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16 рік 1 півріччя" sheetId="1" r:id="rId1"/>
  </sheets>
  <definedNames>
    <definedName name="_xlnm.Print_Area" localSheetId="0">'2016 рік 1 півріччя'!$A$1:$U$86</definedName>
    <definedName name="_xlnm.Print_Titles" localSheetId="0">'2016 рік 1 півріччя'!$7:$13</definedName>
  </definedNames>
  <calcPr fullCalcOnLoad="1"/>
</workbook>
</file>

<file path=xl/sharedStrings.xml><?xml version="1.0" encoding="utf-8"?>
<sst xmlns="http://schemas.openxmlformats.org/spreadsheetml/2006/main" count="165" uniqueCount="108">
  <si>
    <t>Додаток  2</t>
  </si>
  <si>
    <t xml:space="preserve">до рішення районної </t>
  </si>
  <si>
    <t>Виконання видаткової частини бюджету Шевченківського району</t>
  </si>
  <si>
    <t>у місті Дніпропетровську ради</t>
  </si>
  <si>
    <t xml:space="preserve">                                  за I півріччя 2016 року</t>
  </si>
  <si>
    <t xml:space="preserve">від                          № </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</si>
  <si>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</si>
  <si>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</si>
  <si>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</si>
  <si>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</si>
  <si>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</si>
  <si>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</si>
  <si>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</si>
  <si>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</si>
  <si>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</si>
  <si>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</si>
  <si>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</si>
  <si>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</si>
  <si>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</si>
  <si>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</si>
  <si>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</si>
  <si>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2016 рік</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</si>
  <si>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</si>
  <si>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</si>
  <si>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</si>
  <si>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</si>
  <si>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</si>
  <si>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</si>
  <si>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</si>
  <si>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</si>
  <si>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</si>
  <si>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</si>
  <si>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</si>
  <si>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</si>
  <si>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</si>
  <si>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</si>
  <si>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на 2016 р.</t>
  </si>
  <si>
    <t xml:space="preserve">на звітній </t>
  </si>
  <si>
    <t>Державне управління, всього:</t>
  </si>
  <si>
    <t>Органи місцевого самоврядування, утримання апарату управління</t>
  </si>
  <si>
    <t>Освіта, всього:</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</si>
  <si>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</si>
  <si>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</si>
  <si>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</si>
  <si>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</si>
  <si>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</si>
  <si>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</si>
  <si>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</si>
  <si>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</si>
  <si>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</si>
  <si>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</si>
  <si>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</si>
  <si>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</si>
  <si>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</si>
  <si>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</si>
  <si>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</si>
  <si>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</si>
  <si>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</si>
  <si>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</si>
  <si>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Допомога до досягнення дитиною трирічного віку</t>
  </si>
  <si>
    <t xml:space="preserve">Допомога при народженні дитини  </t>
  </si>
  <si>
    <t>Допомога на дітей, над якими встановлено опіку чи піклування</t>
  </si>
  <si>
    <t xml:space="preserve">Допомога на дітей одиноким матерям </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</si>
  <si>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</si>
  <si>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</si>
  <si>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</si>
  <si>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</si>
  <si>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</si>
  <si>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</si>
  <si>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Допомога на догляд за інвалідом I-II групи внаслідок психічного розладу</t>
  </si>
  <si>
    <t>Організація та проведення громадських робіт</t>
  </si>
  <si>
    <t>Інші програми соціального захисту дітей</t>
  </si>
  <si>
    <t xml:space="preserve">Утримання центрів соціальних служб для сім"ї, дітей та молоді </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</si>
  <si>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</si>
  <si>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</si>
  <si>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</si>
  <si>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</si>
  <si>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 xml:space="preserve">Фінансова підтримка громадських організацій інвалідів і ветеранів </t>
  </si>
  <si>
    <t xml:space="preserve">Державна соц. допомога інвалідам з дитинства та дітям-інвалідам </t>
  </si>
  <si>
    <t>Житлово-комунальне господарство, всього:</t>
  </si>
  <si>
    <t>Житлово-експлутаційне господарство</t>
  </si>
  <si>
    <t>Капытальний ремонт житлового фонду об'єднань співвласників багатоквартирних будинків</t>
  </si>
  <si>
    <t>Благоустрій міст,сіл, селищ</t>
  </si>
  <si>
    <t>Культура і мистецтво, всього:</t>
  </si>
  <si>
    <t>Видатки на заходи, передбачені державними і місцевими програмами розвитку культури і мистецтва</t>
  </si>
  <si>
    <t>Фізична культура і спорт, всього:</t>
  </si>
  <si>
    <t>Проведення навчально-тренувальних зборів і змагань</t>
  </si>
  <si>
    <t>Проведення навчально тренувальних зборів і змагань з неолімпійських видів спорту</t>
  </si>
  <si>
    <t>Будівництво, всього:</t>
  </si>
  <si>
    <t>Капітальні вкладення</t>
  </si>
  <si>
    <t>Збереження, розвиток, реконструкція та реставрація пам"яток історії та культури</t>
  </si>
  <si>
    <t>Інші послуги, пов`язані з економічною діяльністю, всього:</t>
  </si>
  <si>
    <t>Фінансування енергозберігаючих заходів </t>
  </si>
  <si>
    <t>Охорона навколишнього природного середовища та ядерна безпека, всього:</t>
  </si>
  <si>
    <t>Інші природоохоронні заходи</t>
  </si>
  <si>
    <t>Запобігання та ліквідація надзвичайних ситуацій та наслідків стихійного лиха, всього:</t>
  </si>
  <si>
    <t>Видатки на запобігання та ліквідацію надзвичайних ситуацій та наслідків стихійного лиха</t>
  </si>
  <si>
    <t>Цільові фонди, всього:</t>
  </si>
  <si>
    <t>Охорона та раціональне використання природних ресурсів</t>
  </si>
  <si>
    <t>Утилізація відходів</t>
  </si>
  <si>
    <t>Видатки, не віднесені до основних груп, всього:</t>
  </si>
  <si>
    <t>Проведення виборів народних депутатів Верховної Ради Автономної Республіки Крим, місцевих рад та сільських, селищних, міських голів</t>
  </si>
  <si>
    <t>Інші видатки</t>
  </si>
  <si>
    <t>РАЗОМ ВИДАТКІВ</t>
  </si>
  <si>
    <t>Всього видатків</t>
  </si>
  <si>
    <t xml:space="preserve"> </t>
  </si>
  <si>
    <t>Голова районної у місті Дніпропетровську ради</t>
  </si>
  <si>
    <t>М.П.Ситник</t>
  </si>
</sst>
</file>

<file path=xl/styles.xml><?xml version="1.0" encoding="utf-8"?>
<styleSheet xmlns="http://schemas.openxmlformats.org/spreadsheetml/2006/main">
  <numFmts count="9">
    <numFmt numFmtId="164" formatCode="GENERAL"/>
    <numFmt numFmtId="165" formatCode="0.0000"/>
    <numFmt numFmtId="166" formatCode="000000"/>
    <numFmt numFmtId="167" formatCode="#,##0"/>
    <numFmt numFmtId="168" formatCode="0.000"/>
    <numFmt numFmtId="169" formatCode="0.0"/>
    <numFmt numFmtId="170" formatCode="0"/>
    <numFmt numFmtId="171" formatCode="#,##0.0_ ;\-#,##0.0\ "/>
    <numFmt numFmtId="172" formatCode="0.00"/>
  </numFmts>
  <fonts count="11">
    <font>
      <sz val="10"/>
      <name val="Arial"/>
      <family val="2"/>
    </font>
    <font>
      <sz val="10"/>
      <name val="Arial Cyr"/>
      <family val="2"/>
    </font>
    <font>
      <sz val="11"/>
      <name val="Arial Cyr"/>
      <family val="2"/>
    </font>
    <font>
      <b/>
      <sz val="10"/>
      <name val="Arial Cyr"/>
      <family val="2"/>
    </font>
    <font>
      <b/>
      <sz val="11"/>
      <name val="Arial Cyr"/>
      <family val="2"/>
    </font>
    <font>
      <b/>
      <sz val="10"/>
      <name val="Arial"/>
      <family val="2"/>
    </font>
    <font>
      <i/>
      <sz val="10"/>
      <name val="Arial Cyr"/>
      <family val="2"/>
    </font>
    <font>
      <sz val="11"/>
      <name val="Arial"/>
      <family val="2"/>
    </font>
    <font>
      <b/>
      <sz val="11"/>
      <name val="Arial"/>
      <family val="2"/>
    </font>
    <font>
      <sz val="14"/>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31">
    <border>
      <left/>
      <right/>
      <top/>
      <bottom/>
      <diagonal/>
    </border>
    <border>
      <left style="medium">
        <color indexed="63"/>
      </left>
      <right style="medium">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medium">
        <color indexed="63"/>
      </right>
      <top style="medium">
        <color indexed="63"/>
      </top>
      <bottom style="medium">
        <color indexed="63"/>
      </bottom>
    </border>
    <border>
      <left style="medium">
        <color indexed="63"/>
      </left>
      <right style="medium">
        <color indexed="63"/>
      </right>
      <top>
        <color indexed="63"/>
      </top>
      <botto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color indexed="63"/>
      </right>
      <top>
        <color indexed="63"/>
      </top>
      <bottom style="medium">
        <color indexed="63"/>
      </bottom>
    </border>
    <border>
      <left style="medium">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style="medium">
        <color indexed="63"/>
      </right>
      <top style="thin">
        <color indexed="63"/>
      </top>
      <bottom>
        <color indexed="63"/>
      </bottom>
    </border>
    <border>
      <left style="medium">
        <color indexed="63"/>
      </left>
      <right style="medium">
        <color indexed="63"/>
      </right>
      <top style="thin">
        <color indexed="63"/>
      </top>
      <bottom style="medium">
        <color indexed="63"/>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medium">
        <color indexed="63"/>
      </bottom>
    </border>
    <border>
      <left style="medium">
        <color indexed="63"/>
      </left>
      <right>
        <color indexed="63"/>
      </right>
      <top style="thin">
        <color indexed="63"/>
      </top>
      <bottom>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medium">
        <color indexed="63"/>
      </top>
      <bottom style="medium">
        <color indexed="63"/>
      </bottom>
    </border>
    <border>
      <left style="medium">
        <color indexed="63"/>
      </left>
      <right>
        <color indexed="63"/>
      </right>
      <top style="thin">
        <color indexed="63"/>
      </top>
      <bottom style="medium">
        <color indexed="63"/>
      </bottom>
    </border>
    <border>
      <left>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57">
    <xf numFmtId="164" fontId="0" fillId="0" borderId="0" xfId="0" applyAlignment="1">
      <alignment/>
    </xf>
    <xf numFmtId="164" fontId="0" fillId="0" borderId="0" xfId="0" applyFont="1" applyFill="1" applyAlignment="1">
      <alignment/>
    </xf>
    <xf numFmtId="164" fontId="0" fillId="0" borderId="0" xfId="0" applyFont="1" applyFill="1" applyAlignment="1">
      <alignment horizontal="center" vertical="distributed" wrapText="1"/>
    </xf>
    <xf numFmtId="164" fontId="0" fillId="0" borderId="0" xfId="0" applyFont="1" applyFill="1" applyBorder="1" applyAlignment="1">
      <alignment/>
    </xf>
    <xf numFmtId="164" fontId="1" fillId="0" borderId="0" xfId="20" applyFont="1" applyFill="1">
      <alignment/>
      <protection/>
    </xf>
    <xf numFmtId="164" fontId="2" fillId="0" borderId="0" xfId="20" applyFont="1">
      <alignment/>
      <protection/>
    </xf>
    <xf numFmtId="164" fontId="3" fillId="0" borderId="0" xfId="0" applyFont="1" applyBorder="1" applyAlignment="1">
      <alignment/>
    </xf>
    <xf numFmtId="164" fontId="4" fillId="0" borderId="0" xfId="0" applyFont="1" applyFill="1" applyAlignment="1">
      <alignment/>
    </xf>
    <xf numFmtId="164" fontId="2" fillId="0" borderId="0" xfId="0" applyFont="1" applyFill="1" applyAlignment="1">
      <alignment/>
    </xf>
    <xf numFmtId="164" fontId="2" fillId="0" borderId="0" xfId="0" applyFont="1" applyFill="1" applyAlignment="1">
      <alignment horizontal="center" vertical="distributed" wrapText="1"/>
    </xf>
    <xf numFmtId="164" fontId="3" fillId="0" borderId="0" xfId="0" applyFont="1" applyFill="1" applyAlignment="1">
      <alignment/>
    </xf>
    <xf numFmtId="164" fontId="4" fillId="0" borderId="0" xfId="0" applyFont="1" applyFill="1" applyBorder="1" applyAlignment="1">
      <alignment horizontal="center"/>
    </xf>
    <xf numFmtId="164" fontId="4" fillId="0" borderId="0" xfId="0" applyFont="1" applyFill="1" applyAlignment="1">
      <alignment/>
    </xf>
    <xf numFmtId="164" fontId="4" fillId="0" borderId="0" xfId="0" applyFont="1" applyFill="1" applyAlignment="1">
      <alignment horizontal="center" vertical="distributed" wrapText="1"/>
    </xf>
    <xf numFmtId="164" fontId="3" fillId="0" borderId="0" xfId="0" applyFont="1" applyFill="1" applyAlignment="1">
      <alignment horizontal="center" vertical="distributed" wrapText="1"/>
    </xf>
    <xf numFmtId="164" fontId="0" fillId="0" borderId="1" xfId="0" applyFont="1" applyFill="1" applyBorder="1" applyAlignment="1">
      <alignment horizontal="center"/>
    </xf>
    <xf numFmtId="164" fontId="0" fillId="0" borderId="2" xfId="0" applyFont="1" applyFill="1" applyBorder="1" applyAlignment="1">
      <alignment horizontal="center"/>
    </xf>
    <xf numFmtId="164" fontId="0" fillId="0" borderId="3"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4" xfId="0" applyFont="1" applyFill="1" applyBorder="1" applyAlignment="1">
      <alignment horizontal="center"/>
    </xf>
    <xf numFmtId="164" fontId="0" fillId="0" borderId="5" xfId="0" applyFont="1" applyFill="1" applyBorder="1" applyAlignment="1">
      <alignment horizontal="center"/>
    </xf>
    <xf numFmtId="164" fontId="0" fillId="0" borderId="6" xfId="0" applyFont="1" applyFill="1" applyBorder="1" applyAlignment="1">
      <alignment horizontal="center"/>
    </xf>
    <xf numFmtId="164" fontId="0" fillId="0" borderId="1" xfId="0" applyFont="1" applyFill="1" applyBorder="1" applyAlignment="1">
      <alignment horizontal="center" vertical="distributed" wrapText="1"/>
    </xf>
    <xf numFmtId="164" fontId="0" fillId="0" borderId="7" xfId="0" applyFont="1" applyFill="1" applyBorder="1" applyAlignment="1">
      <alignment horizontal="center"/>
    </xf>
    <xf numFmtId="164" fontId="0" fillId="0" borderId="4" xfId="0" applyFont="1" applyFill="1" applyBorder="1" applyAlignment="1">
      <alignment horizontal="center" vertical="distributed" wrapText="1"/>
    </xf>
    <xf numFmtId="164" fontId="0" fillId="0" borderId="8" xfId="0" applyFont="1" applyFill="1" applyBorder="1" applyAlignment="1">
      <alignment horizontal="center"/>
    </xf>
    <xf numFmtId="164" fontId="0" fillId="2" borderId="4" xfId="0" applyFont="1" applyFill="1" applyBorder="1" applyAlignment="1">
      <alignment horizontal="center"/>
    </xf>
    <xf numFmtId="164" fontId="0" fillId="2" borderId="0" xfId="0" applyFont="1" applyFill="1" applyBorder="1" applyAlignment="1">
      <alignment horizontal="center"/>
    </xf>
    <xf numFmtId="164" fontId="0" fillId="2" borderId="7" xfId="0" applyFont="1" applyFill="1" applyBorder="1" applyAlignment="1">
      <alignment horizontal="center"/>
    </xf>
    <xf numFmtId="164" fontId="0" fillId="2" borderId="4" xfId="0" applyFont="1" applyFill="1" applyBorder="1" applyAlignment="1">
      <alignment horizontal="center" vertical="distributed" wrapText="1"/>
    </xf>
    <xf numFmtId="164" fontId="0" fillId="2" borderId="8" xfId="0" applyFont="1" applyFill="1" applyBorder="1" applyAlignment="1">
      <alignment horizontal="center"/>
    </xf>
    <xf numFmtId="164" fontId="0" fillId="2" borderId="9" xfId="0" applyFont="1" applyFill="1" applyBorder="1" applyAlignment="1">
      <alignment horizontal="center"/>
    </xf>
    <xf numFmtId="164" fontId="0" fillId="2" borderId="10" xfId="0" applyFont="1" applyFill="1" applyBorder="1" applyAlignment="1">
      <alignment horizontal="center"/>
    </xf>
    <xf numFmtId="164" fontId="0" fillId="2" borderId="11" xfId="0" applyFont="1" applyFill="1" applyBorder="1" applyAlignment="1">
      <alignment horizontal="center"/>
    </xf>
    <xf numFmtId="164" fontId="0" fillId="2" borderId="9" xfId="0" applyFont="1" applyFill="1" applyBorder="1" applyAlignment="1">
      <alignment horizontal="center" vertical="distributed" wrapText="1"/>
    </xf>
    <xf numFmtId="164" fontId="0" fillId="2" borderId="12" xfId="0" applyFont="1" applyFill="1" applyBorder="1" applyAlignment="1">
      <alignment horizontal="center"/>
    </xf>
    <xf numFmtId="165" fontId="0" fillId="0" borderId="0" xfId="0" applyNumberFormat="1" applyFont="1" applyFill="1" applyBorder="1" applyAlignment="1">
      <alignment horizontal="center"/>
    </xf>
    <xf numFmtId="166" fontId="3" fillId="2" borderId="13" xfId="0" applyNumberFormat="1" applyFont="1" applyFill="1" applyBorder="1" applyAlignment="1">
      <alignment horizontal="center"/>
    </xf>
    <xf numFmtId="164" fontId="3" fillId="2" borderId="13" xfId="0" applyFont="1" applyFill="1" applyBorder="1" applyAlignment="1">
      <alignment/>
    </xf>
    <xf numFmtId="167" fontId="5" fillId="2" borderId="3" xfId="0" applyNumberFormat="1" applyFont="1" applyFill="1" applyBorder="1" applyAlignment="1">
      <alignment horizontal="center" vertical="center"/>
    </xf>
    <xf numFmtId="168" fontId="5" fillId="2" borderId="3"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4" fontId="0" fillId="0" borderId="6" xfId="0" applyFont="1" applyFill="1" applyBorder="1" applyAlignment="1">
      <alignment/>
    </xf>
    <xf numFmtId="166" fontId="0" fillId="2" borderId="9" xfId="0" applyNumberFormat="1" applyFont="1" applyFill="1" applyBorder="1" applyAlignment="1">
      <alignment horizontal="center"/>
    </xf>
    <xf numFmtId="164" fontId="0" fillId="2" borderId="9" xfId="0" applyFont="1" applyFill="1" applyBorder="1" applyAlignment="1">
      <alignment/>
    </xf>
    <xf numFmtId="170" fontId="0" fillId="2" borderId="3"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64" fontId="0" fillId="0" borderId="10" xfId="0" applyFont="1" applyFill="1" applyBorder="1" applyAlignment="1">
      <alignment/>
    </xf>
    <xf numFmtId="166" fontId="3" fillId="2" borderId="3" xfId="0" applyNumberFormat="1" applyFont="1" applyFill="1" applyBorder="1" applyAlignment="1">
      <alignment horizontal="center"/>
    </xf>
    <xf numFmtId="164" fontId="3" fillId="2" borderId="3" xfId="0" applyFont="1" applyFill="1" applyBorder="1" applyAlignment="1">
      <alignment/>
    </xf>
    <xf numFmtId="167" fontId="5" fillId="2" borderId="3"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166" fontId="0" fillId="2" borderId="14" xfId="0" applyNumberFormat="1" applyFont="1" applyFill="1" applyBorder="1" applyAlignment="1">
      <alignment horizontal="center"/>
    </xf>
    <xf numFmtId="164" fontId="0" fillId="2" borderId="14" xfId="0" applyFont="1" applyFill="1" applyBorder="1" applyAlignment="1">
      <alignment/>
    </xf>
    <xf numFmtId="171" fontId="0" fillId="2" borderId="3" xfId="0" applyNumberFormat="1" applyFont="1" applyFill="1" applyBorder="1" applyAlignment="1">
      <alignment horizontal="center" vertical="center"/>
    </xf>
    <xf numFmtId="166" fontId="0" fillId="2" borderId="15" xfId="0" applyNumberFormat="1" applyFont="1" applyFill="1" applyBorder="1" applyAlignment="1">
      <alignment horizontal="center" vertical="distributed" wrapText="1"/>
    </xf>
    <xf numFmtId="164" fontId="0" fillId="2" borderId="15" xfId="0" applyFont="1" applyFill="1" applyBorder="1" applyAlignment="1">
      <alignment vertical="distributed" wrapText="1"/>
    </xf>
    <xf numFmtId="164" fontId="0" fillId="0" borderId="0" xfId="0" applyFont="1" applyFill="1" applyBorder="1" applyAlignment="1">
      <alignment vertical="distributed" wrapText="1"/>
    </xf>
    <xf numFmtId="166" fontId="0" fillId="2" borderId="15" xfId="0" applyNumberFormat="1" applyFont="1" applyFill="1" applyBorder="1" applyAlignment="1">
      <alignment horizontal="center"/>
    </xf>
    <xf numFmtId="164" fontId="0" fillId="2" borderId="15" xfId="0" applyFont="1" applyFill="1" applyBorder="1" applyAlignment="1">
      <alignment/>
    </xf>
    <xf numFmtId="167" fontId="1" fillId="2" borderId="3" xfId="0" applyNumberFormat="1" applyFont="1" applyFill="1" applyBorder="1" applyAlignment="1">
      <alignment horizontal="center" vertical="center"/>
    </xf>
    <xf numFmtId="172" fontId="0" fillId="2" borderId="3"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wrapText="1"/>
    </xf>
    <xf numFmtId="164" fontId="0" fillId="2" borderId="17" xfId="0" applyFont="1" applyFill="1" applyBorder="1" applyAlignment="1">
      <alignment wrapText="1"/>
    </xf>
    <xf numFmtId="168" fontId="0" fillId="2" borderId="3" xfId="0" applyNumberFormat="1" applyFont="1" applyFill="1" applyBorder="1" applyAlignment="1">
      <alignment horizontal="center" vertical="center"/>
    </xf>
    <xf numFmtId="164" fontId="3" fillId="2" borderId="17" xfId="0" applyFont="1" applyFill="1" applyBorder="1" applyAlignment="1">
      <alignment/>
    </xf>
    <xf numFmtId="171" fontId="5" fillId="2" borderId="3"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wrapText="1"/>
    </xf>
    <xf numFmtId="166" fontId="0" fillId="2" borderId="14" xfId="0" applyNumberFormat="1" applyFont="1" applyFill="1" applyBorder="1" applyAlignment="1">
      <alignment horizontal="center" vertical="distributed" wrapText="1"/>
    </xf>
    <xf numFmtId="164" fontId="0" fillId="2" borderId="18" xfId="0" applyFont="1" applyFill="1" applyBorder="1" applyAlignment="1">
      <alignment vertical="distributed" wrapText="1"/>
    </xf>
    <xf numFmtId="169" fontId="0" fillId="2" borderId="3" xfId="0" applyNumberFormat="1" applyFont="1" applyFill="1" applyBorder="1" applyAlignment="1">
      <alignment horizontal="center" vertical="center" wrapText="1"/>
    </xf>
    <xf numFmtId="166" fontId="0" fillId="2" borderId="4" xfId="0" applyNumberFormat="1" applyFont="1" applyFill="1" applyBorder="1" applyAlignment="1">
      <alignment horizontal="center" vertical="distributed" wrapText="1"/>
    </xf>
    <xf numFmtId="164" fontId="0" fillId="2" borderId="7" xfId="0" applyFont="1" applyFill="1" applyBorder="1" applyAlignment="1">
      <alignment vertical="distributed" wrapText="1"/>
    </xf>
    <xf numFmtId="167" fontId="0" fillId="2" borderId="1" xfId="0" applyNumberFormat="1" applyFont="1" applyFill="1" applyBorder="1" applyAlignment="1">
      <alignment horizontal="center" vertical="center"/>
    </xf>
    <xf numFmtId="169" fontId="0" fillId="2" borderId="1" xfId="0" applyNumberFormat="1" applyFont="1" applyFill="1" applyBorder="1" applyAlignment="1">
      <alignment horizontal="center" vertical="center"/>
    </xf>
    <xf numFmtId="169" fontId="0" fillId="2" borderId="1" xfId="0" applyNumberFormat="1" applyFont="1" applyFill="1" applyBorder="1" applyAlignment="1">
      <alignment horizontal="center" vertical="center" wrapText="1"/>
    </xf>
    <xf numFmtId="164" fontId="0" fillId="2" borderId="16" xfId="0" applyFont="1" applyFill="1" applyBorder="1" applyAlignment="1">
      <alignment vertical="distributed" wrapText="1"/>
    </xf>
    <xf numFmtId="164" fontId="0" fillId="2" borderId="19" xfId="0" applyFont="1" applyFill="1" applyBorder="1" applyAlignment="1">
      <alignment vertical="distributed" wrapText="1"/>
    </xf>
    <xf numFmtId="166" fontId="0" fillId="2" borderId="15" xfId="0" applyNumberFormat="1" applyFont="1" applyFill="1" applyBorder="1" applyAlignment="1">
      <alignment horizontal="center" wrapText="1"/>
    </xf>
    <xf numFmtId="164" fontId="0" fillId="2" borderId="19" xfId="0" applyFont="1" applyFill="1" applyBorder="1" applyAlignment="1">
      <alignment wrapText="1"/>
    </xf>
    <xf numFmtId="164" fontId="0" fillId="2" borderId="19" xfId="0" applyFont="1" applyFill="1" applyBorder="1" applyAlignment="1">
      <alignment/>
    </xf>
    <xf numFmtId="164" fontId="0" fillId="0" borderId="20" xfId="0" applyFont="1" applyFill="1" applyBorder="1" applyAlignment="1">
      <alignment/>
    </xf>
    <xf numFmtId="164" fontId="0" fillId="0" borderId="21" xfId="0" applyFont="1" applyFill="1" applyBorder="1" applyAlignment="1">
      <alignment/>
    </xf>
    <xf numFmtId="164" fontId="0" fillId="2" borderId="16" xfId="0" applyFont="1" applyFill="1" applyBorder="1" applyAlignment="1">
      <alignment vertical="center" wrapText="1"/>
    </xf>
    <xf numFmtId="164" fontId="0" fillId="2" borderId="22" xfId="0" applyFont="1" applyFill="1" applyBorder="1" applyAlignment="1">
      <alignment vertical="center" wrapText="1"/>
    </xf>
    <xf numFmtId="166" fontId="0" fillId="2" borderId="20" xfId="0" applyNumberFormat="1" applyFont="1" applyFill="1" applyBorder="1" applyAlignment="1">
      <alignment horizontal="center" vertical="center" wrapText="1"/>
    </xf>
    <xf numFmtId="164" fontId="0" fillId="2" borderId="23" xfId="0" applyFont="1" applyFill="1" applyBorder="1" applyAlignment="1">
      <alignment vertical="center" wrapText="1"/>
    </xf>
    <xf numFmtId="167" fontId="0" fillId="2" borderId="3" xfId="0" applyNumberFormat="1" applyFont="1" applyFill="1" applyBorder="1" applyAlignment="1">
      <alignment horizontal="center" vertical="center" wrapText="1"/>
    </xf>
    <xf numFmtId="169" fontId="0" fillId="2" borderId="4" xfId="0" applyNumberFormat="1" applyFont="1" applyFill="1" applyBorder="1" applyAlignment="1">
      <alignment horizontal="center" vertical="center"/>
    </xf>
    <xf numFmtId="164" fontId="0" fillId="2" borderId="23" xfId="0" applyFont="1" applyFill="1" applyBorder="1" applyAlignment="1">
      <alignment wrapText="1"/>
    </xf>
    <xf numFmtId="166" fontId="0" fillId="2" borderId="20" xfId="0" applyNumberFormat="1" applyFont="1" applyFill="1" applyBorder="1" applyAlignment="1">
      <alignment horizontal="center"/>
    </xf>
    <xf numFmtId="164" fontId="0" fillId="2" borderId="24" xfId="0" applyFont="1" applyFill="1" applyBorder="1" applyAlignment="1">
      <alignment/>
    </xf>
    <xf numFmtId="164" fontId="3" fillId="2" borderId="3" xfId="0" applyFont="1" applyFill="1" applyBorder="1" applyAlignment="1">
      <alignment horizontal="center"/>
    </xf>
    <xf numFmtId="164" fontId="0" fillId="0" borderId="25" xfId="0" applyFont="1" applyFill="1" applyBorder="1" applyAlignment="1">
      <alignment/>
    </xf>
    <xf numFmtId="164" fontId="0" fillId="2" borderId="14" xfId="0" applyFont="1" applyFill="1" applyBorder="1" applyAlignment="1">
      <alignment horizontal="center"/>
    </xf>
    <xf numFmtId="164" fontId="0" fillId="2" borderId="4" xfId="0" applyFont="1" applyFill="1" applyBorder="1" applyAlignment="1">
      <alignment/>
    </xf>
    <xf numFmtId="164" fontId="0" fillId="2" borderId="17" xfId="0" applyFont="1" applyFill="1" applyBorder="1" applyAlignment="1">
      <alignment horizontal="center"/>
    </xf>
    <xf numFmtId="164" fontId="0" fillId="2" borderId="17" xfId="0" applyFont="1" applyFill="1" applyBorder="1" applyAlignment="1">
      <alignment/>
    </xf>
    <xf numFmtId="164" fontId="3" fillId="2" borderId="3" xfId="0" applyFont="1" applyFill="1" applyBorder="1" applyAlignment="1">
      <alignment horizontal="left"/>
    </xf>
    <xf numFmtId="164" fontId="0" fillId="2" borderId="1" xfId="0" applyFont="1" applyFill="1" applyBorder="1" applyAlignment="1">
      <alignment horizontal="center" vertical="center" wrapText="1"/>
    </xf>
    <xf numFmtId="164" fontId="0" fillId="2" borderId="26" xfId="0" applyFont="1" applyFill="1" applyBorder="1" applyAlignment="1">
      <alignment wrapText="1"/>
    </xf>
    <xf numFmtId="164" fontId="0" fillId="2" borderId="16" xfId="0" applyFont="1" applyFill="1" applyBorder="1" applyAlignment="1">
      <alignment horizontal="center"/>
    </xf>
    <xf numFmtId="164" fontId="0" fillId="2" borderId="16" xfId="0" applyFont="1" applyFill="1" applyBorder="1" applyAlignment="1">
      <alignment/>
    </xf>
    <xf numFmtId="164" fontId="5" fillId="2" borderId="3" xfId="0" applyFont="1" applyFill="1" applyBorder="1" applyAlignment="1">
      <alignment horizontal="center"/>
    </xf>
    <xf numFmtId="164" fontId="5" fillId="2" borderId="3" xfId="0" applyFont="1" applyFill="1" applyBorder="1" applyAlignment="1">
      <alignment/>
    </xf>
    <xf numFmtId="164" fontId="0" fillId="2" borderId="9" xfId="0" applyFont="1" applyFill="1" applyBorder="1" applyAlignment="1">
      <alignment horizontal="center"/>
    </xf>
    <xf numFmtId="164" fontId="0" fillId="2" borderId="9" xfId="0" applyFont="1" applyFill="1" applyBorder="1" applyAlignment="1">
      <alignment/>
    </xf>
    <xf numFmtId="164" fontId="0" fillId="2" borderId="4" xfId="0" applyFont="1" applyFill="1" applyBorder="1" applyAlignment="1">
      <alignment/>
    </xf>
    <xf numFmtId="167" fontId="5" fillId="2" borderId="27" xfId="0" applyNumberFormat="1" applyFont="1" applyFill="1" applyBorder="1" applyAlignment="1">
      <alignment horizontal="center" vertical="center"/>
    </xf>
    <xf numFmtId="164" fontId="0" fillId="2" borderId="3" xfId="0" applyFont="1" applyFill="1" applyBorder="1" applyAlignment="1">
      <alignment horizontal="center"/>
    </xf>
    <xf numFmtId="164" fontId="0" fillId="2" borderId="3" xfId="0" applyFont="1" applyFill="1" applyBorder="1" applyAlignment="1">
      <alignment/>
    </xf>
    <xf numFmtId="167" fontId="0" fillId="2" borderId="27" xfId="0" applyNumberFormat="1" applyFont="1" applyFill="1" applyBorder="1" applyAlignment="1">
      <alignment horizontal="center" vertical="center"/>
    </xf>
    <xf numFmtId="167" fontId="0" fillId="2" borderId="3" xfId="0" applyNumberFormat="1" applyFont="1" applyFill="1" applyBorder="1" applyAlignment="1">
      <alignment horizontal="center" vertical="center"/>
    </xf>
    <xf numFmtId="169" fontId="0" fillId="2" borderId="3" xfId="0" applyNumberFormat="1" applyFont="1" applyFill="1" applyBorder="1" applyAlignment="1">
      <alignment horizontal="center" vertical="center" wrapText="1"/>
    </xf>
    <xf numFmtId="169" fontId="0" fillId="2" borderId="3" xfId="0" applyNumberFormat="1" applyFont="1" applyFill="1" applyBorder="1" applyAlignment="1">
      <alignment horizontal="center" vertical="center"/>
    </xf>
    <xf numFmtId="164" fontId="0" fillId="2" borderId="11" xfId="0" applyFont="1" applyFill="1" applyBorder="1" applyAlignment="1">
      <alignment wrapText="1"/>
    </xf>
    <xf numFmtId="164" fontId="6" fillId="0" borderId="0" xfId="0" applyFont="1" applyFill="1" applyBorder="1" applyAlignment="1">
      <alignment/>
    </xf>
    <xf numFmtId="164" fontId="6" fillId="0" borderId="0" xfId="0" applyFont="1" applyFill="1" applyAlignment="1">
      <alignment/>
    </xf>
    <xf numFmtId="164" fontId="7" fillId="2" borderId="3" xfId="0" applyFont="1" applyFill="1" applyBorder="1" applyAlignment="1">
      <alignment horizontal="center"/>
    </xf>
    <xf numFmtId="164" fontId="8" fillId="2" borderId="3" xfId="0" applyFont="1" applyFill="1" applyBorder="1" applyAlignment="1">
      <alignment/>
    </xf>
    <xf numFmtId="167" fontId="8" fillId="2" borderId="3" xfId="0" applyNumberFormat="1" applyFont="1" applyFill="1" applyBorder="1" applyAlignment="1">
      <alignment horizontal="center" vertical="center"/>
    </xf>
    <xf numFmtId="169" fontId="8" fillId="2" borderId="3" xfId="0" applyNumberFormat="1" applyFont="1" applyFill="1" applyBorder="1" applyAlignment="1">
      <alignment horizontal="center" vertical="center"/>
    </xf>
    <xf numFmtId="169" fontId="8" fillId="2" borderId="3" xfId="0" applyNumberFormat="1" applyFont="1" applyFill="1" applyBorder="1" applyAlignment="1">
      <alignment horizontal="center" vertical="center" wrapText="1"/>
    </xf>
    <xf numFmtId="164" fontId="6" fillId="0" borderId="25" xfId="0" applyFont="1" applyFill="1" applyBorder="1" applyAlignment="1">
      <alignment/>
    </xf>
    <xf numFmtId="164" fontId="0" fillId="2" borderId="15" xfId="0" applyFont="1" applyFill="1" applyBorder="1" applyAlignment="1">
      <alignment horizontal="center"/>
    </xf>
    <xf numFmtId="164" fontId="5" fillId="2" borderId="3" xfId="0" applyFont="1" applyFill="1" applyBorder="1" applyAlignment="1">
      <alignment horizontal="center"/>
    </xf>
    <xf numFmtId="167" fontId="5" fillId="2" borderId="28" xfId="0" applyNumberFormat="1" applyFont="1" applyFill="1" applyBorder="1" applyAlignment="1">
      <alignment horizontal="center" vertical="center"/>
    </xf>
    <xf numFmtId="167" fontId="3" fillId="2" borderId="3" xfId="0" applyNumberFormat="1" applyFont="1" applyFill="1" applyBorder="1" applyAlignment="1">
      <alignment horizontal="center" vertical="center"/>
    </xf>
    <xf numFmtId="167" fontId="5" fillId="2" borderId="29" xfId="0" applyNumberFormat="1" applyFont="1" applyFill="1" applyBorder="1" applyAlignment="1">
      <alignment horizontal="center" vertical="center"/>
    </xf>
    <xf numFmtId="167" fontId="5" fillId="2" borderId="30" xfId="0" applyNumberFormat="1" applyFont="1" applyFill="1" applyBorder="1" applyAlignment="1">
      <alignment horizontal="center" vertical="center"/>
    </xf>
    <xf numFmtId="169" fontId="5" fillId="2" borderId="25" xfId="0" applyNumberFormat="1" applyFont="1" applyFill="1" applyBorder="1" applyAlignment="1">
      <alignment horizontal="center" vertical="center"/>
    </xf>
    <xf numFmtId="169" fontId="5" fillId="2" borderId="28" xfId="0" applyNumberFormat="1" applyFont="1" applyFill="1" applyBorder="1" applyAlignment="1">
      <alignment horizontal="center" vertical="center"/>
    </xf>
    <xf numFmtId="167" fontId="5" fillId="2" borderId="25"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wrapText="1"/>
    </xf>
    <xf numFmtId="164" fontId="0" fillId="2" borderId="0" xfId="0" applyFont="1" applyFill="1" applyAlignment="1">
      <alignment/>
    </xf>
    <xf numFmtId="164" fontId="9" fillId="2" borderId="0" xfId="0" applyFont="1" applyFill="1" applyAlignment="1">
      <alignment/>
    </xf>
    <xf numFmtId="168" fontId="0" fillId="2" borderId="0" xfId="0" applyNumberFormat="1" applyFont="1" applyFill="1" applyBorder="1" applyAlignment="1">
      <alignment/>
    </xf>
    <xf numFmtId="168" fontId="0" fillId="2" borderId="0" xfId="0" applyNumberFormat="1" applyFont="1" applyFill="1" applyAlignment="1">
      <alignment/>
    </xf>
    <xf numFmtId="164" fontId="0" fillId="2" borderId="0" xfId="0" applyFont="1" applyFill="1" applyAlignment="1">
      <alignment horizontal="center" vertical="distributed" wrapText="1"/>
    </xf>
    <xf numFmtId="168" fontId="1" fillId="2" borderId="0" xfId="0" applyNumberFormat="1" applyFont="1" applyFill="1" applyAlignment="1">
      <alignment/>
    </xf>
    <xf numFmtId="168" fontId="5" fillId="2" borderId="0" xfId="0" applyNumberFormat="1" applyFont="1" applyFill="1" applyAlignment="1">
      <alignment/>
    </xf>
    <xf numFmtId="164" fontId="1" fillId="0" borderId="0" xfId="0" applyFont="1" applyFill="1" applyAlignment="1">
      <alignment/>
    </xf>
    <xf numFmtId="164" fontId="10" fillId="0" borderId="0" xfId="0" applyFont="1" applyFill="1" applyAlignment="1">
      <alignment/>
    </xf>
    <xf numFmtId="164" fontId="1" fillId="0" borderId="0" xfId="0" applyFont="1" applyFill="1" applyBorder="1" applyAlignment="1">
      <alignment/>
    </xf>
    <xf numFmtId="168" fontId="5" fillId="0" borderId="0" xfId="0" applyNumberFormat="1" applyFont="1" applyFill="1" applyAlignment="1">
      <alignment/>
    </xf>
    <xf numFmtId="164" fontId="0" fillId="0" borderId="0" xfId="0" applyFont="1" applyFill="1" applyAlignment="1">
      <alignment/>
    </xf>
    <xf numFmtId="164" fontId="0" fillId="0" borderId="0" xfId="0" applyFont="1" applyFill="1" applyAlignment="1">
      <alignment horizontal="center" vertical="distributed" wrapText="1"/>
    </xf>
    <xf numFmtId="168" fontId="0" fillId="0" borderId="0" xfId="0" applyNumberFormat="1" applyFont="1" applyFill="1" applyAlignment="1">
      <alignment/>
    </xf>
    <xf numFmtId="164" fontId="0" fillId="0" borderId="0" xfId="0" applyFont="1" applyFill="1" applyAlignment="1">
      <alignment/>
    </xf>
    <xf numFmtId="168" fontId="1" fillId="0" borderId="0" xfId="0" applyNumberFormat="1" applyFont="1" applyFill="1" applyAlignment="1">
      <alignment/>
    </xf>
    <xf numFmtId="164" fontId="10" fillId="0" borderId="0" xfId="20" applyFont="1" applyFill="1">
      <alignment/>
      <protection/>
    </xf>
    <xf numFmtId="164" fontId="1" fillId="0" borderId="0" xfId="20" applyFont="1" applyFill="1" applyBorder="1">
      <alignment/>
      <protection/>
    </xf>
    <xf numFmtId="164" fontId="0" fillId="0" borderId="0" xfId="0" applyFont="1" applyFill="1" applyBorder="1" applyAlignment="1">
      <alignment/>
    </xf>
    <xf numFmtId="168" fontId="0" fillId="0" borderId="0" xfId="0" applyNumberFormat="1" applyFont="1" applyFill="1" applyAlignment="1">
      <alignment/>
    </xf>
  </cellXfs>
  <cellStyles count="7">
    <cellStyle name="Normal" xfId="0"/>
    <cellStyle name="Comma" xfId="15"/>
    <cellStyle name="Comma [0]" xfId="16"/>
    <cellStyle name="Currency" xfId="17"/>
    <cellStyle name="Currency [0]" xfId="18"/>
    <cellStyle name="Percent" xfId="19"/>
    <cellStyle name="Обычный_Додатки № 1 (до проекту бюдж., на виконком,на сесію)"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6"/>
  <sheetViews>
    <sheetView tabSelected="1" view="pageBreakPreview" zoomScaleSheetLayoutView="100" workbookViewId="0" topLeftCell="A1">
      <pane xSplit="2" ySplit="13" topLeftCell="D14" activePane="bottomRight" state="frozen"/>
      <selection pane="topLeft" activeCell="A1" sqref="A1"/>
      <selection pane="topRight" activeCell="D1" sqref="D1"/>
      <selection pane="bottomLeft" activeCell="A14" sqref="A14"/>
      <selection pane="bottomRight" activeCell="B3" sqref="B3"/>
    </sheetView>
  </sheetViews>
  <sheetFormatPr defaultColWidth="9.140625" defaultRowHeight="12.75"/>
  <cols>
    <col min="1" max="1" width="9.28125" style="1" customWidth="1"/>
    <col min="2" max="2" width="86.421875" style="1" customWidth="1"/>
    <col min="3" max="3" width="14.00390625" style="1" customWidth="1"/>
    <col min="4" max="4" width="14.57421875" style="1" customWidth="1"/>
    <col min="5" max="5" width="0" style="1" hidden="1" customWidth="1"/>
    <col min="6" max="6" width="12.57421875" style="1" customWidth="1"/>
    <col min="7" max="7" width="12.28125" style="1" customWidth="1"/>
    <col min="8" max="8" width="0" style="1" hidden="1" customWidth="1"/>
    <col min="9" max="9" width="11.28125" style="1" customWidth="1"/>
    <col min="10" max="10" width="11.28125" style="2" customWidth="1"/>
    <col min="11" max="11" width="12.140625" style="1" customWidth="1"/>
    <col min="12" max="12" width="13.00390625" style="1" customWidth="1"/>
    <col min="13" max="14" width="12.57421875" style="1" customWidth="1"/>
    <col min="15" max="16" width="13.8515625" style="1" customWidth="1"/>
    <col min="17" max="17" width="14.7109375" style="1" customWidth="1"/>
    <col min="18" max="18" width="14.00390625" style="1" customWidth="1"/>
    <col min="19" max="19" width="12.421875" style="1" customWidth="1"/>
    <col min="20" max="20" width="13.28125" style="1" customWidth="1"/>
    <col min="21" max="21" width="13.421875" style="1" customWidth="1"/>
    <col min="22" max="23" width="9.140625" style="3" customWidth="1"/>
    <col min="24" max="24" width="11.140625" style="3" customWidth="1"/>
    <col min="25" max="207" width="9.140625" style="3" customWidth="1"/>
    <col min="208" max="16384" width="9.140625" style="1" customWidth="1"/>
  </cols>
  <sheetData>
    <row r="1" ht="12.75">
      <c r="S1" s="1" t="s">
        <v>0</v>
      </c>
    </row>
    <row r="2" spans="19:23" ht="14.25">
      <c r="S2" s="4" t="s">
        <v>1</v>
      </c>
      <c r="T2" s="4"/>
      <c r="U2" s="4"/>
      <c r="V2" s="5"/>
      <c r="W2" s="6"/>
    </row>
    <row r="3" spans="4:19" ht="15">
      <c r="D3" s="7" t="s">
        <v>2</v>
      </c>
      <c r="E3" s="7"/>
      <c r="F3" s="7"/>
      <c r="G3" s="7"/>
      <c r="H3" s="8"/>
      <c r="I3" s="8"/>
      <c r="J3" s="9"/>
      <c r="K3" s="8"/>
      <c r="S3" s="1" t="s">
        <v>3</v>
      </c>
    </row>
    <row r="4" spans="2:19" ht="15">
      <c r="B4" s="10"/>
      <c r="C4" s="10"/>
      <c r="D4" s="11" t="s">
        <v>4</v>
      </c>
      <c r="E4" s="11"/>
      <c r="F4" s="11"/>
      <c r="G4" s="11"/>
      <c r="H4" s="11"/>
      <c r="I4" s="11"/>
      <c r="J4" s="12"/>
      <c r="K4" s="12"/>
      <c r="L4" s="8"/>
      <c r="M4" s="8"/>
      <c r="S4" s="1" t="s">
        <v>5</v>
      </c>
    </row>
    <row r="5" spans="2:13" ht="15">
      <c r="B5" s="10"/>
      <c r="C5" s="10"/>
      <c r="D5" s="10"/>
      <c r="E5" s="7" t="s">
        <v>6</v>
      </c>
      <c r="F5" s="7"/>
      <c r="G5" s="7"/>
      <c r="H5" s="7"/>
      <c r="I5" s="7"/>
      <c r="J5" s="13"/>
      <c r="K5" s="8"/>
      <c r="L5" s="8"/>
      <c r="M5" s="8"/>
    </row>
    <row r="6" spans="2:19" ht="13.5">
      <c r="B6" s="10"/>
      <c r="C6" s="10"/>
      <c r="D6" s="10"/>
      <c r="E6" s="10"/>
      <c r="F6" s="10"/>
      <c r="G6" s="10"/>
      <c r="H6" s="10"/>
      <c r="I6" s="10"/>
      <c r="J6" s="14"/>
      <c r="S6" s="1" t="s">
        <v>7</v>
      </c>
    </row>
    <row r="7" spans="1:256" s="18" customFormat="1" ht="13.5">
      <c r="A7" s="15"/>
      <c r="B7" s="16"/>
      <c r="C7" s="17" t="s">
        <v>8</v>
      </c>
      <c r="D7" s="17"/>
      <c r="E7" s="17"/>
      <c r="F7" s="17"/>
      <c r="G7" s="17"/>
      <c r="H7" s="17"/>
      <c r="I7" s="17"/>
      <c r="J7" s="17"/>
      <c r="K7" s="17"/>
      <c r="L7" s="17" t="s">
        <v>9</v>
      </c>
      <c r="M7" s="17"/>
      <c r="N7" s="17"/>
      <c r="O7" s="17"/>
      <c r="P7" s="17"/>
      <c r="Q7" s="17" t="s">
        <v>10</v>
      </c>
      <c r="R7" s="17"/>
      <c r="S7" s="17"/>
      <c r="T7" s="17"/>
      <c r="U7" s="17"/>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18" customFormat="1" ht="12.75">
      <c r="A8" s="20" t="s">
        <v>11</v>
      </c>
      <c r="B8" s="18" t="s">
        <v>12</v>
      </c>
      <c r="C8" s="21" t="s">
        <v>13</v>
      </c>
      <c r="D8" s="15" t="s">
        <v>14</v>
      </c>
      <c r="E8" s="22" t="s">
        <v>15</v>
      </c>
      <c r="F8" s="21" t="s">
        <v>14</v>
      </c>
      <c r="G8" s="15" t="s">
        <v>16</v>
      </c>
      <c r="H8" s="22" t="s">
        <v>17</v>
      </c>
      <c r="I8" s="21" t="s">
        <v>17</v>
      </c>
      <c r="J8" s="23" t="s">
        <v>18</v>
      </c>
      <c r="K8" s="16" t="s">
        <v>18</v>
      </c>
      <c r="L8" s="21" t="s">
        <v>13</v>
      </c>
      <c r="M8" s="21" t="s">
        <v>14</v>
      </c>
      <c r="N8" s="15" t="s">
        <v>16</v>
      </c>
      <c r="O8" s="22" t="s">
        <v>17</v>
      </c>
      <c r="P8" s="15" t="s">
        <v>18</v>
      </c>
      <c r="Q8" s="21" t="s">
        <v>13</v>
      </c>
      <c r="R8" s="15" t="s">
        <v>14</v>
      </c>
      <c r="S8" s="22" t="s">
        <v>16</v>
      </c>
      <c r="T8" s="21" t="s">
        <v>17</v>
      </c>
      <c r="U8" s="15" t="s">
        <v>18</v>
      </c>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18" customFormat="1" ht="12.75">
      <c r="A9" s="20" t="s">
        <v>19</v>
      </c>
      <c r="B9" s="18" t="s">
        <v>20</v>
      </c>
      <c r="C9" s="24" t="s">
        <v>21</v>
      </c>
      <c r="D9" s="20" t="s">
        <v>22</v>
      </c>
      <c r="E9" s="18" t="s">
        <v>23</v>
      </c>
      <c r="F9" s="24" t="s">
        <v>22</v>
      </c>
      <c r="G9" s="20" t="s">
        <v>24</v>
      </c>
      <c r="H9" s="18" t="s">
        <v>25</v>
      </c>
      <c r="I9" s="24" t="s">
        <v>25</v>
      </c>
      <c r="J9" s="25" t="s">
        <v>25</v>
      </c>
      <c r="K9" s="26" t="s">
        <v>25</v>
      </c>
      <c r="L9" s="24" t="s">
        <v>21</v>
      </c>
      <c r="M9" s="24" t="s">
        <v>22</v>
      </c>
      <c r="N9" s="20" t="s">
        <v>24</v>
      </c>
      <c r="O9" s="18" t="s">
        <v>25</v>
      </c>
      <c r="P9" s="20" t="s">
        <v>25</v>
      </c>
      <c r="Q9" s="24" t="s">
        <v>21</v>
      </c>
      <c r="R9" s="20" t="s">
        <v>22</v>
      </c>
      <c r="S9" s="18" t="s">
        <v>24</v>
      </c>
      <c r="T9" s="24" t="s">
        <v>25</v>
      </c>
      <c r="U9" s="20" t="s">
        <v>25</v>
      </c>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8" customFormat="1" ht="12.75">
      <c r="A10" s="20" t="s">
        <v>26</v>
      </c>
      <c r="B10" s="18" t="s">
        <v>27</v>
      </c>
      <c r="C10" s="24" t="s">
        <v>28</v>
      </c>
      <c r="D10" s="20" t="s">
        <v>21</v>
      </c>
      <c r="E10" s="18" t="s">
        <v>29</v>
      </c>
      <c r="F10" s="24" t="s">
        <v>23</v>
      </c>
      <c r="G10" s="20" t="s">
        <v>29</v>
      </c>
      <c r="H10" s="18" t="s">
        <v>30</v>
      </c>
      <c r="I10" s="24" t="s">
        <v>30</v>
      </c>
      <c r="J10" s="25" t="s">
        <v>31</v>
      </c>
      <c r="K10" s="26" t="s">
        <v>31</v>
      </c>
      <c r="L10" s="24" t="s">
        <v>28</v>
      </c>
      <c r="M10" s="24" t="s">
        <v>21</v>
      </c>
      <c r="N10" s="20" t="s">
        <v>29</v>
      </c>
      <c r="O10" s="18" t="s">
        <v>30</v>
      </c>
      <c r="P10" s="20" t="s">
        <v>31</v>
      </c>
      <c r="Q10" s="24" t="s">
        <v>28</v>
      </c>
      <c r="R10" s="20" t="s">
        <v>21</v>
      </c>
      <c r="S10" s="18" t="s">
        <v>29</v>
      </c>
      <c r="T10" s="24" t="s">
        <v>30</v>
      </c>
      <c r="U10" s="20" t="s">
        <v>31</v>
      </c>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18" customFormat="1" ht="12.75">
      <c r="A11" s="27"/>
      <c r="B11" s="28"/>
      <c r="C11" s="29" t="s">
        <v>32</v>
      </c>
      <c r="D11" s="27"/>
      <c r="E11" s="28"/>
      <c r="F11" s="29" t="s">
        <v>29</v>
      </c>
      <c r="G11" s="27"/>
      <c r="H11" s="28" t="s">
        <v>33</v>
      </c>
      <c r="I11" s="29" t="s">
        <v>34</v>
      </c>
      <c r="J11" s="30" t="s">
        <v>35</v>
      </c>
      <c r="K11" s="31" t="s">
        <v>35</v>
      </c>
      <c r="L11" s="29" t="s">
        <v>32</v>
      </c>
      <c r="M11" s="29"/>
      <c r="N11" s="27"/>
      <c r="O11" s="28" t="s">
        <v>34</v>
      </c>
      <c r="P11" s="27" t="s">
        <v>35</v>
      </c>
      <c r="Q11" s="29" t="s">
        <v>32</v>
      </c>
      <c r="R11" s="27"/>
      <c r="S11" s="28"/>
      <c r="T11" s="29" t="s">
        <v>34</v>
      </c>
      <c r="U11" s="27" t="s">
        <v>35</v>
      </c>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s="18" customFormat="1" ht="12.75">
      <c r="A12" s="27"/>
      <c r="B12" s="28"/>
      <c r="C12" s="29"/>
      <c r="D12" s="27"/>
      <c r="E12" s="28"/>
      <c r="F12" s="29"/>
      <c r="G12" s="27"/>
      <c r="H12" s="28" t="s">
        <v>29</v>
      </c>
      <c r="I12" s="29" t="s">
        <v>36</v>
      </c>
      <c r="J12" s="30" t="s">
        <v>36</v>
      </c>
      <c r="K12" s="31" t="s">
        <v>37</v>
      </c>
      <c r="L12" s="29"/>
      <c r="M12" s="29"/>
      <c r="N12" s="27"/>
      <c r="O12" s="28" t="s">
        <v>36</v>
      </c>
      <c r="P12" s="27" t="s">
        <v>36</v>
      </c>
      <c r="Q12" s="29"/>
      <c r="R12" s="27"/>
      <c r="S12" s="28"/>
      <c r="T12" s="29" t="s">
        <v>36</v>
      </c>
      <c r="U12" s="27" t="s">
        <v>36</v>
      </c>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4" s="18" customFormat="1" ht="13.5">
      <c r="A13" s="32"/>
      <c r="B13" s="33"/>
      <c r="C13" s="34"/>
      <c r="D13" s="32"/>
      <c r="E13" s="33"/>
      <c r="F13" s="34"/>
      <c r="G13" s="32"/>
      <c r="H13" s="33"/>
      <c r="I13" s="34"/>
      <c r="J13" s="35"/>
      <c r="K13" s="36" t="s">
        <v>29</v>
      </c>
      <c r="L13" s="34"/>
      <c r="M13" s="34"/>
      <c r="N13" s="32"/>
      <c r="O13" s="28"/>
      <c r="P13" s="27"/>
      <c r="Q13" s="34"/>
      <c r="R13" s="32"/>
      <c r="S13" s="33"/>
      <c r="T13" s="34"/>
      <c r="U13" s="32"/>
      <c r="X13" s="37"/>
    </row>
    <row r="14" spans="1:256" ht="13.5">
      <c r="A14" s="38">
        <v>10000</v>
      </c>
      <c r="B14" s="39" t="s">
        <v>38</v>
      </c>
      <c r="C14" s="40">
        <f>SUM(C15:C15)</f>
        <v>15328265</v>
      </c>
      <c r="D14" s="40">
        <f>SUM(D15:D15)</f>
        <v>16626405</v>
      </c>
      <c r="E14" s="40">
        <f>SUM(E15:E15)</f>
        <v>3141242</v>
      </c>
      <c r="F14" s="40">
        <f>SUM(F15:F15)</f>
        <v>8944912</v>
      </c>
      <c r="G14" s="40">
        <f>SUM(G15:G15)</f>
        <v>7015582</v>
      </c>
      <c r="H14" s="41">
        <f>SUM(H15:H15)</f>
        <v>223.33783898216058</v>
      </c>
      <c r="I14" s="42">
        <f>SUM(I15:I15)</f>
        <v>45.768924271598905</v>
      </c>
      <c r="J14" s="42">
        <f>SUM(J15:J15)</f>
        <v>42.19542348451154</v>
      </c>
      <c r="K14" s="42">
        <f>SUM(K15:K15)</f>
        <v>78.43097841543886</v>
      </c>
      <c r="L14" s="40">
        <f>SUM(L15:L15)</f>
        <v>0</v>
      </c>
      <c r="M14" s="40">
        <f>SUM(M15:M15)</f>
        <v>253180</v>
      </c>
      <c r="N14" s="40">
        <f>SUM(N15:N15)</f>
        <v>47880</v>
      </c>
      <c r="O14" s="42">
        <f>SUM(O15:O15)</f>
        <v>0</v>
      </c>
      <c r="P14" s="42">
        <f>SUM(P15:P15)</f>
        <v>0</v>
      </c>
      <c r="Q14" s="40">
        <f>SUM(Q15:Q15)</f>
        <v>15328265</v>
      </c>
      <c r="R14" s="40">
        <f>SUM(R15:R15)</f>
        <v>16879585</v>
      </c>
      <c r="S14" s="40">
        <f>SUM(S15:S15)</f>
        <v>7063462</v>
      </c>
      <c r="T14" s="42">
        <f>SUM(T15:T15)</f>
        <v>46.08128839108666</v>
      </c>
      <c r="U14" s="42">
        <f>SUM(U15:U15)</f>
        <v>41.846182829731895</v>
      </c>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13.5">
      <c r="A15" s="44">
        <v>10116</v>
      </c>
      <c r="B15" s="45" t="s">
        <v>39</v>
      </c>
      <c r="C15" s="46">
        <v>15328265</v>
      </c>
      <c r="D15" s="46">
        <v>16626405</v>
      </c>
      <c r="E15" s="46">
        <v>3141242</v>
      </c>
      <c r="F15" s="46">
        <v>8944912</v>
      </c>
      <c r="G15" s="46">
        <v>7015582</v>
      </c>
      <c r="H15" s="47">
        <f aca="true" t="shared" si="0" ref="H15:H24">G15/E15*100</f>
        <v>223.33783898216058</v>
      </c>
      <c r="I15" s="47">
        <f aca="true" t="shared" si="1" ref="I15:I29">G15/C15*100</f>
        <v>45.768924271598905</v>
      </c>
      <c r="J15" s="47">
        <f aca="true" t="shared" si="2" ref="J15:J29">G15/D15*100</f>
        <v>42.19542348451154</v>
      </c>
      <c r="K15" s="47">
        <f aca="true" t="shared" si="3" ref="K15:K29">G15/F15*100</f>
        <v>78.43097841543886</v>
      </c>
      <c r="L15" s="48">
        <v>0</v>
      </c>
      <c r="M15" s="48">
        <v>253180</v>
      </c>
      <c r="N15" s="48">
        <v>47880</v>
      </c>
      <c r="O15" s="47">
        <v>0</v>
      </c>
      <c r="P15" s="47">
        <v>0</v>
      </c>
      <c r="Q15" s="48">
        <f>C15+L15</f>
        <v>15328265</v>
      </c>
      <c r="R15" s="48">
        <f>D15+M15</f>
        <v>16879585</v>
      </c>
      <c r="S15" s="48">
        <f aca="true" t="shared" si="4" ref="S15:S27">N15+G15</f>
        <v>7063462</v>
      </c>
      <c r="T15" s="47">
        <f aca="true" t="shared" si="5" ref="T15:T27">S15/Q15*100</f>
        <v>46.08128839108666</v>
      </c>
      <c r="U15" s="47">
        <f aca="true" t="shared" si="6" ref="U15:U27">S15/R15*100</f>
        <v>41.846182829731895</v>
      </c>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3.5">
      <c r="A16" s="50">
        <v>70000</v>
      </c>
      <c r="B16" s="51" t="s">
        <v>40</v>
      </c>
      <c r="C16" s="52">
        <f>SUM(C17:C25)</f>
        <v>121013794</v>
      </c>
      <c r="D16" s="52">
        <f>SUM(D17:D25)</f>
        <v>162554144</v>
      </c>
      <c r="E16" s="52">
        <f>SUM(E17:E25)</f>
        <v>33703.94899999999</v>
      </c>
      <c r="F16" s="52">
        <f>SUM(F17:F25)</f>
        <v>123788725</v>
      </c>
      <c r="G16" s="52">
        <f>SUM(G17:G25)</f>
        <v>106181651</v>
      </c>
      <c r="H16" s="53">
        <f t="shared" si="0"/>
        <v>315042.16612718</v>
      </c>
      <c r="I16" s="54">
        <f t="shared" si="1"/>
        <v>87.74342782774004</v>
      </c>
      <c r="J16" s="54">
        <f t="shared" si="2"/>
        <v>65.32078997629245</v>
      </c>
      <c r="K16" s="54">
        <f t="shared" si="3"/>
        <v>85.77651236007156</v>
      </c>
      <c r="L16" s="52">
        <f>SUM(L17:L25)</f>
        <v>9593073</v>
      </c>
      <c r="M16" s="52">
        <f>SUM(M17:M25)</f>
        <v>14445148</v>
      </c>
      <c r="N16" s="52">
        <f>SUM(N17:N25)</f>
        <v>6291401</v>
      </c>
      <c r="O16" s="47">
        <f aca="true" t="shared" si="7" ref="O16:O18">N16/L16*100</f>
        <v>65.5827491357566</v>
      </c>
      <c r="P16" s="47">
        <f aca="true" t="shared" si="8" ref="P16:P19">N16/M16*100</f>
        <v>43.553731675161785</v>
      </c>
      <c r="Q16" s="52">
        <f aca="true" t="shared" si="9" ref="Q16:Q27">L16+C16</f>
        <v>130606867</v>
      </c>
      <c r="R16" s="52">
        <f aca="true" t="shared" si="10" ref="R16:R27">M16+D16</f>
        <v>176999292</v>
      </c>
      <c r="S16" s="52">
        <f t="shared" si="4"/>
        <v>112473052</v>
      </c>
      <c r="T16" s="54">
        <f t="shared" si="5"/>
        <v>86.11572621216004</v>
      </c>
      <c r="U16" s="54">
        <f t="shared" si="6"/>
        <v>63.544351352546656</v>
      </c>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1" s="3" customFormat="1" ht="13.5">
      <c r="A17" s="55">
        <v>70101</v>
      </c>
      <c r="B17" s="56" t="s">
        <v>41</v>
      </c>
      <c r="C17" s="48">
        <v>45076304</v>
      </c>
      <c r="D17" s="48">
        <v>46196806</v>
      </c>
      <c r="E17" s="48">
        <v>18726.702</v>
      </c>
      <c r="F17" s="48">
        <v>46196806</v>
      </c>
      <c r="G17" s="48">
        <v>38195929</v>
      </c>
      <c r="H17" s="57">
        <f t="shared" si="0"/>
        <v>203965.06015848386</v>
      </c>
      <c r="I17" s="47">
        <f t="shared" si="1"/>
        <v>84.73615982357381</v>
      </c>
      <c r="J17" s="47">
        <f t="shared" si="2"/>
        <v>82.68088707258246</v>
      </c>
      <c r="K17" s="47">
        <f t="shared" si="3"/>
        <v>82.68088707258246</v>
      </c>
      <c r="L17" s="48">
        <v>8299636</v>
      </c>
      <c r="M17" s="48">
        <v>11290987</v>
      </c>
      <c r="N17" s="48">
        <v>4897477</v>
      </c>
      <c r="O17" s="47">
        <f t="shared" si="7"/>
        <v>59.008334823358524</v>
      </c>
      <c r="P17" s="47">
        <f t="shared" si="8"/>
        <v>43.3751008658499</v>
      </c>
      <c r="Q17" s="48">
        <f t="shared" si="9"/>
        <v>53375940</v>
      </c>
      <c r="R17" s="48">
        <f t="shared" si="10"/>
        <v>57487793</v>
      </c>
      <c r="S17" s="48">
        <f t="shared" si="4"/>
        <v>43093406</v>
      </c>
      <c r="T17" s="47">
        <f t="shared" si="5"/>
        <v>80.73563856674</v>
      </c>
      <c r="U17" s="47">
        <f t="shared" si="6"/>
        <v>74.9609678005903</v>
      </c>
    </row>
    <row r="18" spans="1:21" s="60" customFormat="1" ht="26.25">
      <c r="A18" s="58">
        <v>70201</v>
      </c>
      <c r="B18" s="59" t="s">
        <v>42</v>
      </c>
      <c r="C18" s="48">
        <v>67920586</v>
      </c>
      <c r="D18" s="48">
        <v>108212241</v>
      </c>
      <c r="E18" s="48"/>
      <c r="F18" s="48">
        <v>70051084</v>
      </c>
      <c r="G18" s="48">
        <v>61749949</v>
      </c>
      <c r="H18" s="57" t="e">
        <f t="shared" si="0"/>
        <v>#DIV/0!</v>
      </c>
      <c r="I18" s="47">
        <f t="shared" si="1"/>
        <v>90.9149237905574</v>
      </c>
      <c r="J18" s="47">
        <f t="shared" si="2"/>
        <v>57.06373736405662</v>
      </c>
      <c r="K18" s="47">
        <f t="shared" si="3"/>
        <v>88.14988359066649</v>
      </c>
      <c r="L18" s="48">
        <v>1279997</v>
      </c>
      <c r="M18" s="48">
        <v>3083653</v>
      </c>
      <c r="N18" s="48">
        <v>1328080</v>
      </c>
      <c r="O18" s="47">
        <f t="shared" si="7"/>
        <v>103.75649317928088</v>
      </c>
      <c r="P18" s="47">
        <f t="shared" si="8"/>
        <v>43.06839971942368</v>
      </c>
      <c r="Q18" s="48">
        <f t="shared" si="9"/>
        <v>69200583</v>
      </c>
      <c r="R18" s="48">
        <f t="shared" si="10"/>
        <v>111295894</v>
      </c>
      <c r="S18" s="48">
        <f t="shared" si="4"/>
        <v>63078029</v>
      </c>
      <c r="T18" s="47">
        <f t="shared" si="5"/>
        <v>91.15245315202041</v>
      </c>
      <c r="U18" s="47">
        <f t="shared" si="6"/>
        <v>56.67597135254603</v>
      </c>
    </row>
    <row r="19" spans="1:21" s="3" customFormat="1" ht="13.5">
      <c r="A19" s="61">
        <v>70202</v>
      </c>
      <c r="B19" s="62" t="s">
        <v>43</v>
      </c>
      <c r="C19" s="63">
        <v>802419</v>
      </c>
      <c r="D19" s="63">
        <v>802419</v>
      </c>
      <c r="E19" s="63"/>
      <c r="F19" s="63">
        <v>802419</v>
      </c>
      <c r="G19" s="63">
        <v>752957</v>
      </c>
      <c r="H19" s="47" t="e">
        <f t="shared" si="0"/>
        <v>#DIV/0!</v>
      </c>
      <c r="I19" s="47">
        <f t="shared" si="1"/>
        <v>93.83588873144828</v>
      </c>
      <c r="J19" s="47">
        <f t="shared" si="2"/>
        <v>93.83588873144828</v>
      </c>
      <c r="K19" s="47">
        <f t="shared" si="3"/>
        <v>93.83588873144828</v>
      </c>
      <c r="L19" s="48">
        <v>0</v>
      </c>
      <c r="M19" s="48">
        <v>610</v>
      </c>
      <c r="N19" s="48">
        <v>610</v>
      </c>
      <c r="O19" s="64">
        <v>0</v>
      </c>
      <c r="P19" s="47">
        <f t="shared" si="8"/>
        <v>100</v>
      </c>
      <c r="Q19" s="48">
        <f t="shared" si="9"/>
        <v>802419</v>
      </c>
      <c r="R19" s="48">
        <f t="shared" si="10"/>
        <v>803029</v>
      </c>
      <c r="S19" s="48">
        <f t="shared" si="4"/>
        <v>753567</v>
      </c>
      <c r="T19" s="47">
        <f t="shared" si="5"/>
        <v>93.91190886556774</v>
      </c>
      <c r="U19" s="47">
        <f t="shared" si="6"/>
        <v>93.84057113753053</v>
      </c>
    </row>
    <row r="20" spans="1:21" s="3" customFormat="1" ht="13.5">
      <c r="A20" s="65">
        <v>70303</v>
      </c>
      <c r="B20" s="62" t="s">
        <v>44</v>
      </c>
      <c r="C20" s="48">
        <v>1160633</v>
      </c>
      <c r="D20" s="48">
        <v>1160633</v>
      </c>
      <c r="E20" s="48"/>
      <c r="F20" s="48">
        <v>556371</v>
      </c>
      <c r="G20" s="48">
        <v>483097</v>
      </c>
      <c r="H20" s="57" t="e">
        <f t="shared" si="0"/>
        <v>#DIV/0!</v>
      </c>
      <c r="I20" s="47">
        <f t="shared" si="1"/>
        <v>41.62357954667841</v>
      </c>
      <c r="J20" s="47">
        <f t="shared" si="2"/>
        <v>41.62357954667841</v>
      </c>
      <c r="K20" s="47">
        <f t="shared" si="3"/>
        <v>86.83001090998633</v>
      </c>
      <c r="L20" s="48">
        <v>0</v>
      </c>
      <c r="M20" s="48">
        <v>0</v>
      </c>
      <c r="N20" s="48">
        <v>0</v>
      </c>
      <c r="O20" s="47">
        <v>0</v>
      </c>
      <c r="P20" s="47">
        <v>0</v>
      </c>
      <c r="Q20" s="48">
        <f t="shared" si="9"/>
        <v>1160633</v>
      </c>
      <c r="R20" s="48">
        <f t="shared" si="10"/>
        <v>1160633</v>
      </c>
      <c r="S20" s="48">
        <f t="shared" si="4"/>
        <v>483097</v>
      </c>
      <c r="T20" s="47">
        <f t="shared" si="5"/>
        <v>41.62357954667841</v>
      </c>
      <c r="U20" s="47">
        <f t="shared" si="6"/>
        <v>41.62357954667841</v>
      </c>
    </row>
    <row r="21" spans="1:21" s="3" customFormat="1" ht="13.5">
      <c r="A21" s="65">
        <v>70401</v>
      </c>
      <c r="B21" s="62" t="s">
        <v>45</v>
      </c>
      <c r="C21" s="48">
        <v>3710577</v>
      </c>
      <c r="D21" s="48">
        <v>3838770</v>
      </c>
      <c r="E21" s="48">
        <v>1474.549</v>
      </c>
      <c r="F21" s="48">
        <v>3838770</v>
      </c>
      <c r="G21" s="48">
        <v>2963961</v>
      </c>
      <c r="H21" s="57">
        <f t="shared" si="0"/>
        <v>201007.9692163502</v>
      </c>
      <c r="I21" s="47">
        <f t="shared" si="1"/>
        <v>79.87870889082748</v>
      </c>
      <c r="J21" s="47">
        <f t="shared" si="2"/>
        <v>77.21121609265468</v>
      </c>
      <c r="K21" s="47">
        <f t="shared" si="3"/>
        <v>77.21121609265468</v>
      </c>
      <c r="L21" s="48">
        <v>13440</v>
      </c>
      <c r="M21" s="48">
        <v>69898</v>
      </c>
      <c r="N21" s="48">
        <v>65234</v>
      </c>
      <c r="O21" s="47">
        <f>N21/L21*100</f>
        <v>485.3720238095238</v>
      </c>
      <c r="P21" s="47">
        <f>N21/M21*100</f>
        <v>93.32741995479127</v>
      </c>
      <c r="Q21" s="48">
        <f t="shared" si="9"/>
        <v>3724017</v>
      </c>
      <c r="R21" s="48">
        <f t="shared" si="10"/>
        <v>3908668</v>
      </c>
      <c r="S21" s="48">
        <f t="shared" si="4"/>
        <v>3029195</v>
      </c>
      <c r="T21" s="47">
        <f t="shared" si="5"/>
        <v>81.34213673031032</v>
      </c>
      <c r="U21" s="47">
        <f t="shared" si="6"/>
        <v>77.4994192394954</v>
      </c>
    </row>
    <row r="22" spans="1:21" s="3" customFormat="1" ht="13.5">
      <c r="A22" s="65">
        <v>70802</v>
      </c>
      <c r="B22" s="62" t="s">
        <v>46</v>
      </c>
      <c r="C22" s="48">
        <v>439252</v>
      </c>
      <c r="D22" s="48">
        <v>439252</v>
      </c>
      <c r="E22" s="48">
        <v>150.886</v>
      </c>
      <c r="F22" s="48">
        <v>439252</v>
      </c>
      <c r="G22" s="48">
        <v>370688</v>
      </c>
      <c r="H22" s="57">
        <f t="shared" si="0"/>
        <v>245674.2176212505</v>
      </c>
      <c r="I22" s="47">
        <f t="shared" si="1"/>
        <v>84.39073698013895</v>
      </c>
      <c r="J22" s="47">
        <f t="shared" si="2"/>
        <v>84.39073698013895</v>
      </c>
      <c r="K22" s="47">
        <f t="shared" si="3"/>
        <v>84.39073698013895</v>
      </c>
      <c r="L22" s="48">
        <v>0</v>
      </c>
      <c r="M22" s="48">
        <v>0</v>
      </c>
      <c r="N22" s="48">
        <v>0</v>
      </c>
      <c r="O22" s="47">
        <v>0</v>
      </c>
      <c r="P22" s="47">
        <v>0</v>
      </c>
      <c r="Q22" s="48">
        <f t="shared" si="9"/>
        <v>439252</v>
      </c>
      <c r="R22" s="48">
        <f t="shared" si="10"/>
        <v>439252</v>
      </c>
      <c r="S22" s="48">
        <f t="shared" si="4"/>
        <v>370688</v>
      </c>
      <c r="T22" s="47">
        <f t="shared" si="5"/>
        <v>84.39073698013895</v>
      </c>
      <c r="U22" s="47">
        <f t="shared" si="6"/>
        <v>84.39073698013895</v>
      </c>
    </row>
    <row r="23" spans="1:21" s="3" customFormat="1" ht="13.5">
      <c r="A23" s="65">
        <v>70803</v>
      </c>
      <c r="B23" s="62" t="s">
        <v>47</v>
      </c>
      <c r="C23" s="48">
        <v>313688</v>
      </c>
      <c r="D23" s="48">
        <v>313688</v>
      </c>
      <c r="E23" s="48">
        <v>117.499</v>
      </c>
      <c r="F23" s="48">
        <v>313688</v>
      </c>
      <c r="G23" s="48">
        <v>256486</v>
      </c>
      <c r="H23" s="57">
        <f t="shared" si="0"/>
        <v>218287.81521544865</v>
      </c>
      <c r="I23" s="47">
        <f t="shared" si="1"/>
        <v>81.76468337966386</v>
      </c>
      <c r="J23" s="47">
        <f t="shared" si="2"/>
        <v>81.76468337966386</v>
      </c>
      <c r="K23" s="47">
        <f t="shared" si="3"/>
        <v>81.76468337966386</v>
      </c>
      <c r="L23" s="48">
        <v>0</v>
      </c>
      <c r="M23" s="48">
        <v>0</v>
      </c>
      <c r="N23" s="48">
        <v>0</v>
      </c>
      <c r="O23" s="47">
        <v>0</v>
      </c>
      <c r="P23" s="47">
        <v>0</v>
      </c>
      <c r="Q23" s="48">
        <f t="shared" si="9"/>
        <v>313688</v>
      </c>
      <c r="R23" s="48">
        <f t="shared" si="10"/>
        <v>313688</v>
      </c>
      <c r="S23" s="48">
        <f t="shared" si="4"/>
        <v>256486</v>
      </c>
      <c r="T23" s="47">
        <f t="shared" si="5"/>
        <v>81.76468337966386</v>
      </c>
      <c r="U23" s="47">
        <f t="shared" si="6"/>
        <v>81.76468337966386</v>
      </c>
    </row>
    <row r="24" spans="1:21" s="3" customFormat="1" ht="13.5">
      <c r="A24" s="65">
        <v>70804</v>
      </c>
      <c r="B24" s="62" t="s">
        <v>48</v>
      </c>
      <c r="C24" s="48">
        <v>1563185</v>
      </c>
      <c r="D24" s="48">
        <v>1563185</v>
      </c>
      <c r="E24" s="48">
        <v>564.313</v>
      </c>
      <c r="F24" s="48">
        <v>1563185</v>
      </c>
      <c r="G24" s="48">
        <v>1381434</v>
      </c>
      <c r="H24" s="57">
        <f t="shared" si="0"/>
        <v>244799.25147923228</v>
      </c>
      <c r="I24" s="47">
        <f t="shared" si="1"/>
        <v>88.37303326221785</v>
      </c>
      <c r="J24" s="47">
        <f t="shared" si="2"/>
        <v>88.37303326221785</v>
      </c>
      <c r="K24" s="47">
        <f t="shared" si="3"/>
        <v>88.37303326221785</v>
      </c>
      <c r="L24" s="48">
        <v>0</v>
      </c>
      <c r="M24" s="48">
        <v>0</v>
      </c>
      <c r="N24" s="48">
        <v>0</v>
      </c>
      <c r="O24" s="47">
        <v>0</v>
      </c>
      <c r="P24" s="47">
        <v>0</v>
      </c>
      <c r="Q24" s="48">
        <f t="shared" si="9"/>
        <v>1563185</v>
      </c>
      <c r="R24" s="48">
        <f t="shared" si="10"/>
        <v>1563185</v>
      </c>
      <c r="S24" s="48">
        <f t="shared" si="4"/>
        <v>1381434</v>
      </c>
      <c r="T24" s="47">
        <f t="shared" si="5"/>
        <v>88.37303326221785</v>
      </c>
      <c r="U24" s="47">
        <f t="shared" si="6"/>
        <v>88.37303326221785</v>
      </c>
    </row>
    <row r="25" spans="1:256" ht="26.25">
      <c r="A25" s="65">
        <v>70808</v>
      </c>
      <c r="B25" s="66" t="s">
        <v>49</v>
      </c>
      <c r="C25" s="48">
        <v>27150</v>
      </c>
      <c r="D25" s="48">
        <v>27150</v>
      </c>
      <c r="E25" s="48">
        <v>12670</v>
      </c>
      <c r="F25" s="48">
        <v>27150</v>
      </c>
      <c r="G25" s="48">
        <v>27150</v>
      </c>
      <c r="H25" s="67">
        <v>12670</v>
      </c>
      <c r="I25" s="47">
        <f t="shared" si="1"/>
        <v>100</v>
      </c>
      <c r="J25" s="47">
        <f t="shared" si="2"/>
        <v>100</v>
      </c>
      <c r="K25" s="47">
        <f t="shared" si="3"/>
        <v>100</v>
      </c>
      <c r="L25" s="48">
        <v>0</v>
      </c>
      <c r="M25" s="48">
        <v>0</v>
      </c>
      <c r="N25" s="48">
        <v>0</v>
      </c>
      <c r="O25" s="47">
        <v>0</v>
      </c>
      <c r="P25" s="47">
        <v>0</v>
      </c>
      <c r="Q25" s="48">
        <f t="shared" si="9"/>
        <v>27150</v>
      </c>
      <c r="R25" s="48">
        <f t="shared" si="10"/>
        <v>27150</v>
      </c>
      <c r="S25" s="48">
        <f t="shared" si="4"/>
        <v>27150</v>
      </c>
      <c r="T25" s="47">
        <f t="shared" si="5"/>
        <v>100</v>
      </c>
      <c r="U25" s="47">
        <f t="shared" si="6"/>
        <v>100</v>
      </c>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1" s="3" customFormat="1" ht="13.5">
      <c r="A26" s="38">
        <v>90000</v>
      </c>
      <c r="B26" s="68" t="s">
        <v>50</v>
      </c>
      <c r="C26" s="40">
        <f>SUM(C27:C54)</f>
        <v>205943532.99</v>
      </c>
      <c r="D26" s="40">
        <f>SUM(D27:D54)</f>
        <v>178259965.58</v>
      </c>
      <c r="E26" s="40">
        <f>SUM(E27:E54)</f>
        <v>3901523.7739999997</v>
      </c>
      <c r="F26" s="40">
        <f>SUM(F27:F54)</f>
        <v>109269862.7</v>
      </c>
      <c r="G26" s="40">
        <f>SUM(G27:G54)</f>
        <v>106614824.63</v>
      </c>
      <c r="H26" s="69">
        <f aca="true" t="shared" si="11" ref="H26:H28">G26/E26*100</f>
        <v>2732.6457765165474</v>
      </c>
      <c r="I26" s="42">
        <f t="shared" si="1"/>
        <v>51.768959715368624</v>
      </c>
      <c r="J26" s="42">
        <f t="shared" si="2"/>
        <v>59.808619553532395</v>
      </c>
      <c r="K26" s="42">
        <f t="shared" si="3"/>
        <v>97.57020096447874</v>
      </c>
      <c r="L26" s="40">
        <f>SUM(L27:L54)</f>
        <v>46127</v>
      </c>
      <c r="M26" s="40">
        <f>SUM(M27:M54)</f>
        <v>144876</v>
      </c>
      <c r="N26" s="40">
        <f>SUM(N27:N54)</f>
        <v>108260</v>
      </c>
      <c r="O26" s="70">
        <f>N26/L26*100</f>
        <v>234.69985041299023</v>
      </c>
      <c r="P26" s="42">
        <f>N26/M26*100</f>
        <v>74.72597255584085</v>
      </c>
      <c r="Q26" s="40">
        <f t="shared" si="9"/>
        <v>205989659.99</v>
      </c>
      <c r="R26" s="40">
        <f t="shared" si="10"/>
        <v>178404841.58</v>
      </c>
      <c r="S26" s="40">
        <f t="shared" si="4"/>
        <v>106723084.63</v>
      </c>
      <c r="T26" s="42">
        <f t="shared" si="5"/>
        <v>51.809923194776374</v>
      </c>
      <c r="U26" s="42">
        <f t="shared" si="6"/>
        <v>59.82073338639938</v>
      </c>
    </row>
    <row r="27" spans="1:21" s="60" customFormat="1" ht="102.75">
      <c r="A27" s="71">
        <v>90201</v>
      </c>
      <c r="B27" s="72" t="s">
        <v>51</v>
      </c>
      <c r="C27" s="48">
        <v>14479775</v>
      </c>
      <c r="D27" s="48">
        <v>8077048.98</v>
      </c>
      <c r="E27" s="48"/>
      <c r="F27" s="48">
        <v>6434748.98</v>
      </c>
      <c r="G27" s="48">
        <v>6357831</v>
      </c>
      <c r="H27" s="57" t="e">
        <f t="shared" si="11"/>
        <v>#DIV/0!</v>
      </c>
      <c r="I27" s="47">
        <f t="shared" si="1"/>
        <v>43.90835492954828</v>
      </c>
      <c r="J27" s="47">
        <f t="shared" si="2"/>
        <v>78.71477585121688</v>
      </c>
      <c r="K27" s="47">
        <f t="shared" si="3"/>
        <v>98.8046467665006</v>
      </c>
      <c r="L27" s="48">
        <v>0</v>
      </c>
      <c r="M27" s="48">
        <v>0</v>
      </c>
      <c r="N27" s="48">
        <v>0</v>
      </c>
      <c r="O27" s="73">
        <v>0</v>
      </c>
      <c r="P27" s="47">
        <v>0</v>
      </c>
      <c r="Q27" s="48">
        <f t="shared" si="9"/>
        <v>14479775</v>
      </c>
      <c r="R27" s="48">
        <f t="shared" si="10"/>
        <v>8077048.98</v>
      </c>
      <c r="S27" s="48">
        <f t="shared" si="4"/>
        <v>6357831</v>
      </c>
      <c r="T27" s="47">
        <f t="shared" si="5"/>
        <v>43.90835492954828</v>
      </c>
      <c r="U27" s="47">
        <f t="shared" si="6"/>
        <v>78.71477585121688</v>
      </c>
    </row>
    <row r="28" spans="1:21" s="60" customFormat="1" ht="90">
      <c r="A28" s="74">
        <v>90202</v>
      </c>
      <c r="B28" s="75" t="s">
        <v>52</v>
      </c>
      <c r="C28" s="76">
        <v>1470</v>
      </c>
      <c r="D28" s="76">
        <v>56.63</v>
      </c>
      <c r="E28" s="76"/>
      <c r="F28" s="76">
        <v>56.63</v>
      </c>
      <c r="G28" s="76">
        <v>56.63</v>
      </c>
      <c r="H28" s="57" t="e">
        <f t="shared" si="11"/>
        <v>#DIV/0!</v>
      </c>
      <c r="I28" s="77">
        <f t="shared" si="1"/>
        <v>3.8523809523809525</v>
      </c>
      <c r="J28" s="77">
        <f t="shared" si="2"/>
        <v>100</v>
      </c>
      <c r="K28" s="77">
        <f t="shared" si="3"/>
        <v>100</v>
      </c>
      <c r="L28" s="76"/>
      <c r="M28" s="76"/>
      <c r="N28" s="76"/>
      <c r="O28" s="78"/>
      <c r="P28" s="77"/>
      <c r="Q28" s="76"/>
      <c r="R28" s="76"/>
      <c r="S28" s="76"/>
      <c r="T28" s="77"/>
      <c r="U28" s="77"/>
    </row>
    <row r="29" spans="1:21" s="60" customFormat="1" ht="161.25" customHeight="1">
      <c r="A29" s="58">
        <v>90204</v>
      </c>
      <c r="B29" s="79" t="s">
        <v>53</v>
      </c>
      <c r="C29" s="48">
        <v>3658164</v>
      </c>
      <c r="D29" s="48">
        <v>2183728</v>
      </c>
      <c r="E29" s="48"/>
      <c r="F29" s="48">
        <v>1595528</v>
      </c>
      <c r="G29" s="48">
        <v>1548571</v>
      </c>
      <c r="H29" s="47"/>
      <c r="I29" s="47">
        <f t="shared" si="1"/>
        <v>42.33191841590481</v>
      </c>
      <c r="J29" s="47">
        <f t="shared" si="2"/>
        <v>70.91409736011079</v>
      </c>
      <c r="K29" s="47">
        <f t="shared" si="3"/>
        <v>97.05696170797378</v>
      </c>
      <c r="L29" s="48">
        <v>0</v>
      </c>
      <c r="M29" s="48">
        <v>0</v>
      </c>
      <c r="N29" s="48">
        <v>0</v>
      </c>
      <c r="O29" s="73">
        <v>0</v>
      </c>
      <c r="P29" s="47">
        <v>0</v>
      </c>
      <c r="Q29" s="48">
        <f>L29+C29</f>
        <v>3658164</v>
      </c>
      <c r="R29" s="63">
        <f>M29+D29</f>
        <v>2183728</v>
      </c>
      <c r="S29" s="48">
        <f>N29+G29</f>
        <v>1548571</v>
      </c>
      <c r="T29" s="47">
        <f>S29/Q29*100</f>
        <v>42.33191841590481</v>
      </c>
      <c r="U29" s="47">
        <f>S29/R29*100</f>
        <v>70.91409736011079</v>
      </c>
    </row>
    <row r="30" spans="1:21" s="60" customFormat="1" ht="113.25" customHeight="1">
      <c r="A30" s="58"/>
      <c r="B30" s="72" t="s">
        <v>54</v>
      </c>
      <c r="C30" s="48"/>
      <c r="D30" s="48"/>
      <c r="E30" s="48"/>
      <c r="F30" s="48"/>
      <c r="G30" s="48"/>
      <c r="H30" s="47"/>
      <c r="I30" s="47"/>
      <c r="J30" s="47"/>
      <c r="K30" s="47"/>
      <c r="L30" s="48"/>
      <c r="M30" s="48"/>
      <c r="N30" s="48"/>
      <c r="O30" s="73"/>
      <c r="P30" s="47"/>
      <c r="Q30" s="48"/>
      <c r="R30" s="63"/>
      <c r="S30" s="48"/>
      <c r="T30" s="47"/>
      <c r="U30" s="47"/>
    </row>
    <row r="31" spans="1:21" s="60" customFormat="1" ht="40.5" customHeight="1">
      <c r="A31" s="58">
        <v>90207</v>
      </c>
      <c r="B31" s="80" t="s">
        <v>55</v>
      </c>
      <c r="C31" s="48">
        <v>1318137</v>
      </c>
      <c r="D31" s="48">
        <v>949028</v>
      </c>
      <c r="E31" s="48"/>
      <c r="F31" s="48">
        <v>624697</v>
      </c>
      <c r="G31" s="48">
        <v>610965</v>
      </c>
      <c r="H31" s="57" t="e">
        <f aca="true" t="shared" si="12" ref="H31:H32">G31/E31*100</f>
        <v>#DIV/0!</v>
      </c>
      <c r="I31" s="47">
        <f aca="true" t="shared" si="13" ref="I31:I48">G31/C31*100</f>
        <v>46.350644887443416</v>
      </c>
      <c r="J31" s="47">
        <f aca="true" t="shared" si="14" ref="J31:J76">G31/D31*100</f>
        <v>64.37797409560098</v>
      </c>
      <c r="K31" s="47">
        <f aca="true" t="shared" si="15" ref="K31:K76">G31/F31*100</f>
        <v>97.80181431958214</v>
      </c>
      <c r="L31" s="48">
        <v>0</v>
      </c>
      <c r="M31" s="48">
        <v>0</v>
      </c>
      <c r="N31" s="48">
        <v>0</v>
      </c>
      <c r="O31" s="73">
        <v>0</v>
      </c>
      <c r="P31" s="47">
        <v>0</v>
      </c>
      <c r="Q31" s="48">
        <f aca="true" t="shared" si="16" ref="Q31:Q32">L31+C31</f>
        <v>1318137</v>
      </c>
      <c r="R31" s="48">
        <f aca="true" t="shared" si="17" ref="R31:R32">M31+D31</f>
        <v>949028</v>
      </c>
      <c r="S31" s="48">
        <f aca="true" t="shared" si="18" ref="S31:S32">N31+G31</f>
        <v>610965</v>
      </c>
      <c r="T31" s="47">
        <f aca="true" t="shared" si="19" ref="T31:T32">S31/Q31*100</f>
        <v>46.350644887443416</v>
      </c>
      <c r="U31" s="47">
        <f aca="true" t="shared" si="20" ref="U31:U32">S31/R31*100</f>
        <v>64.37797409560098</v>
      </c>
    </row>
    <row r="32" spans="1:21" s="3" customFormat="1" ht="51.75">
      <c r="A32" s="81">
        <v>90215</v>
      </c>
      <c r="B32" s="82" t="s">
        <v>56</v>
      </c>
      <c r="C32" s="48">
        <v>1519343</v>
      </c>
      <c r="D32" s="48">
        <v>1068200</v>
      </c>
      <c r="E32" s="48"/>
      <c r="F32" s="48">
        <v>511121</v>
      </c>
      <c r="G32" s="48">
        <v>493869</v>
      </c>
      <c r="H32" s="57" t="e">
        <f t="shared" si="12"/>
        <v>#DIV/0!</v>
      </c>
      <c r="I32" s="47">
        <f t="shared" si="13"/>
        <v>32.505431624063824</v>
      </c>
      <c r="J32" s="47">
        <f t="shared" si="14"/>
        <v>46.233757723272795</v>
      </c>
      <c r="K32" s="47">
        <f t="shared" si="15"/>
        <v>96.62467400087259</v>
      </c>
      <c r="L32" s="48">
        <v>0</v>
      </c>
      <c r="M32" s="48">
        <v>0</v>
      </c>
      <c r="N32" s="48">
        <v>0</v>
      </c>
      <c r="O32" s="73">
        <v>0</v>
      </c>
      <c r="P32" s="47">
        <v>0</v>
      </c>
      <c r="Q32" s="48">
        <f t="shared" si="16"/>
        <v>1519343</v>
      </c>
      <c r="R32" s="63">
        <f t="shared" si="17"/>
        <v>1068200</v>
      </c>
      <c r="S32" s="48">
        <f t="shared" si="18"/>
        <v>493869</v>
      </c>
      <c r="T32" s="47">
        <f t="shared" si="19"/>
        <v>32.505431624063824</v>
      </c>
      <c r="U32" s="47">
        <f t="shared" si="20"/>
        <v>46.233757723272795</v>
      </c>
    </row>
    <row r="33" spans="1:21" s="3" customFormat="1" ht="51.75">
      <c r="A33" s="81">
        <v>90216</v>
      </c>
      <c r="B33" s="82" t="s">
        <v>57</v>
      </c>
      <c r="C33" s="48">
        <v>735</v>
      </c>
      <c r="D33" s="48">
        <v>100</v>
      </c>
      <c r="E33" s="48"/>
      <c r="F33" s="48">
        <v>0</v>
      </c>
      <c r="G33" s="48">
        <v>0</v>
      </c>
      <c r="H33" s="57"/>
      <c r="I33" s="47">
        <f t="shared" si="13"/>
        <v>0</v>
      </c>
      <c r="J33" s="47">
        <f t="shared" si="14"/>
        <v>0</v>
      </c>
      <c r="K33" s="47" t="e">
        <f t="shared" si="15"/>
        <v>#DIV/0!</v>
      </c>
      <c r="L33" s="48"/>
      <c r="M33" s="48"/>
      <c r="N33" s="48"/>
      <c r="O33" s="73"/>
      <c r="P33" s="47"/>
      <c r="Q33" s="48"/>
      <c r="R33" s="63"/>
      <c r="S33" s="48"/>
      <c r="T33" s="47"/>
      <c r="U33" s="47"/>
    </row>
    <row r="34" spans="1:21" s="3" customFormat="1" ht="13.5">
      <c r="A34" s="61">
        <v>90302</v>
      </c>
      <c r="B34" s="83" t="s">
        <v>58</v>
      </c>
      <c r="C34" s="48">
        <v>1281185</v>
      </c>
      <c r="D34" s="48">
        <v>1281185</v>
      </c>
      <c r="E34" s="48">
        <v>284680</v>
      </c>
      <c r="F34" s="48">
        <v>435252.38</v>
      </c>
      <c r="G34" s="48">
        <v>435170</v>
      </c>
      <c r="H34" s="57">
        <f aca="true" t="shared" si="21" ref="H34:H35">G34/E34*100</f>
        <v>152.86286356610933</v>
      </c>
      <c r="I34" s="47">
        <f t="shared" si="13"/>
        <v>33.96621096875159</v>
      </c>
      <c r="J34" s="47">
        <f t="shared" si="14"/>
        <v>33.96621096875159</v>
      </c>
      <c r="K34" s="47">
        <f t="shared" si="15"/>
        <v>99.98107305007728</v>
      </c>
      <c r="L34" s="48">
        <v>0</v>
      </c>
      <c r="M34" s="48">
        <v>0</v>
      </c>
      <c r="N34" s="48">
        <v>0</v>
      </c>
      <c r="O34" s="73">
        <v>0</v>
      </c>
      <c r="P34" s="47">
        <v>0</v>
      </c>
      <c r="Q34" s="48">
        <f aca="true" t="shared" si="22" ref="Q34:Q44">L34+C34</f>
        <v>1281185</v>
      </c>
      <c r="R34" s="48">
        <f>D34+M34</f>
        <v>1281185</v>
      </c>
      <c r="S34" s="48">
        <f aca="true" t="shared" si="23" ref="S34:S44">N34+G34</f>
        <v>435170</v>
      </c>
      <c r="T34" s="47">
        <f aca="true" t="shared" si="24" ref="T34:T44">S34/Q34*100</f>
        <v>33.96621096875159</v>
      </c>
      <c r="U34" s="47">
        <f aca="true" t="shared" si="25" ref="U34:U44">S34/R34*100</f>
        <v>33.96621096875159</v>
      </c>
    </row>
    <row r="35" spans="1:256" ht="13.5">
      <c r="A35" s="61">
        <v>90303</v>
      </c>
      <c r="B35" s="83" t="s">
        <v>59</v>
      </c>
      <c r="C35" s="48">
        <v>1404500</v>
      </c>
      <c r="D35" s="48">
        <v>1404500</v>
      </c>
      <c r="E35" s="48">
        <v>295250</v>
      </c>
      <c r="F35" s="48">
        <v>590499.19</v>
      </c>
      <c r="G35" s="48">
        <v>590080</v>
      </c>
      <c r="H35" s="57">
        <f t="shared" si="21"/>
        <v>199.85774767146486</v>
      </c>
      <c r="I35" s="47">
        <f t="shared" si="13"/>
        <v>42.01352794588822</v>
      </c>
      <c r="J35" s="47">
        <f t="shared" si="14"/>
        <v>42.01352794588822</v>
      </c>
      <c r="K35" s="47">
        <f t="shared" si="15"/>
        <v>99.9290109102436</v>
      </c>
      <c r="L35" s="48">
        <v>0</v>
      </c>
      <c r="M35" s="48">
        <v>0</v>
      </c>
      <c r="N35" s="48">
        <v>0</v>
      </c>
      <c r="O35" s="73">
        <v>0</v>
      </c>
      <c r="P35" s="47">
        <v>0</v>
      </c>
      <c r="Q35" s="48">
        <f t="shared" si="22"/>
        <v>1404500</v>
      </c>
      <c r="R35" s="48">
        <f aca="true" t="shared" si="26" ref="R35:R44">M35+D35</f>
        <v>1404500</v>
      </c>
      <c r="S35" s="48">
        <f t="shared" si="23"/>
        <v>590080</v>
      </c>
      <c r="T35" s="47">
        <f t="shared" si="24"/>
        <v>42.01352794588822</v>
      </c>
      <c r="U35" s="47">
        <f t="shared" si="25"/>
        <v>42.01352794588822</v>
      </c>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13.5">
      <c r="A36" s="61">
        <v>90304</v>
      </c>
      <c r="B36" s="83" t="s">
        <v>60</v>
      </c>
      <c r="C36" s="48">
        <v>62125400</v>
      </c>
      <c r="D36" s="48">
        <v>62125400</v>
      </c>
      <c r="E36" s="48">
        <v>26686.732</v>
      </c>
      <c r="F36" s="48">
        <v>32878497.39</v>
      </c>
      <c r="G36" s="48">
        <v>32878497</v>
      </c>
      <c r="H36" s="47"/>
      <c r="I36" s="47">
        <f t="shared" si="13"/>
        <v>52.922793253645054</v>
      </c>
      <c r="J36" s="47">
        <f t="shared" si="14"/>
        <v>52.922793253645054</v>
      </c>
      <c r="K36" s="47">
        <f t="shared" si="15"/>
        <v>99.9999988138144</v>
      </c>
      <c r="L36" s="48">
        <v>0</v>
      </c>
      <c r="M36" s="48">
        <v>0</v>
      </c>
      <c r="N36" s="48">
        <v>0</v>
      </c>
      <c r="O36" s="73">
        <v>0</v>
      </c>
      <c r="P36" s="47">
        <v>0</v>
      </c>
      <c r="Q36" s="48">
        <f t="shared" si="22"/>
        <v>62125400</v>
      </c>
      <c r="R36" s="48">
        <f t="shared" si="26"/>
        <v>62125400</v>
      </c>
      <c r="S36" s="48">
        <f t="shared" si="23"/>
        <v>32878497</v>
      </c>
      <c r="T36" s="47">
        <f t="shared" si="24"/>
        <v>52.922793253645054</v>
      </c>
      <c r="U36" s="47">
        <f t="shared" si="25"/>
        <v>52.922793253645054</v>
      </c>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13.5">
      <c r="A37" s="61">
        <v>90305</v>
      </c>
      <c r="B37" s="82" t="s">
        <v>61</v>
      </c>
      <c r="C37" s="48">
        <v>5407400</v>
      </c>
      <c r="D37" s="48">
        <v>5407400</v>
      </c>
      <c r="E37" s="48">
        <v>1190700</v>
      </c>
      <c r="F37" s="48">
        <v>2466769.39</v>
      </c>
      <c r="G37" s="48">
        <v>2466769</v>
      </c>
      <c r="H37" s="67">
        <v>3681.218</v>
      </c>
      <c r="I37" s="47">
        <f t="shared" si="13"/>
        <v>45.61839331286755</v>
      </c>
      <c r="J37" s="47">
        <f t="shared" si="14"/>
        <v>45.61839331286755</v>
      </c>
      <c r="K37" s="47">
        <f t="shared" si="15"/>
        <v>99.9999841898476</v>
      </c>
      <c r="L37" s="48">
        <v>0</v>
      </c>
      <c r="M37" s="48">
        <v>0</v>
      </c>
      <c r="N37" s="48">
        <v>0</v>
      </c>
      <c r="O37" s="73">
        <v>0</v>
      </c>
      <c r="P37" s="47">
        <v>0</v>
      </c>
      <c r="Q37" s="48">
        <f t="shared" si="22"/>
        <v>5407400</v>
      </c>
      <c r="R37" s="48">
        <f t="shared" si="26"/>
        <v>5407400</v>
      </c>
      <c r="S37" s="48">
        <f t="shared" si="23"/>
        <v>2466769</v>
      </c>
      <c r="T37" s="47">
        <f t="shared" si="24"/>
        <v>45.61839331286755</v>
      </c>
      <c r="U37" s="47">
        <f t="shared" si="25"/>
        <v>45.61839331286755</v>
      </c>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1" s="3" customFormat="1" ht="13.5">
      <c r="A38" s="61">
        <v>90306</v>
      </c>
      <c r="B38" s="83" t="s">
        <v>62</v>
      </c>
      <c r="C38" s="48">
        <v>14659960</v>
      </c>
      <c r="D38" s="48">
        <v>14659960</v>
      </c>
      <c r="E38" s="48"/>
      <c r="F38" s="48">
        <v>6949019.4</v>
      </c>
      <c r="G38" s="48">
        <v>6948030</v>
      </c>
      <c r="H38" s="57" t="e">
        <f aca="true" t="shared" si="27" ref="H38:H42">G38/E38*100</f>
        <v>#DIV/0!</v>
      </c>
      <c r="I38" s="47">
        <f t="shared" si="13"/>
        <v>47.3946040780466</v>
      </c>
      <c r="J38" s="47">
        <f t="shared" si="14"/>
        <v>47.3946040780466</v>
      </c>
      <c r="K38" s="47">
        <f t="shared" si="15"/>
        <v>99.98576201989017</v>
      </c>
      <c r="L38" s="48">
        <v>0</v>
      </c>
      <c r="M38" s="48">
        <v>0</v>
      </c>
      <c r="N38" s="48">
        <v>0</v>
      </c>
      <c r="O38" s="73">
        <v>0</v>
      </c>
      <c r="P38" s="47">
        <v>0</v>
      </c>
      <c r="Q38" s="48">
        <f t="shared" si="22"/>
        <v>14659960</v>
      </c>
      <c r="R38" s="48">
        <f t="shared" si="26"/>
        <v>14659960</v>
      </c>
      <c r="S38" s="48">
        <f t="shared" si="23"/>
        <v>6948030</v>
      </c>
      <c r="T38" s="47">
        <f t="shared" si="24"/>
        <v>47.3946040780466</v>
      </c>
      <c r="U38" s="47">
        <f t="shared" si="25"/>
        <v>47.3946040780466</v>
      </c>
    </row>
    <row r="39" spans="1:21" s="60" customFormat="1" ht="13.5">
      <c r="A39" s="61">
        <v>90307</v>
      </c>
      <c r="B39" s="83" t="s">
        <v>63</v>
      </c>
      <c r="C39" s="48">
        <v>1229200</v>
      </c>
      <c r="D39" s="48">
        <v>1229200</v>
      </c>
      <c r="E39" s="48">
        <v>105050</v>
      </c>
      <c r="F39" s="48">
        <v>283973.06</v>
      </c>
      <c r="G39" s="48">
        <v>283973</v>
      </c>
      <c r="H39" s="57">
        <f t="shared" si="27"/>
        <v>270.32175154688247</v>
      </c>
      <c r="I39" s="47">
        <f t="shared" si="13"/>
        <v>23.102261633582817</v>
      </c>
      <c r="J39" s="47">
        <f t="shared" si="14"/>
        <v>23.102261633582817</v>
      </c>
      <c r="K39" s="47">
        <f t="shared" si="15"/>
        <v>99.99997887123519</v>
      </c>
      <c r="L39" s="48">
        <v>0</v>
      </c>
      <c r="M39" s="48">
        <v>0</v>
      </c>
      <c r="N39" s="48">
        <v>0</v>
      </c>
      <c r="O39" s="73">
        <v>0</v>
      </c>
      <c r="P39" s="47">
        <v>0</v>
      </c>
      <c r="Q39" s="48">
        <f t="shared" si="22"/>
        <v>1229200</v>
      </c>
      <c r="R39" s="48">
        <f t="shared" si="26"/>
        <v>1229200</v>
      </c>
      <c r="S39" s="48">
        <f t="shared" si="23"/>
        <v>283973</v>
      </c>
      <c r="T39" s="47">
        <f t="shared" si="24"/>
        <v>23.102261633582817</v>
      </c>
      <c r="U39" s="47">
        <f t="shared" si="25"/>
        <v>23.102261633582817</v>
      </c>
    </row>
    <row r="40" spans="1:21" s="3" customFormat="1" ht="13.5">
      <c r="A40" s="61">
        <v>90308</v>
      </c>
      <c r="B40" s="83" t="s">
        <v>64</v>
      </c>
      <c r="C40" s="48">
        <v>206600</v>
      </c>
      <c r="D40" s="48">
        <v>206600</v>
      </c>
      <c r="E40" s="48">
        <v>67110</v>
      </c>
      <c r="F40" s="48">
        <v>136740</v>
      </c>
      <c r="G40" s="48">
        <v>136740</v>
      </c>
      <c r="H40" s="57">
        <f t="shared" si="27"/>
        <v>203.75502905677246</v>
      </c>
      <c r="I40" s="47">
        <f t="shared" si="13"/>
        <v>66.18586640851888</v>
      </c>
      <c r="J40" s="47">
        <f t="shared" si="14"/>
        <v>66.18586640851888</v>
      </c>
      <c r="K40" s="47">
        <f t="shared" si="15"/>
        <v>100</v>
      </c>
      <c r="L40" s="48">
        <v>0</v>
      </c>
      <c r="M40" s="48">
        <v>0</v>
      </c>
      <c r="N40" s="48">
        <v>0</v>
      </c>
      <c r="O40" s="73">
        <v>0</v>
      </c>
      <c r="P40" s="47">
        <v>0</v>
      </c>
      <c r="Q40" s="48">
        <f t="shared" si="22"/>
        <v>206600</v>
      </c>
      <c r="R40" s="48">
        <f t="shared" si="26"/>
        <v>206600</v>
      </c>
      <c r="S40" s="48">
        <f t="shared" si="23"/>
        <v>136740</v>
      </c>
      <c r="T40" s="47">
        <f t="shared" si="24"/>
        <v>66.18586640851888</v>
      </c>
      <c r="U40" s="47">
        <f t="shared" si="25"/>
        <v>66.18586640851888</v>
      </c>
    </row>
    <row r="41" spans="1:21" s="60" customFormat="1" ht="13.5">
      <c r="A41" s="65">
        <v>90401</v>
      </c>
      <c r="B41" s="83" t="s">
        <v>65</v>
      </c>
      <c r="C41" s="48">
        <v>9786514</v>
      </c>
      <c r="D41" s="48">
        <v>9786514</v>
      </c>
      <c r="E41" s="48"/>
      <c r="F41" s="48">
        <v>5196979.23</v>
      </c>
      <c r="G41" s="48">
        <v>5196979</v>
      </c>
      <c r="H41" s="57" t="e">
        <f t="shared" si="27"/>
        <v>#DIV/0!</v>
      </c>
      <c r="I41" s="47">
        <f t="shared" si="13"/>
        <v>53.10347484303399</v>
      </c>
      <c r="J41" s="47">
        <f t="shared" si="14"/>
        <v>53.10347484303399</v>
      </c>
      <c r="K41" s="47">
        <f t="shared" si="15"/>
        <v>99.99999557435213</v>
      </c>
      <c r="L41" s="48">
        <v>0</v>
      </c>
      <c r="M41" s="48">
        <v>0</v>
      </c>
      <c r="N41" s="48">
        <v>0</v>
      </c>
      <c r="O41" s="73">
        <v>0</v>
      </c>
      <c r="P41" s="47">
        <v>0</v>
      </c>
      <c r="Q41" s="48">
        <f t="shared" si="22"/>
        <v>9786514</v>
      </c>
      <c r="R41" s="48">
        <f t="shared" si="26"/>
        <v>9786514</v>
      </c>
      <c r="S41" s="48">
        <f t="shared" si="23"/>
        <v>5196979</v>
      </c>
      <c r="T41" s="47">
        <f t="shared" si="24"/>
        <v>53.10347484303399</v>
      </c>
      <c r="U41" s="47">
        <f t="shared" si="25"/>
        <v>53.10347484303399</v>
      </c>
    </row>
    <row r="42" spans="1:21" s="3" customFormat="1" ht="13.5">
      <c r="A42" s="65">
        <v>90405</v>
      </c>
      <c r="B42" s="83" t="s">
        <v>66</v>
      </c>
      <c r="C42" s="48">
        <v>60580180.99</v>
      </c>
      <c r="D42" s="48">
        <v>41158194.6</v>
      </c>
      <c r="E42" s="48">
        <v>29140.417</v>
      </c>
      <c r="F42" s="48">
        <v>36886040.72</v>
      </c>
      <c r="G42" s="48">
        <v>35356991</v>
      </c>
      <c r="H42" s="57">
        <f t="shared" si="27"/>
        <v>121333.16760703869</v>
      </c>
      <c r="I42" s="47">
        <f t="shared" si="13"/>
        <v>58.36395735733506</v>
      </c>
      <c r="J42" s="47">
        <f t="shared" si="14"/>
        <v>85.90510673177097</v>
      </c>
      <c r="K42" s="47">
        <f t="shared" si="15"/>
        <v>95.85466564002644</v>
      </c>
      <c r="L42" s="48">
        <v>0</v>
      </c>
      <c r="M42" s="48">
        <v>0</v>
      </c>
      <c r="N42" s="48">
        <v>0</v>
      </c>
      <c r="O42" s="73">
        <v>0</v>
      </c>
      <c r="P42" s="47">
        <v>0</v>
      </c>
      <c r="Q42" s="48">
        <f t="shared" si="22"/>
        <v>60580180.99</v>
      </c>
      <c r="R42" s="48">
        <f t="shared" si="26"/>
        <v>41158194.6</v>
      </c>
      <c r="S42" s="48">
        <f t="shared" si="23"/>
        <v>35356991</v>
      </c>
      <c r="T42" s="47">
        <f t="shared" si="24"/>
        <v>58.36395735733506</v>
      </c>
      <c r="U42" s="47">
        <f t="shared" si="25"/>
        <v>85.90510673177097</v>
      </c>
    </row>
    <row r="43" spans="1:21" s="3" customFormat="1" ht="26.25">
      <c r="A43" s="58">
        <v>90406</v>
      </c>
      <c r="B43" s="80" t="s">
        <v>67</v>
      </c>
      <c r="C43" s="48">
        <v>6435</v>
      </c>
      <c r="D43" s="48">
        <v>10223.37</v>
      </c>
      <c r="E43" s="48"/>
      <c r="F43" s="48">
        <v>7230.66</v>
      </c>
      <c r="G43" s="48">
        <v>7231</v>
      </c>
      <c r="H43" s="57"/>
      <c r="I43" s="47">
        <f t="shared" si="13"/>
        <v>112.36985236985237</v>
      </c>
      <c r="J43" s="47">
        <f t="shared" si="14"/>
        <v>70.73010171792666</v>
      </c>
      <c r="K43" s="47">
        <f t="shared" si="15"/>
        <v>100.0047021986928</v>
      </c>
      <c r="L43" s="48">
        <v>0</v>
      </c>
      <c r="M43" s="48">
        <v>0</v>
      </c>
      <c r="N43" s="48">
        <v>0</v>
      </c>
      <c r="O43" s="73">
        <v>0</v>
      </c>
      <c r="P43" s="47">
        <v>0</v>
      </c>
      <c r="Q43" s="48">
        <f t="shared" si="22"/>
        <v>6435</v>
      </c>
      <c r="R43" s="48">
        <f t="shared" si="26"/>
        <v>10223.37</v>
      </c>
      <c r="S43" s="48">
        <f t="shared" si="23"/>
        <v>7231</v>
      </c>
      <c r="T43" s="47">
        <f t="shared" si="24"/>
        <v>112.36985236985237</v>
      </c>
      <c r="U43" s="47">
        <f t="shared" si="25"/>
        <v>70.73010171792666</v>
      </c>
    </row>
    <row r="44" spans="1:21" s="3" customFormat="1" ht="13.5">
      <c r="A44" s="65">
        <v>90412</v>
      </c>
      <c r="B44" s="86" t="s">
        <v>68</v>
      </c>
      <c r="C44" s="48">
        <v>845712</v>
      </c>
      <c r="D44" s="48">
        <v>957712</v>
      </c>
      <c r="E44" s="48"/>
      <c r="F44" s="48">
        <v>841712</v>
      </c>
      <c r="G44" s="48">
        <v>520645</v>
      </c>
      <c r="H44" s="47"/>
      <c r="I44" s="47">
        <f t="shared" si="13"/>
        <v>61.562919764648015</v>
      </c>
      <c r="J44" s="47">
        <f t="shared" si="14"/>
        <v>54.36342031842558</v>
      </c>
      <c r="K44" s="47">
        <f t="shared" si="15"/>
        <v>61.85548025928108</v>
      </c>
      <c r="L44" s="48">
        <v>0</v>
      </c>
      <c r="M44" s="48">
        <v>0</v>
      </c>
      <c r="N44" s="48">
        <v>0</v>
      </c>
      <c r="O44" s="73">
        <v>0</v>
      </c>
      <c r="P44" s="47">
        <v>0</v>
      </c>
      <c r="Q44" s="48">
        <f t="shared" si="22"/>
        <v>845712</v>
      </c>
      <c r="R44" s="48">
        <f t="shared" si="26"/>
        <v>957712</v>
      </c>
      <c r="S44" s="48">
        <f t="shared" si="23"/>
        <v>520645</v>
      </c>
      <c r="T44" s="47">
        <f t="shared" si="24"/>
        <v>61.562919764648015</v>
      </c>
      <c r="U44" s="47">
        <f t="shared" si="25"/>
        <v>54.36342031842558</v>
      </c>
    </row>
    <row r="45" spans="1:21" ht="16.5" customHeight="1">
      <c r="A45" s="65">
        <v>90413</v>
      </c>
      <c r="B45" s="87" t="s">
        <v>69</v>
      </c>
      <c r="C45" s="48">
        <v>3274020</v>
      </c>
      <c r="D45" s="48">
        <v>3274020</v>
      </c>
      <c r="E45" s="48">
        <v>967570</v>
      </c>
      <c r="F45" s="48">
        <v>1615283.83</v>
      </c>
      <c r="G45" s="48">
        <v>1615034</v>
      </c>
      <c r="H45" s="47"/>
      <c r="I45" s="47">
        <f t="shared" si="13"/>
        <v>49.328776244494534</v>
      </c>
      <c r="J45" s="47">
        <f t="shared" si="14"/>
        <v>49.328776244494534</v>
      </c>
      <c r="K45" s="47">
        <f t="shared" si="15"/>
        <v>99.98453336835546</v>
      </c>
      <c r="L45" s="48">
        <v>0</v>
      </c>
      <c r="M45" s="48">
        <v>0</v>
      </c>
      <c r="N45" s="48">
        <v>0</v>
      </c>
      <c r="O45" s="73"/>
      <c r="P45" s="47"/>
      <c r="Q45" s="48"/>
      <c r="R45" s="48"/>
      <c r="S45" s="48"/>
      <c r="T45" s="47"/>
      <c r="U45" s="47"/>
    </row>
    <row r="46" spans="1:21" ht="16.5" customHeight="1">
      <c r="A46" s="65">
        <v>90501</v>
      </c>
      <c r="B46" s="87" t="s">
        <v>70</v>
      </c>
      <c r="C46" s="48">
        <v>9969</v>
      </c>
      <c r="D46" s="48">
        <v>9969</v>
      </c>
      <c r="E46" s="48"/>
      <c r="F46" s="48">
        <v>9969</v>
      </c>
      <c r="G46" s="48">
        <v>4466</v>
      </c>
      <c r="H46" s="47"/>
      <c r="I46" s="47">
        <f t="shared" si="13"/>
        <v>44.798876517203325</v>
      </c>
      <c r="J46" s="47">
        <f t="shared" si="14"/>
        <v>44.798876517203325</v>
      </c>
      <c r="K46" s="47">
        <f t="shared" si="15"/>
        <v>44.798876517203325</v>
      </c>
      <c r="L46" s="48"/>
      <c r="M46" s="48"/>
      <c r="N46" s="48"/>
      <c r="O46" s="73"/>
      <c r="P46" s="47"/>
      <c r="Q46" s="48"/>
      <c r="R46" s="48"/>
      <c r="S46" s="48"/>
      <c r="T46" s="47"/>
      <c r="U46" s="47"/>
    </row>
    <row r="47" spans="1:21" ht="16.5" customHeight="1">
      <c r="A47" s="65">
        <v>90802</v>
      </c>
      <c r="B47" s="87" t="s">
        <v>71</v>
      </c>
      <c r="C47" s="48">
        <v>0</v>
      </c>
      <c r="D47" s="48">
        <v>43600</v>
      </c>
      <c r="E47" s="48"/>
      <c r="F47" s="48">
        <v>12600</v>
      </c>
      <c r="G47" s="48">
        <v>6246</v>
      </c>
      <c r="H47" s="47"/>
      <c r="I47" s="47" t="e">
        <f t="shared" si="13"/>
        <v>#DIV/0!</v>
      </c>
      <c r="J47" s="47">
        <f t="shared" si="14"/>
        <v>14.325688073394497</v>
      </c>
      <c r="K47" s="47">
        <f t="shared" si="15"/>
        <v>49.57142857142857</v>
      </c>
      <c r="L47" s="48"/>
      <c r="M47" s="48"/>
      <c r="N47" s="48"/>
      <c r="O47" s="73"/>
      <c r="P47" s="47"/>
      <c r="Q47" s="48"/>
      <c r="R47" s="48"/>
      <c r="S47" s="48"/>
      <c r="T47" s="47"/>
      <c r="U47" s="47"/>
    </row>
    <row r="48" spans="1:21" ht="13.5">
      <c r="A48" s="65">
        <v>91101</v>
      </c>
      <c r="B48" s="83" t="s">
        <v>72</v>
      </c>
      <c r="C48" s="48">
        <v>896002</v>
      </c>
      <c r="D48" s="48">
        <v>903202</v>
      </c>
      <c r="E48" s="48">
        <v>192.975</v>
      </c>
      <c r="F48" s="48">
        <v>476236</v>
      </c>
      <c r="G48" s="48">
        <v>462864</v>
      </c>
      <c r="H48" s="47">
        <f aca="true" t="shared" si="28" ref="H48:H49">G48/E48*100</f>
        <v>239856.97629226584</v>
      </c>
      <c r="I48" s="47">
        <f t="shared" si="13"/>
        <v>51.65881326157754</v>
      </c>
      <c r="J48" s="47">
        <f t="shared" si="14"/>
        <v>51.247007867564506</v>
      </c>
      <c r="K48" s="47">
        <f t="shared" si="15"/>
        <v>97.19214843061003</v>
      </c>
      <c r="L48" s="48">
        <v>0</v>
      </c>
      <c r="M48" s="48">
        <v>0</v>
      </c>
      <c r="N48" s="48">
        <v>0</v>
      </c>
      <c r="O48" s="73">
        <v>0</v>
      </c>
      <c r="P48" s="47">
        <v>0</v>
      </c>
      <c r="Q48" s="48">
        <f aca="true" t="shared" si="29" ref="Q48:Q49">L48+C48</f>
        <v>896002</v>
      </c>
      <c r="R48" s="48">
        <f aca="true" t="shared" si="30" ref="R48:R49">M48+D48</f>
        <v>903202</v>
      </c>
      <c r="S48" s="48">
        <f aca="true" t="shared" si="31" ref="S48:S49">N48+G48</f>
        <v>462864</v>
      </c>
      <c r="T48" s="47">
        <f>S48/Q48*100</f>
        <v>51.65881326157754</v>
      </c>
      <c r="U48" s="47">
        <f aca="true" t="shared" si="32" ref="U48:U49">S48/R48*100</f>
        <v>51.247007867564506</v>
      </c>
    </row>
    <row r="49" spans="1:21" ht="13.5">
      <c r="A49" s="61">
        <v>91103</v>
      </c>
      <c r="B49" s="82" t="s">
        <v>73</v>
      </c>
      <c r="C49" s="48">
        <v>0</v>
      </c>
      <c r="D49" s="48">
        <v>11200</v>
      </c>
      <c r="E49" s="48"/>
      <c r="F49" s="48">
        <v>6000</v>
      </c>
      <c r="G49" s="48">
        <v>1279</v>
      </c>
      <c r="H49" s="47" t="e">
        <f t="shared" si="28"/>
        <v>#DIV/0!</v>
      </c>
      <c r="I49" s="47">
        <v>0</v>
      </c>
      <c r="J49" s="47">
        <f t="shared" si="14"/>
        <v>11.419642857142858</v>
      </c>
      <c r="K49" s="47">
        <f t="shared" si="15"/>
        <v>21.316666666666666</v>
      </c>
      <c r="L49" s="48">
        <v>0</v>
      </c>
      <c r="M49" s="48">
        <v>0</v>
      </c>
      <c r="N49" s="48">
        <v>0</v>
      </c>
      <c r="O49" s="73"/>
      <c r="P49" s="47"/>
      <c r="Q49" s="48">
        <f t="shared" si="29"/>
        <v>0</v>
      </c>
      <c r="R49" s="48">
        <f t="shared" si="30"/>
        <v>11200</v>
      </c>
      <c r="S49" s="48">
        <f t="shared" si="31"/>
        <v>1279</v>
      </c>
      <c r="T49" s="47">
        <v>0</v>
      </c>
      <c r="U49" s="47">
        <f t="shared" si="32"/>
        <v>11.419642857142858</v>
      </c>
    </row>
    <row r="50" spans="1:21" ht="39">
      <c r="A50" s="88">
        <v>91108</v>
      </c>
      <c r="B50" s="89" t="s">
        <v>74</v>
      </c>
      <c r="C50" s="90">
        <v>391433</v>
      </c>
      <c r="D50" s="90">
        <v>391433</v>
      </c>
      <c r="E50" s="90"/>
      <c r="F50" s="90">
        <v>356639</v>
      </c>
      <c r="G50" s="90">
        <v>0</v>
      </c>
      <c r="H50" s="47"/>
      <c r="I50" s="47">
        <v>0</v>
      </c>
      <c r="J50" s="73">
        <f t="shared" si="14"/>
        <v>0</v>
      </c>
      <c r="K50" s="91">
        <f t="shared" si="15"/>
        <v>0</v>
      </c>
      <c r="L50" s="90"/>
      <c r="M50" s="90"/>
      <c r="N50" s="90"/>
      <c r="O50" s="73"/>
      <c r="P50" s="73"/>
      <c r="Q50" s="90"/>
      <c r="R50" s="90"/>
      <c r="S50" s="90"/>
      <c r="T50" s="73"/>
      <c r="U50" s="73"/>
    </row>
    <row r="51" spans="1:21" ht="13.5">
      <c r="A51" s="88">
        <v>91204</v>
      </c>
      <c r="B51" s="89" t="s">
        <v>75</v>
      </c>
      <c r="C51" s="48">
        <v>4533519</v>
      </c>
      <c r="D51" s="48">
        <v>4793612</v>
      </c>
      <c r="E51" s="48">
        <v>930890</v>
      </c>
      <c r="F51" s="48">
        <v>2276249</v>
      </c>
      <c r="G51" s="48">
        <v>2032903</v>
      </c>
      <c r="H51" s="47">
        <f>G51/E51*100</f>
        <v>218.38273050521545</v>
      </c>
      <c r="I51" s="47">
        <f aca="true" t="shared" si="33" ref="I51:I79">G51/C51*100</f>
        <v>44.84161200162611</v>
      </c>
      <c r="J51" s="47">
        <f t="shared" si="14"/>
        <v>42.40858459132696</v>
      </c>
      <c r="K51" s="47">
        <f t="shared" si="15"/>
        <v>89.30934181629515</v>
      </c>
      <c r="L51" s="48">
        <v>46127</v>
      </c>
      <c r="M51" s="48">
        <v>144876</v>
      </c>
      <c r="N51" s="48">
        <v>108260</v>
      </c>
      <c r="O51" s="73">
        <f>N51/L51*100</f>
        <v>234.69985041299023</v>
      </c>
      <c r="P51" s="47">
        <f>N51/M51*100</f>
        <v>74.72597255584085</v>
      </c>
      <c r="Q51" s="48">
        <f aca="true" t="shared" si="34" ref="Q51:Q56">L51+C51</f>
        <v>4579646</v>
      </c>
      <c r="R51" s="48">
        <f aca="true" t="shared" si="35" ref="R51:R56">M51+D51</f>
        <v>4938488</v>
      </c>
      <c r="S51" s="48">
        <f aca="true" t="shared" si="36" ref="S51:S56">N51+G51</f>
        <v>2141163</v>
      </c>
      <c r="T51" s="47">
        <f aca="true" t="shared" si="37" ref="T51:T56">S51/Q51*100</f>
        <v>46.753897571995736</v>
      </c>
      <c r="U51" s="47">
        <f aca="true" t="shared" si="38" ref="U51:U79">S51/R51*100</f>
        <v>43.356650861559245</v>
      </c>
    </row>
    <row r="52" spans="1:21" ht="39">
      <c r="A52" s="88">
        <v>91205</v>
      </c>
      <c r="B52" s="92" t="s">
        <v>76</v>
      </c>
      <c r="C52" s="48">
        <v>229936</v>
      </c>
      <c r="D52" s="48">
        <v>229936</v>
      </c>
      <c r="E52" s="48">
        <v>49.346</v>
      </c>
      <c r="F52" s="48">
        <v>109545</v>
      </c>
      <c r="G52" s="48">
        <v>97669</v>
      </c>
      <c r="H52" s="47"/>
      <c r="I52" s="47">
        <f t="shared" si="33"/>
        <v>42.476602184955816</v>
      </c>
      <c r="J52" s="47">
        <f t="shared" si="14"/>
        <v>42.476602184955816</v>
      </c>
      <c r="K52" s="47">
        <f t="shared" si="15"/>
        <v>89.15879319001324</v>
      </c>
      <c r="L52" s="48">
        <v>0</v>
      </c>
      <c r="M52" s="48">
        <v>0</v>
      </c>
      <c r="N52" s="48">
        <v>0</v>
      </c>
      <c r="O52" s="73">
        <v>0</v>
      </c>
      <c r="P52" s="47">
        <v>0</v>
      </c>
      <c r="Q52" s="48">
        <f t="shared" si="34"/>
        <v>229936</v>
      </c>
      <c r="R52" s="48">
        <f t="shared" si="35"/>
        <v>229936</v>
      </c>
      <c r="S52" s="48">
        <f t="shared" si="36"/>
        <v>97669</v>
      </c>
      <c r="T52" s="47">
        <f t="shared" si="37"/>
        <v>42.476602184955816</v>
      </c>
      <c r="U52" s="47">
        <f t="shared" si="38"/>
        <v>42.476602184955816</v>
      </c>
    </row>
    <row r="53" spans="1:21" ht="13.5">
      <c r="A53" s="93">
        <v>91209</v>
      </c>
      <c r="B53" s="94" t="s">
        <v>77</v>
      </c>
      <c r="C53" s="48">
        <v>149222</v>
      </c>
      <c r="D53" s="48">
        <v>149222</v>
      </c>
      <c r="E53" s="48">
        <v>43.789</v>
      </c>
      <c r="F53" s="48">
        <v>76306</v>
      </c>
      <c r="G53" s="48">
        <v>69796</v>
      </c>
      <c r="H53" s="47">
        <f aca="true" t="shared" si="39" ref="H53:H58">G53/E53*100</f>
        <v>159391.62803443786</v>
      </c>
      <c r="I53" s="47">
        <f t="shared" si="33"/>
        <v>46.77326399592553</v>
      </c>
      <c r="J53" s="47">
        <f t="shared" si="14"/>
        <v>46.77326399592553</v>
      </c>
      <c r="K53" s="47">
        <f t="shared" si="15"/>
        <v>91.46856079469504</v>
      </c>
      <c r="L53" s="48">
        <v>0</v>
      </c>
      <c r="M53" s="48">
        <v>0</v>
      </c>
      <c r="N53" s="48">
        <v>0</v>
      </c>
      <c r="O53" s="73">
        <v>0</v>
      </c>
      <c r="P53" s="47">
        <v>0</v>
      </c>
      <c r="Q53" s="48">
        <f t="shared" si="34"/>
        <v>149222</v>
      </c>
      <c r="R53" s="48">
        <f t="shared" si="35"/>
        <v>149222</v>
      </c>
      <c r="S53" s="48">
        <f t="shared" si="36"/>
        <v>69796</v>
      </c>
      <c r="T53" s="47">
        <f t="shared" si="37"/>
        <v>46.77326399592553</v>
      </c>
      <c r="U53" s="47">
        <f t="shared" si="38"/>
        <v>46.77326399592553</v>
      </c>
    </row>
    <row r="54" spans="1:21" ht="13.5">
      <c r="A54" s="65">
        <v>91300</v>
      </c>
      <c r="B54" s="83" t="s">
        <v>78</v>
      </c>
      <c r="C54" s="48">
        <v>17948721</v>
      </c>
      <c r="D54" s="48">
        <v>17948721</v>
      </c>
      <c r="E54" s="48">
        <v>4160.515</v>
      </c>
      <c r="F54" s="48">
        <v>8492169.84</v>
      </c>
      <c r="G54" s="48">
        <v>8492170</v>
      </c>
      <c r="H54" s="47">
        <f t="shared" si="39"/>
        <v>204113.43307258835</v>
      </c>
      <c r="I54" s="47">
        <f t="shared" si="33"/>
        <v>47.31351052813178</v>
      </c>
      <c r="J54" s="47">
        <f t="shared" si="14"/>
        <v>47.31351052813178</v>
      </c>
      <c r="K54" s="47">
        <f t="shared" si="15"/>
        <v>100.00000188408855</v>
      </c>
      <c r="L54" s="48">
        <v>0</v>
      </c>
      <c r="M54" s="48">
        <v>0</v>
      </c>
      <c r="N54" s="48">
        <v>0</v>
      </c>
      <c r="O54" s="73">
        <v>0</v>
      </c>
      <c r="P54" s="47">
        <v>0</v>
      </c>
      <c r="Q54" s="48">
        <f t="shared" si="34"/>
        <v>17948721</v>
      </c>
      <c r="R54" s="48">
        <f t="shared" si="35"/>
        <v>17948721</v>
      </c>
      <c r="S54" s="48">
        <f t="shared" si="36"/>
        <v>8492170</v>
      </c>
      <c r="T54" s="47">
        <f t="shared" si="37"/>
        <v>47.31351052813178</v>
      </c>
      <c r="U54" s="47">
        <f t="shared" si="38"/>
        <v>47.31351052813178</v>
      </c>
    </row>
    <row r="55" spans="1:256" ht="13.5">
      <c r="A55" s="95">
        <v>100000</v>
      </c>
      <c r="B55" s="51" t="s">
        <v>79</v>
      </c>
      <c r="C55" s="40">
        <f>C56+C58+C57</f>
        <v>866326</v>
      </c>
      <c r="D55" s="40">
        <f>D56+D58+D57</f>
        <v>15213426</v>
      </c>
      <c r="E55" s="40">
        <f>E56+E58+E57</f>
        <v>486030</v>
      </c>
      <c r="F55" s="40">
        <f>F56+F58+F57</f>
        <v>4713351</v>
      </c>
      <c r="G55" s="40">
        <f>G56+G58+G57</f>
        <v>1003980</v>
      </c>
      <c r="H55" s="42">
        <f t="shared" si="39"/>
        <v>206.56749583359053</v>
      </c>
      <c r="I55" s="42">
        <f t="shared" si="33"/>
        <v>115.88939960245912</v>
      </c>
      <c r="J55" s="42">
        <f t="shared" si="14"/>
        <v>6.599302484529125</v>
      </c>
      <c r="K55" s="42">
        <f t="shared" si="15"/>
        <v>21.30076881607162</v>
      </c>
      <c r="L55" s="40">
        <f>L56+L58+L57</f>
        <v>26741</v>
      </c>
      <c r="M55" s="40">
        <f>M56+M58+M57</f>
        <v>26741</v>
      </c>
      <c r="N55" s="40">
        <f>N56+N58+N57</f>
        <v>0</v>
      </c>
      <c r="O55" s="70">
        <f>N55/L55*100</f>
        <v>0</v>
      </c>
      <c r="P55" s="42">
        <f>N55/M55*100</f>
        <v>0</v>
      </c>
      <c r="Q55" s="40">
        <f t="shared" si="34"/>
        <v>893067</v>
      </c>
      <c r="R55" s="40">
        <f t="shared" si="35"/>
        <v>15240167</v>
      </c>
      <c r="S55" s="40">
        <f t="shared" si="36"/>
        <v>1003980</v>
      </c>
      <c r="T55" s="42">
        <f t="shared" si="37"/>
        <v>112.41933695904113</v>
      </c>
      <c r="U55" s="42">
        <f t="shared" si="38"/>
        <v>6.5877230872863795</v>
      </c>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c r="IF55" s="96"/>
      <c r="IG55" s="96"/>
      <c r="IH55" s="96"/>
      <c r="II55" s="96"/>
      <c r="IJ55" s="96"/>
      <c r="IK55" s="96"/>
      <c r="IL55" s="96"/>
      <c r="IM55" s="96"/>
      <c r="IN55" s="96"/>
      <c r="IO55" s="96"/>
      <c r="IP55" s="96"/>
      <c r="IQ55" s="96"/>
      <c r="IR55" s="96"/>
      <c r="IS55" s="96"/>
      <c r="IT55" s="96"/>
      <c r="IU55" s="96"/>
      <c r="IV55" s="96"/>
    </row>
    <row r="56" spans="1:21" s="3" customFormat="1" ht="13.5" hidden="1">
      <c r="A56" s="97">
        <v>100101</v>
      </c>
      <c r="B56" s="56" t="s">
        <v>80</v>
      </c>
      <c r="C56" s="48">
        <v>0</v>
      </c>
      <c r="D56" s="48">
        <v>0</v>
      </c>
      <c r="E56" s="48"/>
      <c r="F56" s="48">
        <v>0</v>
      </c>
      <c r="G56" s="48">
        <v>0</v>
      </c>
      <c r="H56" s="47" t="e">
        <f t="shared" si="39"/>
        <v>#DIV/0!</v>
      </c>
      <c r="I56" s="47" t="e">
        <f t="shared" si="33"/>
        <v>#DIV/0!</v>
      </c>
      <c r="J56" s="47" t="e">
        <f t="shared" si="14"/>
        <v>#DIV/0!</v>
      </c>
      <c r="K56" s="47" t="e">
        <f t="shared" si="15"/>
        <v>#DIV/0!</v>
      </c>
      <c r="L56" s="48">
        <v>0</v>
      </c>
      <c r="M56" s="48">
        <v>0</v>
      </c>
      <c r="N56" s="48">
        <v>0</v>
      </c>
      <c r="O56" s="73"/>
      <c r="P56" s="47"/>
      <c r="Q56" s="48">
        <f t="shared" si="34"/>
        <v>0</v>
      </c>
      <c r="R56" s="48">
        <f t="shared" si="35"/>
        <v>0</v>
      </c>
      <c r="S56" s="48">
        <f t="shared" si="36"/>
        <v>0</v>
      </c>
      <c r="T56" s="47" t="e">
        <f t="shared" si="37"/>
        <v>#DIV/0!</v>
      </c>
      <c r="U56" s="47" t="e">
        <f t="shared" si="38"/>
        <v>#DIV/0!</v>
      </c>
    </row>
    <row r="57" spans="1:21" s="3" customFormat="1" ht="13.5" hidden="1">
      <c r="A57" s="27">
        <v>100106</v>
      </c>
      <c r="B57" s="98" t="s">
        <v>81</v>
      </c>
      <c r="C57" s="48">
        <v>0</v>
      </c>
      <c r="D57" s="48">
        <v>0</v>
      </c>
      <c r="E57" s="48"/>
      <c r="F57" s="48">
        <v>0</v>
      </c>
      <c r="G57" s="48">
        <v>0</v>
      </c>
      <c r="H57" s="47" t="e">
        <f t="shared" si="39"/>
        <v>#DIV/0!</v>
      </c>
      <c r="I57" s="47" t="e">
        <f t="shared" si="33"/>
        <v>#DIV/0!</v>
      </c>
      <c r="J57" s="47" t="e">
        <f t="shared" si="14"/>
        <v>#DIV/0!</v>
      </c>
      <c r="K57" s="47" t="e">
        <f t="shared" si="15"/>
        <v>#DIV/0!</v>
      </c>
      <c r="L57" s="48"/>
      <c r="M57" s="48">
        <v>0</v>
      </c>
      <c r="N57" s="48">
        <v>0</v>
      </c>
      <c r="O57" s="73"/>
      <c r="P57" s="47"/>
      <c r="Q57" s="48"/>
      <c r="R57" s="48">
        <v>0</v>
      </c>
      <c r="S57" s="48">
        <v>0</v>
      </c>
      <c r="T57" s="47"/>
      <c r="U57" s="47" t="e">
        <f t="shared" si="38"/>
        <v>#DIV/0!</v>
      </c>
    </row>
    <row r="58" spans="1:256" ht="13.5">
      <c r="A58" s="99">
        <v>100203</v>
      </c>
      <c r="B58" s="100" t="s">
        <v>82</v>
      </c>
      <c r="C58" s="48">
        <v>866326</v>
      </c>
      <c r="D58" s="48">
        <v>15213426</v>
      </c>
      <c r="E58" s="48">
        <v>486030</v>
      </c>
      <c r="F58" s="48">
        <v>4713351</v>
      </c>
      <c r="G58" s="48">
        <v>1003980</v>
      </c>
      <c r="H58" s="47">
        <f t="shared" si="39"/>
        <v>206.56749583359053</v>
      </c>
      <c r="I58" s="47">
        <f t="shared" si="33"/>
        <v>115.88939960245912</v>
      </c>
      <c r="J58" s="47">
        <f t="shared" si="14"/>
        <v>6.599302484529125</v>
      </c>
      <c r="K58" s="47">
        <f t="shared" si="15"/>
        <v>21.30076881607162</v>
      </c>
      <c r="L58" s="48">
        <v>26741</v>
      </c>
      <c r="M58" s="48">
        <v>26741</v>
      </c>
      <c r="N58" s="48">
        <v>0</v>
      </c>
      <c r="O58" s="73">
        <f>N58/L58*100</f>
        <v>0</v>
      </c>
      <c r="P58" s="47">
        <f>N58/M58*100</f>
        <v>0</v>
      </c>
      <c r="Q58" s="48">
        <f aca="true" t="shared" si="40" ref="Q58:Q63">L58+C58</f>
        <v>893067</v>
      </c>
      <c r="R58" s="48">
        <f aca="true" t="shared" si="41" ref="R58:R63">M58+D58</f>
        <v>15240167</v>
      </c>
      <c r="S58" s="48">
        <f aca="true" t="shared" si="42" ref="S58:S63">N58+G58</f>
        <v>1003980</v>
      </c>
      <c r="T58" s="47">
        <f aca="true" t="shared" si="43" ref="T58:T79">S58/Q58*100</f>
        <v>112.41933695904113</v>
      </c>
      <c r="U58" s="47">
        <f t="shared" si="38"/>
        <v>6.5877230872863795</v>
      </c>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row r="59" spans="1:256" ht="13.5">
      <c r="A59" s="95">
        <v>110000</v>
      </c>
      <c r="B59" s="101" t="s">
        <v>83</v>
      </c>
      <c r="C59" s="40">
        <f>C60</f>
        <v>22700</v>
      </c>
      <c r="D59" s="40">
        <f>D60</f>
        <v>159904</v>
      </c>
      <c r="E59" s="40" t="e">
        <f>#REF!+E60</f>
        <v>#REF!</v>
      </c>
      <c r="F59" s="40">
        <f>F60</f>
        <v>59753</v>
      </c>
      <c r="G59" s="40">
        <f>G60</f>
        <v>22650</v>
      </c>
      <c r="H59" s="41" t="e">
        <f>#REF!</f>
        <v>#REF!</v>
      </c>
      <c r="I59" s="42">
        <f t="shared" si="33"/>
        <v>99.77973568281938</v>
      </c>
      <c r="J59" s="42">
        <f t="shared" si="14"/>
        <v>14.164748849309586</v>
      </c>
      <c r="K59" s="42">
        <f t="shared" si="15"/>
        <v>37.9060465583318</v>
      </c>
      <c r="L59" s="40">
        <f>L60</f>
        <v>0</v>
      </c>
      <c r="M59" s="40">
        <f>M60</f>
        <v>0</v>
      </c>
      <c r="N59" s="40">
        <f>N60</f>
        <v>0</v>
      </c>
      <c r="O59" s="70">
        <v>0</v>
      </c>
      <c r="P59" s="42">
        <v>0</v>
      </c>
      <c r="Q59" s="40">
        <f t="shared" si="40"/>
        <v>22700</v>
      </c>
      <c r="R59" s="40">
        <f t="shared" si="41"/>
        <v>159904</v>
      </c>
      <c r="S59" s="40">
        <f t="shared" si="42"/>
        <v>22650</v>
      </c>
      <c r="T59" s="42">
        <f t="shared" si="43"/>
        <v>99.77973568281938</v>
      </c>
      <c r="U59" s="42">
        <f t="shared" si="38"/>
        <v>14.164748849309586</v>
      </c>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1" s="3" customFormat="1" ht="29.25" customHeight="1">
      <c r="A60" s="102">
        <v>110104</v>
      </c>
      <c r="B60" s="103" t="s">
        <v>84</v>
      </c>
      <c r="C60" s="48">
        <v>22700</v>
      </c>
      <c r="D60" s="48">
        <v>159904</v>
      </c>
      <c r="E60" s="48">
        <v>16480</v>
      </c>
      <c r="F60" s="48">
        <v>59753</v>
      </c>
      <c r="G60" s="48">
        <v>22650</v>
      </c>
      <c r="H60" s="47"/>
      <c r="I60" s="47">
        <f t="shared" si="33"/>
        <v>99.77973568281938</v>
      </c>
      <c r="J60" s="47">
        <f t="shared" si="14"/>
        <v>14.164748849309586</v>
      </c>
      <c r="K60" s="47">
        <f t="shared" si="15"/>
        <v>37.9060465583318</v>
      </c>
      <c r="L60" s="48">
        <v>0</v>
      </c>
      <c r="M60" s="48">
        <v>0</v>
      </c>
      <c r="N60" s="48">
        <v>0</v>
      </c>
      <c r="O60" s="73">
        <v>0</v>
      </c>
      <c r="P60" s="47">
        <v>0</v>
      </c>
      <c r="Q60" s="48">
        <f t="shared" si="40"/>
        <v>22700</v>
      </c>
      <c r="R60" s="48">
        <f t="shared" si="41"/>
        <v>159904</v>
      </c>
      <c r="S60" s="48">
        <f t="shared" si="42"/>
        <v>22650</v>
      </c>
      <c r="T60" s="47">
        <f t="shared" si="43"/>
        <v>99.77973568281938</v>
      </c>
      <c r="U60" s="47">
        <f t="shared" si="38"/>
        <v>14.164748849309586</v>
      </c>
    </row>
    <row r="61" spans="1:256" ht="13.5">
      <c r="A61" s="95">
        <v>130000</v>
      </c>
      <c r="B61" s="51" t="s">
        <v>85</v>
      </c>
      <c r="C61" s="40">
        <f>C62+C63</f>
        <v>0</v>
      </c>
      <c r="D61" s="40">
        <f>D62+D63</f>
        <v>16800</v>
      </c>
      <c r="E61" s="40">
        <f>E62+E63</f>
        <v>0</v>
      </c>
      <c r="F61" s="40">
        <f>F62+F63</f>
        <v>16800</v>
      </c>
      <c r="G61" s="40">
        <f>G62+G63</f>
        <v>0</v>
      </c>
      <c r="H61" s="41">
        <f>H62</f>
        <v>0</v>
      </c>
      <c r="I61" s="42" t="e">
        <f t="shared" si="33"/>
        <v>#DIV/0!</v>
      </c>
      <c r="J61" s="42">
        <f t="shared" si="14"/>
        <v>0</v>
      </c>
      <c r="K61" s="42">
        <f t="shared" si="15"/>
        <v>0</v>
      </c>
      <c r="L61" s="40">
        <f>L62</f>
        <v>0</v>
      </c>
      <c r="M61" s="40">
        <f>M62</f>
        <v>0</v>
      </c>
      <c r="N61" s="40">
        <f>N62</f>
        <v>0</v>
      </c>
      <c r="O61" s="70" t="e">
        <f aca="true" t="shared" si="44" ref="O61:O75">N61/L61*100</f>
        <v>#DIV/0!</v>
      </c>
      <c r="P61" s="42" t="e">
        <f aca="true" t="shared" si="45" ref="P61:P75">N61/M61*100</f>
        <v>#DIV/0!</v>
      </c>
      <c r="Q61" s="40">
        <f t="shared" si="40"/>
        <v>0</v>
      </c>
      <c r="R61" s="40">
        <f t="shared" si="41"/>
        <v>16800</v>
      </c>
      <c r="S61" s="40">
        <f t="shared" si="42"/>
        <v>0</v>
      </c>
      <c r="T61" s="42" t="e">
        <f t="shared" si="43"/>
        <v>#DIV/0!</v>
      </c>
      <c r="U61" s="42">
        <f t="shared" si="38"/>
        <v>0</v>
      </c>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1" s="3" customFormat="1" ht="13.5">
      <c r="A62" s="97">
        <v>130102</v>
      </c>
      <c r="B62" s="56" t="s">
        <v>86</v>
      </c>
      <c r="C62" s="48">
        <v>0</v>
      </c>
      <c r="D62" s="48">
        <v>5600</v>
      </c>
      <c r="E62" s="48"/>
      <c r="F62" s="48">
        <v>5600</v>
      </c>
      <c r="G62" s="48">
        <v>0</v>
      </c>
      <c r="H62" s="47"/>
      <c r="I62" s="47" t="e">
        <f t="shared" si="33"/>
        <v>#DIV/0!</v>
      </c>
      <c r="J62" s="47">
        <f t="shared" si="14"/>
        <v>0</v>
      </c>
      <c r="K62" s="47">
        <f t="shared" si="15"/>
        <v>0</v>
      </c>
      <c r="L62" s="48">
        <v>0</v>
      </c>
      <c r="M62" s="48">
        <v>0</v>
      </c>
      <c r="N62" s="48">
        <v>0</v>
      </c>
      <c r="O62" s="73" t="e">
        <f t="shared" si="44"/>
        <v>#DIV/0!</v>
      </c>
      <c r="P62" s="47" t="e">
        <f t="shared" si="45"/>
        <v>#DIV/0!</v>
      </c>
      <c r="Q62" s="48">
        <f t="shared" si="40"/>
        <v>0</v>
      </c>
      <c r="R62" s="48">
        <f t="shared" si="41"/>
        <v>5600</v>
      </c>
      <c r="S62" s="48">
        <f t="shared" si="42"/>
        <v>0</v>
      </c>
      <c r="T62" s="47" t="e">
        <f t="shared" si="43"/>
        <v>#DIV/0!</v>
      </c>
      <c r="U62" s="47">
        <f t="shared" si="38"/>
        <v>0</v>
      </c>
    </row>
    <row r="63" spans="1:21" s="3" customFormat="1" ht="13.5">
      <c r="A63" s="104">
        <v>130106</v>
      </c>
      <c r="B63" s="105" t="s">
        <v>87</v>
      </c>
      <c r="C63" s="48">
        <v>0</v>
      </c>
      <c r="D63" s="48">
        <v>11200</v>
      </c>
      <c r="E63" s="48"/>
      <c r="F63" s="48">
        <v>11200</v>
      </c>
      <c r="G63" s="48">
        <v>0</v>
      </c>
      <c r="H63" s="47"/>
      <c r="I63" s="47" t="e">
        <f t="shared" si="33"/>
        <v>#DIV/0!</v>
      </c>
      <c r="J63" s="47">
        <f t="shared" si="14"/>
        <v>0</v>
      </c>
      <c r="K63" s="47">
        <f t="shared" si="15"/>
        <v>0</v>
      </c>
      <c r="L63" s="48">
        <v>0</v>
      </c>
      <c r="M63" s="48">
        <v>0</v>
      </c>
      <c r="N63" s="48">
        <v>0</v>
      </c>
      <c r="O63" s="73" t="e">
        <f t="shared" si="44"/>
        <v>#DIV/0!</v>
      </c>
      <c r="P63" s="47" t="e">
        <f t="shared" si="45"/>
        <v>#DIV/0!</v>
      </c>
      <c r="Q63" s="48">
        <f t="shared" si="40"/>
        <v>0</v>
      </c>
      <c r="R63" s="48">
        <f t="shared" si="41"/>
        <v>11200</v>
      </c>
      <c r="S63" s="48">
        <f t="shared" si="42"/>
        <v>0</v>
      </c>
      <c r="T63" s="47" t="e">
        <f t="shared" si="43"/>
        <v>#DIV/0!</v>
      </c>
      <c r="U63" s="47">
        <f t="shared" si="38"/>
        <v>0</v>
      </c>
    </row>
    <row r="64" spans="1:21" s="3" customFormat="1" ht="13.5" hidden="1">
      <c r="A64" s="106">
        <v>150000</v>
      </c>
      <c r="B64" s="107" t="s">
        <v>88</v>
      </c>
      <c r="C64" s="40">
        <f>C66+C65</f>
        <v>0</v>
      </c>
      <c r="D64" s="40">
        <f>D66+D65</f>
        <v>0</v>
      </c>
      <c r="E64" s="40">
        <f>E66+E65</f>
        <v>0</v>
      </c>
      <c r="F64" s="40">
        <f>F66+F65</f>
        <v>0</v>
      </c>
      <c r="G64" s="40">
        <f>G66+G65</f>
        <v>0</v>
      </c>
      <c r="H64" s="41">
        <f>H66+H65</f>
        <v>0</v>
      </c>
      <c r="I64" s="42" t="e">
        <f t="shared" si="33"/>
        <v>#DIV/0!</v>
      </c>
      <c r="J64" s="42" t="e">
        <f t="shared" si="14"/>
        <v>#DIV/0!</v>
      </c>
      <c r="K64" s="42" t="e">
        <f t="shared" si="15"/>
        <v>#DIV/0!</v>
      </c>
      <c r="L64" s="40">
        <f>L66+L65</f>
        <v>0</v>
      </c>
      <c r="M64" s="40">
        <f>M66+M65</f>
        <v>0</v>
      </c>
      <c r="N64" s="40">
        <f>N66+N65</f>
        <v>0</v>
      </c>
      <c r="O64" s="70" t="e">
        <f t="shared" si="44"/>
        <v>#DIV/0!</v>
      </c>
      <c r="P64" s="42" t="e">
        <f t="shared" si="45"/>
        <v>#DIV/0!</v>
      </c>
      <c r="Q64" s="40">
        <f>Q66+Q65</f>
        <v>0</v>
      </c>
      <c r="R64" s="40">
        <f>R66+R65</f>
        <v>0</v>
      </c>
      <c r="S64" s="40">
        <f>S66+S65</f>
        <v>0</v>
      </c>
      <c r="T64" s="42" t="e">
        <f t="shared" si="43"/>
        <v>#DIV/0!</v>
      </c>
      <c r="U64" s="42" t="e">
        <f t="shared" si="38"/>
        <v>#DIV/0!</v>
      </c>
    </row>
    <row r="65" spans="1:21" s="3" customFormat="1" ht="13.5" hidden="1">
      <c r="A65" s="108">
        <v>150101</v>
      </c>
      <c r="B65" s="109" t="s">
        <v>89</v>
      </c>
      <c r="C65" s="48">
        <v>0</v>
      </c>
      <c r="D65" s="48">
        <v>0</v>
      </c>
      <c r="E65" s="48"/>
      <c r="F65" s="48">
        <v>0</v>
      </c>
      <c r="G65" s="48">
        <v>0</v>
      </c>
      <c r="H65" s="67"/>
      <c r="I65" s="47" t="e">
        <f t="shared" si="33"/>
        <v>#DIV/0!</v>
      </c>
      <c r="J65" s="47" t="e">
        <f t="shared" si="14"/>
        <v>#DIV/0!</v>
      </c>
      <c r="K65" s="47" t="e">
        <f t="shared" si="15"/>
        <v>#DIV/0!</v>
      </c>
      <c r="L65" s="48">
        <v>0</v>
      </c>
      <c r="M65" s="48">
        <v>0</v>
      </c>
      <c r="N65" s="48">
        <v>0</v>
      </c>
      <c r="O65" s="73" t="e">
        <f t="shared" si="44"/>
        <v>#DIV/0!</v>
      </c>
      <c r="P65" s="47" t="e">
        <f t="shared" si="45"/>
        <v>#DIV/0!</v>
      </c>
      <c r="Q65" s="48">
        <v>0</v>
      </c>
      <c r="R65" s="48">
        <v>0</v>
      </c>
      <c r="S65" s="48">
        <v>0</v>
      </c>
      <c r="T65" s="47" t="e">
        <f t="shared" si="43"/>
        <v>#DIV/0!</v>
      </c>
      <c r="U65" s="47" t="e">
        <f t="shared" si="38"/>
        <v>#DIV/0!</v>
      </c>
    </row>
    <row r="66" spans="1:21" s="3" customFormat="1" ht="13.5" hidden="1">
      <c r="A66" s="27">
        <v>150201</v>
      </c>
      <c r="B66" s="110" t="s">
        <v>90</v>
      </c>
      <c r="C66" s="48">
        <v>0</v>
      </c>
      <c r="D66" s="48">
        <v>0</v>
      </c>
      <c r="E66" s="48"/>
      <c r="F66" s="48">
        <v>0</v>
      </c>
      <c r="G66" s="48">
        <v>0</v>
      </c>
      <c r="H66" s="47"/>
      <c r="I66" s="47" t="e">
        <f t="shared" si="33"/>
        <v>#DIV/0!</v>
      </c>
      <c r="J66" s="47" t="e">
        <f t="shared" si="14"/>
        <v>#DIV/0!</v>
      </c>
      <c r="K66" s="47" t="e">
        <f t="shared" si="15"/>
        <v>#DIV/0!</v>
      </c>
      <c r="L66" s="48">
        <v>0</v>
      </c>
      <c r="M66" s="48">
        <v>0</v>
      </c>
      <c r="N66" s="48">
        <v>0</v>
      </c>
      <c r="O66" s="73" t="e">
        <f t="shared" si="44"/>
        <v>#DIV/0!</v>
      </c>
      <c r="P66" s="47" t="e">
        <f t="shared" si="45"/>
        <v>#DIV/0!</v>
      </c>
      <c r="Q66" s="48">
        <v>0</v>
      </c>
      <c r="R66" s="48">
        <v>0</v>
      </c>
      <c r="S66" s="48">
        <v>0</v>
      </c>
      <c r="T66" s="47" t="e">
        <f t="shared" si="43"/>
        <v>#DIV/0!</v>
      </c>
      <c r="U66" s="47" t="e">
        <f t="shared" si="38"/>
        <v>#DIV/0!</v>
      </c>
    </row>
    <row r="67" spans="1:21" s="3" customFormat="1" ht="13.5" hidden="1">
      <c r="A67" s="106">
        <v>180000</v>
      </c>
      <c r="B67" s="107" t="s">
        <v>91</v>
      </c>
      <c r="C67" s="111">
        <v>0</v>
      </c>
      <c r="D67" s="40">
        <v>0</v>
      </c>
      <c r="E67" s="40"/>
      <c r="F67" s="40">
        <f>F68</f>
        <v>0</v>
      </c>
      <c r="G67" s="40">
        <f>G68</f>
        <v>0</v>
      </c>
      <c r="H67" s="42"/>
      <c r="I67" s="42" t="e">
        <f t="shared" si="33"/>
        <v>#DIV/0!</v>
      </c>
      <c r="J67" s="42" t="e">
        <f t="shared" si="14"/>
        <v>#DIV/0!</v>
      </c>
      <c r="K67" s="42" t="e">
        <f t="shared" si="15"/>
        <v>#DIV/0!</v>
      </c>
      <c r="L67" s="40">
        <f>L68</f>
        <v>0</v>
      </c>
      <c r="M67" s="40">
        <f>M68</f>
        <v>0</v>
      </c>
      <c r="N67" s="40">
        <f>N68</f>
        <v>0</v>
      </c>
      <c r="O67" s="70" t="e">
        <f t="shared" si="44"/>
        <v>#DIV/0!</v>
      </c>
      <c r="P67" s="42" t="e">
        <f t="shared" si="45"/>
        <v>#DIV/0!</v>
      </c>
      <c r="Q67" s="40">
        <f aca="true" t="shared" si="46" ref="Q67:Q75">L67+C67</f>
        <v>0</v>
      </c>
      <c r="R67" s="40">
        <f aca="true" t="shared" si="47" ref="R67:R72">M67+D67</f>
        <v>0</v>
      </c>
      <c r="S67" s="40">
        <f aca="true" t="shared" si="48" ref="S67:S72">N67+G67</f>
        <v>0</v>
      </c>
      <c r="T67" s="42" t="e">
        <f t="shared" si="43"/>
        <v>#DIV/0!</v>
      </c>
      <c r="U67" s="42" t="e">
        <f t="shared" si="38"/>
        <v>#DIV/0!</v>
      </c>
    </row>
    <row r="68" spans="1:21" s="3" customFormat="1" ht="13.5" hidden="1">
      <c r="A68" s="112">
        <v>180107</v>
      </c>
      <c r="B68" s="113" t="s">
        <v>92</v>
      </c>
      <c r="C68" s="114">
        <v>0</v>
      </c>
      <c r="D68" s="48">
        <v>0</v>
      </c>
      <c r="E68" s="48"/>
      <c r="F68" s="48">
        <v>0</v>
      </c>
      <c r="G68" s="48">
        <v>0</v>
      </c>
      <c r="H68" s="47"/>
      <c r="I68" s="47" t="e">
        <f t="shared" si="33"/>
        <v>#DIV/0!</v>
      </c>
      <c r="J68" s="47" t="e">
        <f t="shared" si="14"/>
        <v>#DIV/0!</v>
      </c>
      <c r="K68" s="47" t="e">
        <f t="shared" si="15"/>
        <v>#DIV/0!</v>
      </c>
      <c r="L68" s="48">
        <v>0</v>
      </c>
      <c r="M68" s="48">
        <v>0</v>
      </c>
      <c r="N68" s="48">
        <v>0</v>
      </c>
      <c r="O68" s="73" t="e">
        <f t="shared" si="44"/>
        <v>#DIV/0!</v>
      </c>
      <c r="P68" s="47" t="e">
        <f t="shared" si="45"/>
        <v>#DIV/0!</v>
      </c>
      <c r="Q68" s="48">
        <f t="shared" si="46"/>
        <v>0</v>
      </c>
      <c r="R68" s="48">
        <f t="shared" si="47"/>
        <v>0</v>
      </c>
      <c r="S68" s="48">
        <f t="shared" si="48"/>
        <v>0</v>
      </c>
      <c r="T68" s="47" t="e">
        <f t="shared" si="43"/>
        <v>#DIV/0!</v>
      </c>
      <c r="U68" s="47" t="e">
        <f t="shared" si="38"/>
        <v>#DIV/0!</v>
      </c>
    </row>
    <row r="69" spans="1:21" s="3" customFormat="1" ht="13.5" hidden="1">
      <c r="A69" s="106">
        <v>200000</v>
      </c>
      <c r="B69" s="107" t="s">
        <v>93</v>
      </c>
      <c r="C69" s="111">
        <v>0</v>
      </c>
      <c r="D69" s="40">
        <f>D70</f>
        <v>0</v>
      </c>
      <c r="E69" s="40">
        <f>E70</f>
        <v>0</v>
      </c>
      <c r="F69" s="40">
        <f>F70</f>
        <v>0</v>
      </c>
      <c r="G69" s="40">
        <f>G70</f>
        <v>0</v>
      </c>
      <c r="H69" s="42"/>
      <c r="I69" s="42" t="e">
        <f t="shared" si="33"/>
        <v>#DIV/0!</v>
      </c>
      <c r="J69" s="42" t="e">
        <f t="shared" si="14"/>
        <v>#DIV/0!</v>
      </c>
      <c r="K69" s="42" t="e">
        <f t="shared" si="15"/>
        <v>#DIV/0!</v>
      </c>
      <c r="L69" s="40">
        <v>0</v>
      </c>
      <c r="M69" s="40">
        <v>0</v>
      </c>
      <c r="N69" s="40">
        <v>0</v>
      </c>
      <c r="O69" s="70" t="e">
        <f t="shared" si="44"/>
        <v>#DIV/0!</v>
      </c>
      <c r="P69" s="42" t="e">
        <f t="shared" si="45"/>
        <v>#DIV/0!</v>
      </c>
      <c r="Q69" s="40">
        <f t="shared" si="46"/>
        <v>0</v>
      </c>
      <c r="R69" s="40">
        <f t="shared" si="47"/>
        <v>0</v>
      </c>
      <c r="S69" s="40">
        <f t="shared" si="48"/>
        <v>0</v>
      </c>
      <c r="T69" s="42" t="e">
        <f t="shared" si="43"/>
        <v>#DIV/0!</v>
      </c>
      <c r="U69" s="42" t="e">
        <f t="shared" si="38"/>
        <v>#DIV/0!</v>
      </c>
    </row>
    <row r="70" spans="1:21" s="3" customFormat="1" ht="13.5" hidden="1">
      <c r="A70" s="112">
        <v>200700</v>
      </c>
      <c r="B70" s="113" t="s">
        <v>94</v>
      </c>
      <c r="C70" s="114">
        <v>0</v>
      </c>
      <c r="D70" s="48">
        <v>0</v>
      </c>
      <c r="E70" s="48"/>
      <c r="F70" s="115">
        <v>0</v>
      </c>
      <c r="G70" s="115">
        <v>0</v>
      </c>
      <c r="H70" s="47"/>
      <c r="I70" s="47" t="e">
        <f t="shared" si="33"/>
        <v>#DIV/0!</v>
      </c>
      <c r="J70" s="47" t="e">
        <f t="shared" si="14"/>
        <v>#DIV/0!</v>
      </c>
      <c r="K70" s="47" t="e">
        <f t="shared" si="15"/>
        <v>#DIV/0!</v>
      </c>
      <c r="L70" s="48">
        <v>0</v>
      </c>
      <c r="M70" s="48">
        <v>0</v>
      </c>
      <c r="N70" s="48">
        <v>0</v>
      </c>
      <c r="O70" s="73" t="e">
        <f t="shared" si="44"/>
        <v>#DIV/0!</v>
      </c>
      <c r="P70" s="47" t="e">
        <f t="shared" si="45"/>
        <v>#DIV/0!</v>
      </c>
      <c r="Q70" s="48">
        <f t="shared" si="46"/>
        <v>0</v>
      </c>
      <c r="R70" s="48">
        <f t="shared" si="47"/>
        <v>0</v>
      </c>
      <c r="S70" s="48">
        <f t="shared" si="48"/>
        <v>0</v>
      </c>
      <c r="T70" s="47" t="e">
        <f t="shared" si="43"/>
        <v>#DIV/0!</v>
      </c>
      <c r="U70" s="47" t="e">
        <f t="shared" si="38"/>
        <v>#DIV/0!</v>
      </c>
    </row>
    <row r="71" spans="1:21" s="3" customFormat="1" ht="13.5" hidden="1">
      <c r="A71" s="106">
        <v>210000</v>
      </c>
      <c r="B71" s="107" t="s">
        <v>95</v>
      </c>
      <c r="C71" s="111">
        <f>C72</f>
        <v>0</v>
      </c>
      <c r="D71" s="111">
        <f>D72</f>
        <v>0</v>
      </c>
      <c r="E71" s="111">
        <f>E72</f>
        <v>0</v>
      </c>
      <c r="F71" s="111">
        <f>F72</f>
        <v>0</v>
      </c>
      <c r="G71" s="111">
        <f>G72</f>
        <v>0</v>
      </c>
      <c r="H71" s="42"/>
      <c r="I71" s="42" t="e">
        <f t="shared" si="33"/>
        <v>#DIV/0!</v>
      </c>
      <c r="J71" s="42" t="e">
        <f t="shared" si="14"/>
        <v>#DIV/0!</v>
      </c>
      <c r="K71" s="42" t="e">
        <f t="shared" si="15"/>
        <v>#DIV/0!</v>
      </c>
      <c r="L71" s="40">
        <f>L72</f>
        <v>0</v>
      </c>
      <c r="M71" s="40">
        <f>M72</f>
        <v>0</v>
      </c>
      <c r="N71" s="40">
        <f>N72</f>
        <v>0</v>
      </c>
      <c r="O71" s="70" t="e">
        <f t="shared" si="44"/>
        <v>#DIV/0!</v>
      </c>
      <c r="P71" s="42" t="e">
        <f t="shared" si="45"/>
        <v>#DIV/0!</v>
      </c>
      <c r="Q71" s="40">
        <f t="shared" si="46"/>
        <v>0</v>
      </c>
      <c r="R71" s="40">
        <f t="shared" si="47"/>
        <v>0</v>
      </c>
      <c r="S71" s="40">
        <f t="shared" si="48"/>
        <v>0</v>
      </c>
      <c r="T71" s="42" t="e">
        <f t="shared" si="43"/>
        <v>#DIV/0!</v>
      </c>
      <c r="U71" s="42" t="e">
        <f t="shared" si="38"/>
        <v>#DIV/0!</v>
      </c>
    </row>
    <row r="72" spans="1:21" s="3" customFormat="1" ht="13.5" hidden="1">
      <c r="A72" s="112">
        <v>210105</v>
      </c>
      <c r="B72" s="113" t="s">
        <v>96</v>
      </c>
      <c r="C72" s="114">
        <v>0</v>
      </c>
      <c r="D72" s="48">
        <v>0</v>
      </c>
      <c r="E72" s="48"/>
      <c r="F72" s="115">
        <v>0</v>
      </c>
      <c r="G72" s="115">
        <v>0</v>
      </c>
      <c r="H72" s="47"/>
      <c r="I72" s="47" t="e">
        <f t="shared" si="33"/>
        <v>#DIV/0!</v>
      </c>
      <c r="J72" s="47" t="e">
        <f t="shared" si="14"/>
        <v>#DIV/0!</v>
      </c>
      <c r="K72" s="47" t="e">
        <f t="shared" si="15"/>
        <v>#DIV/0!</v>
      </c>
      <c r="L72" s="48">
        <v>0</v>
      </c>
      <c r="M72" s="48">
        <v>0</v>
      </c>
      <c r="N72" s="48">
        <v>0</v>
      </c>
      <c r="O72" s="116" t="e">
        <f t="shared" si="44"/>
        <v>#DIV/0!</v>
      </c>
      <c r="P72" s="117" t="e">
        <f t="shared" si="45"/>
        <v>#DIV/0!</v>
      </c>
      <c r="Q72" s="115">
        <f t="shared" si="46"/>
        <v>0</v>
      </c>
      <c r="R72" s="48">
        <f t="shared" si="47"/>
        <v>0</v>
      </c>
      <c r="S72" s="48">
        <f t="shared" si="48"/>
        <v>0</v>
      </c>
      <c r="T72" s="47" t="e">
        <f t="shared" si="43"/>
        <v>#DIV/0!</v>
      </c>
      <c r="U72" s="47" t="e">
        <f t="shared" si="38"/>
        <v>#DIV/0!</v>
      </c>
    </row>
    <row r="73" spans="1:21" s="3" customFormat="1" ht="13.5" hidden="1">
      <c r="A73" s="106">
        <v>240000</v>
      </c>
      <c r="B73" s="107" t="s">
        <v>97</v>
      </c>
      <c r="C73" s="111">
        <f>C74+C75</f>
        <v>0</v>
      </c>
      <c r="D73" s="40">
        <f>D74+D75</f>
        <v>0</v>
      </c>
      <c r="E73" s="40">
        <f>E74+E75</f>
        <v>0</v>
      </c>
      <c r="F73" s="40">
        <f>F74+F75</f>
        <v>0</v>
      </c>
      <c r="G73" s="40">
        <f>G74+G75</f>
        <v>0</v>
      </c>
      <c r="H73" s="41">
        <f>H74+H75</f>
        <v>0</v>
      </c>
      <c r="I73" s="42" t="e">
        <f t="shared" si="33"/>
        <v>#DIV/0!</v>
      </c>
      <c r="J73" s="42" t="e">
        <f t="shared" si="14"/>
        <v>#DIV/0!</v>
      </c>
      <c r="K73" s="42" t="e">
        <f t="shared" si="15"/>
        <v>#DIV/0!</v>
      </c>
      <c r="L73" s="40">
        <f>L74+L75</f>
        <v>0</v>
      </c>
      <c r="M73" s="40">
        <f>M74+M75</f>
        <v>0</v>
      </c>
      <c r="N73" s="40">
        <f>N74+N75</f>
        <v>0</v>
      </c>
      <c r="O73" s="70" t="e">
        <f t="shared" si="44"/>
        <v>#DIV/0!</v>
      </c>
      <c r="P73" s="42" t="e">
        <f t="shared" si="45"/>
        <v>#DIV/0!</v>
      </c>
      <c r="Q73" s="40">
        <f t="shared" si="46"/>
        <v>0</v>
      </c>
      <c r="R73" s="40">
        <f>R74+R75</f>
        <v>0</v>
      </c>
      <c r="S73" s="40">
        <f>S74+S75</f>
        <v>0</v>
      </c>
      <c r="T73" s="42" t="e">
        <f t="shared" si="43"/>
        <v>#DIV/0!</v>
      </c>
      <c r="U73" s="42" t="e">
        <f t="shared" si="38"/>
        <v>#DIV/0!</v>
      </c>
    </row>
    <row r="74" spans="1:21" s="3" customFormat="1" ht="13.5" hidden="1">
      <c r="A74" s="27">
        <v>240601</v>
      </c>
      <c r="B74" s="98" t="s">
        <v>98</v>
      </c>
      <c r="C74" s="48">
        <v>0</v>
      </c>
      <c r="D74" s="48">
        <v>0</v>
      </c>
      <c r="E74" s="48"/>
      <c r="F74" s="48">
        <v>0</v>
      </c>
      <c r="G74" s="48">
        <v>0</v>
      </c>
      <c r="H74" s="47"/>
      <c r="I74" s="47" t="e">
        <f t="shared" si="33"/>
        <v>#DIV/0!</v>
      </c>
      <c r="J74" s="47" t="e">
        <f t="shared" si="14"/>
        <v>#DIV/0!</v>
      </c>
      <c r="K74" s="47" t="e">
        <f t="shared" si="15"/>
        <v>#DIV/0!</v>
      </c>
      <c r="L74" s="48">
        <v>0</v>
      </c>
      <c r="M74" s="48">
        <v>0</v>
      </c>
      <c r="N74" s="48">
        <v>0</v>
      </c>
      <c r="O74" s="73" t="e">
        <f t="shared" si="44"/>
        <v>#DIV/0!</v>
      </c>
      <c r="P74" s="47" t="e">
        <f t="shared" si="45"/>
        <v>#DIV/0!</v>
      </c>
      <c r="Q74" s="48">
        <f t="shared" si="46"/>
        <v>0</v>
      </c>
      <c r="R74" s="48">
        <f aca="true" t="shared" si="49" ref="R74:R75">M74+D74</f>
        <v>0</v>
      </c>
      <c r="S74" s="48">
        <f aca="true" t="shared" si="50" ref="S74:S75">N74+E74</f>
        <v>0</v>
      </c>
      <c r="T74" s="47" t="e">
        <f t="shared" si="43"/>
        <v>#DIV/0!</v>
      </c>
      <c r="U74" s="47" t="e">
        <f t="shared" si="38"/>
        <v>#DIV/0!</v>
      </c>
    </row>
    <row r="75" spans="1:21" s="3" customFormat="1" ht="13.5" hidden="1">
      <c r="A75" s="112">
        <v>240602</v>
      </c>
      <c r="B75" s="113" t="s">
        <v>99</v>
      </c>
      <c r="C75" s="48">
        <v>0</v>
      </c>
      <c r="D75" s="48">
        <v>0</v>
      </c>
      <c r="E75" s="48"/>
      <c r="F75" s="48">
        <v>0</v>
      </c>
      <c r="G75" s="48">
        <v>0</v>
      </c>
      <c r="H75" s="47"/>
      <c r="I75" s="47" t="e">
        <f t="shared" si="33"/>
        <v>#DIV/0!</v>
      </c>
      <c r="J75" s="47" t="e">
        <f t="shared" si="14"/>
        <v>#DIV/0!</v>
      </c>
      <c r="K75" s="47" t="e">
        <f t="shared" si="15"/>
        <v>#DIV/0!</v>
      </c>
      <c r="L75" s="48">
        <v>0</v>
      </c>
      <c r="M75" s="48">
        <v>0</v>
      </c>
      <c r="N75" s="48">
        <v>0</v>
      </c>
      <c r="O75" s="73" t="e">
        <f t="shared" si="44"/>
        <v>#DIV/0!</v>
      </c>
      <c r="P75" s="47" t="e">
        <f t="shared" si="45"/>
        <v>#DIV/0!</v>
      </c>
      <c r="Q75" s="48">
        <f t="shared" si="46"/>
        <v>0</v>
      </c>
      <c r="R75" s="48">
        <f t="shared" si="49"/>
        <v>0</v>
      </c>
      <c r="S75" s="48">
        <f t="shared" si="50"/>
        <v>0</v>
      </c>
      <c r="T75" s="47" t="e">
        <f t="shared" si="43"/>
        <v>#DIV/0!</v>
      </c>
      <c r="U75" s="47" t="e">
        <f t="shared" si="38"/>
        <v>#DIV/0!</v>
      </c>
    </row>
    <row r="76" spans="1:21" ht="13.5">
      <c r="A76" s="95">
        <v>250000</v>
      </c>
      <c r="B76" s="51" t="s">
        <v>100</v>
      </c>
      <c r="C76" s="40">
        <f>C78+C77</f>
        <v>0</v>
      </c>
      <c r="D76" s="40">
        <f>D78+D77</f>
        <v>1050000</v>
      </c>
      <c r="E76" s="40">
        <f>E78+E77</f>
        <v>9969</v>
      </c>
      <c r="F76" s="40">
        <f>F78+F77</f>
        <v>635000</v>
      </c>
      <c r="G76" s="40">
        <f>G78+G77</f>
        <v>0</v>
      </c>
      <c r="H76" s="42">
        <f>G76/E76*100</f>
        <v>0</v>
      </c>
      <c r="I76" s="42" t="e">
        <f t="shared" si="33"/>
        <v>#DIV/0!</v>
      </c>
      <c r="J76" s="42">
        <f t="shared" si="14"/>
        <v>0</v>
      </c>
      <c r="K76" s="42">
        <f t="shared" si="15"/>
        <v>0</v>
      </c>
      <c r="L76" s="40">
        <f>L78</f>
        <v>0</v>
      </c>
      <c r="M76" s="40">
        <f>M78</f>
        <v>4466</v>
      </c>
      <c r="N76" s="40">
        <f>N78</f>
        <v>4466</v>
      </c>
      <c r="O76" s="70">
        <v>0</v>
      </c>
      <c r="P76" s="42">
        <v>0</v>
      </c>
      <c r="Q76" s="40">
        <f>Q78</f>
        <v>0</v>
      </c>
      <c r="R76" s="40">
        <f>R78</f>
        <v>1054466</v>
      </c>
      <c r="S76" s="40">
        <f>S78</f>
        <v>4466</v>
      </c>
      <c r="T76" s="42" t="e">
        <f t="shared" si="43"/>
        <v>#DIV/0!</v>
      </c>
      <c r="U76" s="42">
        <f t="shared" si="38"/>
        <v>0.42353191093880693</v>
      </c>
    </row>
    <row r="77" spans="1:256" s="119" customFormat="1" ht="27.75" customHeight="1" hidden="1">
      <c r="A77" s="32">
        <v>250203</v>
      </c>
      <c r="B77" s="118" t="s">
        <v>101</v>
      </c>
      <c r="C77" s="48">
        <v>0</v>
      </c>
      <c r="D77" s="48">
        <v>0</v>
      </c>
      <c r="E77" s="48"/>
      <c r="F77" s="48">
        <v>0</v>
      </c>
      <c r="G77" s="48">
        <v>0</v>
      </c>
      <c r="H77" s="47"/>
      <c r="I77" s="47" t="e">
        <f t="shared" si="33"/>
        <v>#DIV/0!</v>
      </c>
      <c r="J77" s="47" t="e">
        <f>H77/D77*100</f>
        <v>#DIV/0!</v>
      </c>
      <c r="K77" s="47" t="e">
        <f>I77/E77*100</f>
        <v>#DIV/0!</v>
      </c>
      <c r="L77" s="48">
        <v>0</v>
      </c>
      <c r="M77" s="48">
        <v>0</v>
      </c>
      <c r="N77" s="48">
        <v>0</v>
      </c>
      <c r="O77" s="73" t="e">
        <f>N77/L77*100</f>
        <v>#DIV/0!</v>
      </c>
      <c r="P77" s="47" t="e">
        <f>N77/M77*100</f>
        <v>#DIV/0!</v>
      </c>
      <c r="Q77" s="48">
        <f aca="true" t="shared" si="51" ref="Q77:Q79">L77+C77</f>
        <v>0</v>
      </c>
      <c r="R77" s="48">
        <f aca="true" t="shared" si="52" ref="R77:R79">M77+D77</f>
        <v>0</v>
      </c>
      <c r="S77" s="48">
        <f aca="true" t="shared" si="53" ref="S77:S79">N77+G77</f>
        <v>0</v>
      </c>
      <c r="T77" s="47" t="e">
        <f t="shared" si="43"/>
        <v>#DIV/0!</v>
      </c>
      <c r="U77" s="47" t="e">
        <f t="shared" si="38"/>
        <v>#DIV/0!</v>
      </c>
      <c r="GZ77" s="120"/>
      <c r="HA77" s="120"/>
      <c r="HB77" s="120"/>
      <c r="HC77" s="120"/>
      <c r="HD77" s="120"/>
      <c r="HE77" s="120"/>
      <c r="HF77" s="120"/>
      <c r="HG77" s="120"/>
      <c r="HH77" s="120"/>
      <c r="HI77" s="120"/>
      <c r="HJ77" s="120"/>
      <c r="HK77" s="120"/>
      <c r="HL77" s="120"/>
      <c r="HM77" s="120"/>
      <c r="HN77" s="120"/>
      <c r="HO77" s="120"/>
      <c r="HP77" s="120"/>
      <c r="HQ77" s="120"/>
      <c r="HR77" s="120"/>
      <c r="HS77" s="120"/>
      <c r="HT77" s="120"/>
      <c r="HU77" s="120"/>
      <c r="HV77" s="120"/>
      <c r="HW77" s="120"/>
      <c r="HX77" s="120"/>
      <c r="HY77" s="120"/>
      <c r="HZ77" s="120"/>
      <c r="IA77" s="120"/>
      <c r="IB77" s="120"/>
      <c r="IC77" s="120"/>
      <c r="ID77" s="120"/>
      <c r="IE77" s="120"/>
      <c r="IF77" s="120"/>
      <c r="IG77" s="120"/>
      <c r="IH77" s="120"/>
      <c r="II77" s="120"/>
      <c r="IJ77" s="120"/>
      <c r="IK77" s="120"/>
      <c r="IL77" s="120"/>
      <c r="IM77" s="120"/>
      <c r="IN77" s="120"/>
      <c r="IO77" s="120"/>
      <c r="IP77" s="120"/>
      <c r="IQ77" s="120"/>
      <c r="IR77" s="120"/>
      <c r="IS77" s="120"/>
      <c r="IT77" s="120"/>
      <c r="IU77" s="120"/>
      <c r="IV77" s="120"/>
    </row>
    <row r="78" spans="1:256" s="119" customFormat="1" ht="13.5">
      <c r="A78" s="32">
        <v>250404</v>
      </c>
      <c r="B78" s="45" t="s">
        <v>102</v>
      </c>
      <c r="C78" s="48">
        <v>0</v>
      </c>
      <c r="D78" s="48">
        <v>1050000</v>
      </c>
      <c r="E78" s="48">
        <v>9969</v>
      </c>
      <c r="F78" s="48">
        <v>635000</v>
      </c>
      <c r="G78" s="48">
        <v>0</v>
      </c>
      <c r="H78" s="47">
        <f aca="true" t="shared" si="54" ref="H78:H79">G78/E78*100</f>
        <v>0</v>
      </c>
      <c r="I78" s="47" t="e">
        <f t="shared" si="33"/>
        <v>#DIV/0!</v>
      </c>
      <c r="J78" s="47">
        <f aca="true" t="shared" si="55" ref="J78:J79">G78/D78*100</f>
        <v>0</v>
      </c>
      <c r="K78" s="47">
        <f aca="true" t="shared" si="56" ref="K78:K79">G78/F78*100</f>
        <v>0</v>
      </c>
      <c r="L78" s="48">
        <v>0</v>
      </c>
      <c r="M78" s="48">
        <v>4466</v>
      </c>
      <c r="N78" s="48">
        <v>4466</v>
      </c>
      <c r="O78" s="73">
        <v>0</v>
      </c>
      <c r="P78" s="47">
        <v>0</v>
      </c>
      <c r="Q78" s="48">
        <f t="shared" si="51"/>
        <v>0</v>
      </c>
      <c r="R78" s="48">
        <f t="shared" si="52"/>
        <v>1054466</v>
      </c>
      <c r="S78" s="48">
        <f t="shared" si="53"/>
        <v>4466</v>
      </c>
      <c r="T78" s="47" t="e">
        <f t="shared" si="43"/>
        <v>#DIV/0!</v>
      </c>
      <c r="U78" s="47">
        <f t="shared" si="38"/>
        <v>0.42353191093880693</v>
      </c>
      <c r="GZ78" s="120"/>
      <c r="HA78" s="120"/>
      <c r="HB78" s="120"/>
      <c r="HC78" s="120"/>
      <c r="HD78" s="120"/>
      <c r="HE78" s="120"/>
      <c r="HF78" s="120"/>
      <c r="HG78" s="120"/>
      <c r="HH78" s="120"/>
      <c r="HI78" s="120"/>
      <c r="HJ78" s="120"/>
      <c r="HK78" s="120"/>
      <c r="HL78" s="120"/>
      <c r="HM78" s="120"/>
      <c r="HN78" s="120"/>
      <c r="HO78" s="120"/>
      <c r="HP78" s="120"/>
      <c r="HQ78" s="120"/>
      <c r="HR78" s="120"/>
      <c r="HS78" s="120"/>
      <c r="HT78" s="120"/>
      <c r="HU78" s="120"/>
      <c r="HV78" s="120"/>
      <c r="HW78" s="120"/>
      <c r="HX78" s="120"/>
      <c r="HY78" s="120"/>
      <c r="HZ78" s="120"/>
      <c r="IA78" s="120"/>
      <c r="IB78" s="120"/>
      <c r="IC78" s="120"/>
      <c r="ID78" s="120"/>
      <c r="IE78" s="120"/>
      <c r="IF78" s="120"/>
      <c r="IG78" s="120"/>
      <c r="IH78" s="120"/>
      <c r="II78" s="120"/>
      <c r="IJ78" s="120"/>
      <c r="IK78" s="120"/>
      <c r="IL78" s="120"/>
      <c r="IM78" s="120"/>
      <c r="IN78" s="120"/>
      <c r="IO78" s="120"/>
      <c r="IP78" s="120"/>
      <c r="IQ78" s="120"/>
      <c r="IR78" s="120"/>
      <c r="IS78" s="120"/>
      <c r="IT78" s="120"/>
      <c r="IU78" s="120"/>
      <c r="IV78" s="120"/>
    </row>
    <row r="79" spans="1:256" s="119" customFormat="1" ht="15.75">
      <c r="A79" s="121"/>
      <c r="B79" s="122" t="s">
        <v>103</v>
      </c>
      <c r="C79" s="123">
        <f>C14+C16+C26+C55+C59+C61+C76+C67+C73+C64+C69+C71</f>
        <v>343174617.99</v>
      </c>
      <c r="D79" s="123">
        <f>D14+D16+D26+D55+D59+D61+D76+D67+D73+D64+D69+D71</f>
        <v>373880644.58000004</v>
      </c>
      <c r="E79" s="123" t="e">
        <f>E14+E16+E26+E55+E59+E61+E76+E67+E73+E64+E69+E71</f>
        <v>#REF!</v>
      </c>
      <c r="F79" s="123">
        <f>F14+F16+F26+F55+F59+F61+F76+F67+F73+F64+F69+F71</f>
        <v>247428403.7</v>
      </c>
      <c r="G79" s="123">
        <f>G14+G16+G26+G55+G59+G61+G76+G67+G73+G64+G69+G71</f>
        <v>220838687.63</v>
      </c>
      <c r="H79" s="124" t="e">
        <f t="shared" si="54"/>
        <v>#REF!</v>
      </c>
      <c r="I79" s="124">
        <f t="shared" si="33"/>
        <v>64.35169620744946</v>
      </c>
      <c r="J79" s="124">
        <f t="shared" si="55"/>
        <v>59.06662750035638</v>
      </c>
      <c r="K79" s="124">
        <f t="shared" si="56"/>
        <v>89.25357167068043</v>
      </c>
      <c r="L79" s="123">
        <f>L14+L16+L26+L55+L59+L61+L76+L67+L73+L64</f>
        <v>9665941</v>
      </c>
      <c r="M79" s="123">
        <f>M14+M16+M26+M55+M59+M61+M76+M67+M73+M64</f>
        <v>14874411</v>
      </c>
      <c r="N79" s="123">
        <f>N14+N16+N26+N55+N59+N61+N76+N67+N73+N64</f>
        <v>6452007</v>
      </c>
      <c r="O79" s="125">
        <f>N79/L79*100</f>
        <v>66.74991084675564</v>
      </c>
      <c r="P79" s="124">
        <f>N79/M79*100</f>
        <v>43.376554540546174</v>
      </c>
      <c r="Q79" s="123">
        <f t="shared" si="51"/>
        <v>352840558.99</v>
      </c>
      <c r="R79" s="123">
        <f t="shared" si="52"/>
        <v>388755055.58000004</v>
      </c>
      <c r="S79" s="123">
        <f t="shared" si="53"/>
        <v>227290694.63</v>
      </c>
      <c r="T79" s="124">
        <f t="shared" si="43"/>
        <v>64.41739444031482</v>
      </c>
      <c r="U79" s="124">
        <f t="shared" si="38"/>
        <v>58.46629937478123</v>
      </c>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c r="IT79" s="126"/>
      <c r="IU79" s="126"/>
      <c r="IV79" s="126"/>
    </row>
    <row r="80" spans="1:21" ht="13.5">
      <c r="A80" s="97"/>
      <c r="B80" s="56"/>
      <c r="C80" s="48"/>
      <c r="D80" s="48"/>
      <c r="E80" s="48"/>
      <c r="F80" s="48"/>
      <c r="G80" s="48"/>
      <c r="H80" s="47"/>
      <c r="I80" s="47"/>
      <c r="J80" s="47"/>
      <c r="K80" s="47"/>
      <c r="L80" s="48"/>
      <c r="M80" s="48"/>
      <c r="N80" s="48"/>
      <c r="O80" s="73"/>
      <c r="P80" s="47"/>
      <c r="Q80" s="48"/>
      <c r="R80" s="48"/>
      <c r="S80" s="48"/>
      <c r="T80" s="47"/>
      <c r="U80" s="47"/>
    </row>
    <row r="81" spans="1:21" ht="13.5">
      <c r="A81" s="127"/>
      <c r="B81" s="62"/>
      <c r="C81" s="48"/>
      <c r="D81" s="48"/>
      <c r="E81" s="48"/>
      <c r="F81" s="48"/>
      <c r="G81" s="48"/>
      <c r="H81" s="47"/>
      <c r="I81" s="47"/>
      <c r="J81" s="47"/>
      <c r="K81" s="47"/>
      <c r="L81" s="48"/>
      <c r="M81" s="48"/>
      <c r="N81" s="48"/>
      <c r="O81" s="73"/>
      <c r="P81" s="47"/>
      <c r="Q81" s="48"/>
      <c r="R81" s="48"/>
      <c r="S81" s="48"/>
      <c r="T81" s="47"/>
      <c r="U81" s="47"/>
    </row>
    <row r="82" spans="1:21" ht="13.5">
      <c r="A82" s="99"/>
      <c r="B82" s="66"/>
      <c r="C82" s="48"/>
      <c r="D82" s="48"/>
      <c r="E82" s="48"/>
      <c r="F82" s="48"/>
      <c r="G82" s="63"/>
      <c r="H82" s="47"/>
      <c r="I82" s="47"/>
      <c r="J82" s="47"/>
      <c r="K82" s="47"/>
      <c r="L82" s="48"/>
      <c r="M82" s="48"/>
      <c r="N82" s="48"/>
      <c r="O82" s="73"/>
      <c r="P82" s="47"/>
      <c r="Q82" s="48"/>
      <c r="R82" s="48"/>
      <c r="S82" s="48"/>
      <c r="T82" s="47"/>
      <c r="U82" s="47"/>
    </row>
    <row r="83" spans="1:256" ht="13.5">
      <c r="A83" s="128"/>
      <c r="B83" s="128" t="s">
        <v>104</v>
      </c>
      <c r="C83" s="129">
        <f>C79</f>
        <v>343174617.99</v>
      </c>
      <c r="D83" s="130">
        <f>D79</f>
        <v>373880644.58000004</v>
      </c>
      <c r="E83" s="131" t="e">
        <f>E79</f>
        <v>#REF!</v>
      </c>
      <c r="F83" s="132">
        <f>F79</f>
        <v>247428403.7</v>
      </c>
      <c r="G83" s="52">
        <f>G79</f>
        <v>220838687.63</v>
      </c>
      <c r="H83" s="133" t="e">
        <f>G83/E83*100</f>
        <v>#REF!</v>
      </c>
      <c r="I83" s="134">
        <f>G83/C83*100</f>
        <v>64.35169620744946</v>
      </c>
      <c r="J83" s="54">
        <f>G83/D83*100</f>
        <v>59.06662750035638</v>
      </c>
      <c r="K83" s="133">
        <f>G83/F83*100</f>
        <v>89.25357167068043</v>
      </c>
      <c r="L83" s="52">
        <f>L79</f>
        <v>9665941</v>
      </c>
      <c r="M83" s="135">
        <f>M79</f>
        <v>14874411</v>
      </c>
      <c r="N83" s="129">
        <f>N79</f>
        <v>6452007</v>
      </c>
      <c r="O83" s="136">
        <f>N83/L83*100</f>
        <v>66.74991084675564</v>
      </c>
      <c r="P83" s="54">
        <f>N83/M83*100</f>
        <v>43.376554540546174</v>
      </c>
      <c r="Q83" s="135">
        <f>L83+C83</f>
        <v>352840558.99</v>
      </c>
      <c r="R83" s="52">
        <f>R79</f>
        <v>388755055.58000004</v>
      </c>
      <c r="S83" s="135">
        <f>S79</f>
        <v>227290694.63</v>
      </c>
      <c r="T83" s="54">
        <f>S83/Q83*100</f>
        <v>64.41739444031482</v>
      </c>
      <c r="U83" s="54">
        <f>S83/R83*100</f>
        <v>58.46629937478123</v>
      </c>
      <c r="GZ83" s="96"/>
      <c r="HA83" s="96"/>
      <c r="HB83" s="96"/>
      <c r="HC83" s="96"/>
      <c r="HD83" s="96"/>
      <c r="HE83" s="96"/>
      <c r="HF83" s="96"/>
      <c r="HG83" s="96"/>
      <c r="HH83" s="96"/>
      <c r="HI83" s="96"/>
      <c r="HJ83" s="96"/>
      <c r="HK83" s="96"/>
      <c r="HL83" s="96"/>
      <c r="HM83" s="96"/>
      <c r="HN83" s="96"/>
      <c r="HO83" s="96"/>
      <c r="HP83" s="96"/>
      <c r="HQ83" s="96"/>
      <c r="HR83" s="96"/>
      <c r="HS83" s="96"/>
      <c r="HT83" s="96"/>
      <c r="HU83" s="96"/>
      <c r="HV83" s="96"/>
      <c r="HW83" s="96"/>
      <c r="HX83" s="96"/>
      <c r="HY83" s="96"/>
      <c r="HZ83" s="96"/>
      <c r="IA83" s="96"/>
      <c r="IB83" s="96"/>
      <c r="IC83" s="96"/>
      <c r="ID83" s="96"/>
      <c r="IE83" s="96"/>
      <c r="IF83" s="96"/>
      <c r="IG83" s="96"/>
      <c r="IH83" s="96"/>
      <c r="II83" s="96"/>
      <c r="IJ83" s="96"/>
      <c r="IK83" s="96"/>
      <c r="IL83" s="96"/>
      <c r="IM83" s="96"/>
      <c r="IN83" s="96"/>
      <c r="IO83" s="96"/>
      <c r="IP83" s="96"/>
      <c r="IQ83" s="96"/>
      <c r="IR83" s="96"/>
      <c r="IS83" s="96"/>
      <c r="IT83" s="96"/>
      <c r="IU83" s="96"/>
      <c r="IV83" s="96"/>
    </row>
    <row r="84" spans="1:21" ht="18.75">
      <c r="A84" s="137"/>
      <c r="B84" s="138" t="s">
        <v>105</v>
      </c>
      <c r="C84" s="139"/>
      <c r="D84" s="139"/>
      <c r="E84" s="137"/>
      <c r="F84" s="137"/>
      <c r="G84" s="140"/>
      <c r="H84" s="137"/>
      <c r="I84" s="137"/>
      <c r="J84" s="141"/>
      <c r="K84" s="137"/>
      <c r="L84" s="140"/>
      <c r="M84" s="142"/>
      <c r="N84" s="137"/>
      <c r="O84" s="137"/>
      <c r="P84" s="137"/>
      <c r="Q84" s="140"/>
      <c r="R84" s="143"/>
      <c r="S84" s="143"/>
      <c r="T84" s="137"/>
      <c r="U84" s="137"/>
    </row>
    <row r="85" spans="1:21" ht="15.75">
      <c r="A85" s="144"/>
      <c r="B85" s="145"/>
      <c r="C85" s="146"/>
      <c r="D85" s="146"/>
      <c r="E85" s="144"/>
      <c r="F85" s="144"/>
      <c r="G85" s="147"/>
      <c r="H85" s="148"/>
      <c r="I85" s="148"/>
      <c r="J85" s="149"/>
      <c r="K85" s="148"/>
      <c r="L85" s="148"/>
      <c r="M85" s="150"/>
      <c r="N85" s="150"/>
      <c r="O85" s="151"/>
      <c r="P85" s="151"/>
      <c r="Q85" s="150"/>
      <c r="R85" s="150"/>
      <c r="S85" s="152"/>
      <c r="T85" s="144"/>
      <c r="U85" s="144"/>
    </row>
    <row r="86" spans="2:19" ht="15.75">
      <c r="B86" s="153" t="s">
        <v>106</v>
      </c>
      <c r="C86" s="154"/>
      <c r="D86" s="154"/>
      <c r="E86" s="4"/>
      <c r="F86" s="144"/>
      <c r="G86" s="155"/>
      <c r="H86" s="3"/>
      <c r="L86" s="156"/>
      <c r="M86" s="156"/>
      <c r="N86" s="156"/>
      <c r="Q86" s="156"/>
      <c r="R86" s="145" t="s">
        <v>107</v>
      </c>
      <c r="S86" s="150"/>
    </row>
  </sheetData>
  <sheetProtection selectLockedCells="1" selectUnlockedCells="1"/>
  <mergeCells count="22">
    <mergeCell ref="D4:I4"/>
    <mergeCell ref="C7:K7"/>
    <mergeCell ref="L7:P7"/>
    <mergeCell ref="Q7:U7"/>
    <mergeCell ref="A29:A30"/>
    <mergeCell ref="C29:C30"/>
    <mergeCell ref="D29:D30"/>
    <mergeCell ref="F29:F30"/>
    <mergeCell ref="G29:G30"/>
    <mergeCell ref="I29:I30"/>
    <mergeCell ref="J29:J30"/>
    <mergeCell ref="K29:K30"/>
    <mergeCell ref="L29:L30"/>
    <mergeCell ref="M29:M30"/>
    <mergeCell ref="N29:N30"/>
    <mergeCell ref="O29:O30"/>
    <mergeCell ref="P29:P30"/>
    <mergeCell ref="Q29:Q30"/>
    <mergeCell ref="R29:R30"/>
    <mergeCell ref="S29:S30"/>
    <mergeCell ref="T29:T30"/>
    <mergeCell ref="U29:U30"/>
  </mergeCells>
  <printOptions/>
  <pageMargins left="0.20972222222222223" right="0.2" top="0.19652777777777777" bottom="0.19652777777777777" header="0.5118055555555555" footer="0.5118055555555555"/>
  <pageSetup horizontalDpi="300" verticalDpi="3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2016-04-25T12:53:35Z</cp:lastPrinted>
  <dcterms:created xsi:type="dcterms:W3CDTF">1996-10-08T23:32:33Z</dcterms:created>
  <dcterms:modified xsi:type="dcterms:W3CDTF">2016-08-08T11:32:18Z</dcterms:modified>
  <cp:category/>
  <cp:version/>
  <cp:contentType/>
  <cp:contentStatus/>
  <cp:revision>1</cp:revision>
</cp:coreProperties>
</file>