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1 квартал" sheetId="1" r:id="rId1"/>
  </sheets>
  <definedNames>
    <definedName name="_xlnm.Print_Titles" localSheetId="0">'2016 рік 1 квартал'!$7:$13</definedName>
    <definedName name="_xlnm.Print_Area" localSheetId="0">'2016 рік 1 квартал'!$A$1:$U$84</definedName>
  </definedNames>
  <calcPr fullCalcOnLoad="1"/>
</workbook>
</file>

<file path=xl/sharedStrings.xml><?xml version="1.0" encoding="utf-8"?>
<sst xmlns="http://schemas.openxmlformats.org/spreadsheetml/2006/main" count="179" uniqueCount="110">
  <si>
    <t>Додаток  2</t>
  </si>
  <si>
    <t>у місті Дніпропетровську ради</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</si>
  <si>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</si>
  <si>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</si>
  <si>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</si>
  <si>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</si>
  <si>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</si>
  <si>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</si>
  <si>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</si>
  <si>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</si>
  <si>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</si>
  <si>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</si>
  <si>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</si>
  <si>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</si>
  <si>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</si>
  <si>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</si>
  <si>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</si>
  <si>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</si>
  <si>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</si>
  <si>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</si>
  <si>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</si>
  <si>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</si>
  <si>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період</t>
  </si>
  <si>
    <t>до плану</t>
  </si>
  <si>
    <t>до уточне-</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</si>
  <si>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</si>
  <si>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</si>
  <si>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</si>
  <si>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</si>
  <si>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</si>
  <si>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</si>
  <si>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</si>
  <si>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</si>
  <si>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</si>
  <si>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</si>
  <si>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</si>
  <si>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</si>
  <si>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</si>
  <si>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</si>
  <si>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</si>
  <si>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</si>
  <si>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</si>
  <si>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</si>
  <si>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</si>
  <si>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</si>
  <si>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</si>
  <si>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</si>
  <si>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</si>
  <si>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</si>
  <si>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</si>
  <si>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</si>
  <si>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</si>
  <si>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</si>
  <si>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</si>
  <si>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</si>
  <si>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</si>
  <si>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Програма і заходи центру соціальних служб для сім"ї, дітей та молоді</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</si>
  <si>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</si>
  <si>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</si>
  <si>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</si>
  <si>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</si>
  <si>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</si>
  <si>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</si>
  <si>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</si>
  <si>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</si>
  <si>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</si>
  <si>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</si>
  <si>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</si>
  <si>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</si>
  <si>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</si>
  <si>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</si>
  <si>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</si>
  <si>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</si>
  <si>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</si>
  <si>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</si>
  <si>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</si>
  <si>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</si>
  <si>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</si>
  <si>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</si>
  <si>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</si>
  <si>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</si>
  <si>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</si>
  <si>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</si>
  <si>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</si>
  <si>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</si>
  <si>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</si>
  <si>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</si>
  <si>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</si>
  <si>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</si>
  <si>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</si>
  <si>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</si>
  <si>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</si>
  <si>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</si>
  <si>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</si>
  <si>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 xml:space="preserve">                                  за I квартал 2016 року</t>
  </si>
  <si>
    <t>Виконання видаткової частини бюджету Шевченківського району</t>
  </si>
  <si>
    <t xml:space="preserve">на І кв. </t>
  </si>
  <si>
    <t>План по</t>
  </si>
  <si>
    <t>бюджету</t>
  </si>
  <si>
    <t>району</t>
  </si>
  <si>
    <t>план по</t>
  </si>
  <si>
    <t xml:space="preserve">бюджету </t>
  </si>
  <si>
    <t>району на</t>
  </si>
  <si>
    <t>по бюдж.району</t>
  </si>
  <si>
    <t>2016 року</t>
  </si>
  <si>
    <t>І кв. 2016 року</t>
  </si>
  <si>
    <t>на І кв. 2016 року</t>
  </si>
  <si>
    <t xml:space="preserve">до рішення районної </t>
  </si>
  <si>
    <t>Голова районної у місті Дніпропетровську ради</t>
  </si>
  <si>
    <t>М.П.Ситник</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</si>
</sst>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thin"/>
      <right style="thin"/>
      <top style="thin"/>
      <bottom style="thin"/>
    </border>
    <border>
      <left>
        <color indexed="63"/>
      </left>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18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3" fillId="0" borderId="10" xfId="0" applyFont="1" applyFill="1" applyBorder="1" applyAlignment="1">
      <alignment/>
    </xf>
    <xf numFmtId="0" fontId="4" fillId="0" borderId="0" xfId="0" applyFont="1" applyFill="1" applyAlignment="1">
      <alignment/>
    </xf>
    <xf numFmtId="0" fontId="0"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horizontal="center" vertical="distributed"/>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3" fillId="0" borderId="11" xfId="0" applyFont="1" applyFill="1" applyBorder="1" applyAlignment="1">
      <alignment/>
    </xf>
    <xf numFmtId="0" fontId="3" fillId="0" borderId="12" xfId="0" applyFont="1" applyFill="1" applyBorder="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3" xfId="0" applyFont="1" applyFill="1" applyBorder="1" applyAlignment="1">
      <alignment/>
    </xf>
    <xf numFmtId="189" fontId="7" fillId="0" borderId="0" xfId="0" applyNumberFormat="1" applyFont="1" applyFill="1" applyAlignment="1">
      <alignment/>
    </xf>
    <xf numFmtId="189" fontId="7" fillId="0" borderId="0" xfId="0" applyNumberFormat="1" applyFont="1" applyFill="1" applyAlignment="1">
      <alignment horizontal="center" vertical="distributed"/>
    </xf>
    <xf numFmtId="189" fontId="6" fillId="0" borderId="0" xfId="0" applyNumberFormat="1" applyFont="1" applyFill="1" applyAlignment="1">
      <alignment/>
    </xf>
    <xf numFmtId="0" fontId="6" fillId="0" borderId="1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5" xfId="0" applyFont="1" applyFill="1" applyBorder="1" applyAlignment="1">
      <alignment horizontal="center" vertical="distributed"/>
    </xf>
    <xf numFmtId="0" fontId="0" fillId="0" borderId="20" xfId="0" applyFont="1" applyFill="1" applyBorder="1" applyAlignment="1">
      <alignment horizontal="center"/>
    </xf>
    <xf numFmtId="0" fontId="0" fillId="0" borderId="17" xfId="0" applyFont="1" applyFill="1" applyBorder="1" applyAlignment="1">
      <alignment horizontal="center" vertical="distributed"/>
    </xf>
    <xf numFmtId="0" fontId="0" fillId="0" borderId="21"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vertical="distributed" wrapText="1"/>
    </xf>
    <xf numFmtId="0" fontId="0" fillId="0" borderId="0" xfId="0" applyFont="1" applyFill="1" applyBorder="1" applyAlignment="1">
      <alignment vertical="distributed"/>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wrapText="1"/>
    </xf>
    <xf numFmtId="189" fontId="0" fillId="0" borderId="0" xfId="0" applyNumberFormat="1" applyFont="1" applyFill="1" applyAlignment="1">
      <alignment/>
    </xf>
    <xf numFmtId="0" fontId="0" fillId="0" borderId="27" xfId="0" applyFont="1" applyFill="1" applyBorder="1" applyAlignment="1">
      <alignment/>
    </xf>
    <xf numFmtId="189"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0" fontId="3" fillId="0" borderId="10" xfId="0" applyFont="1" applyFill="1" applyBorder="1" applyAlignment="1">
      <alignment horizontal="left"/>
    </xf>
    <xf numFmtId="0" fontId="0" fillId="0" borderId="28" xfId="0" applyFont="1" applyFill="1" applyBorder="1" applyAlignment="1">
      <alignment vertical="distributed" wrapText="1"/>
    </xf>
    <xf numFmtId="0" fontId="0" fillId="0" borderId="27" xfId="0" applyFont="1" applyFill="1" applyBorder="1" applyAlignment="1">
      <alignment vertical="distributed" wrapText="1"/>
    </xf>
    <xf numFmtId="0" fontId="0" fillId="0" borderId="27" xfId="0" applyFont="1" applyFill="1" applyBorder="1" applyAlignment="1">
      <alignment wrapText="1"/>
    </xf>
    <xf numFmtId="0" fontId="0" fillId="0" borderId="27" xfId="0" applyFill="1" applyBorder="1" applyAlignment="1">
      <alignment/>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wrapText="1"/>
    </xf>
    <xf numFmtId="0" fontId="0" fillId="0" borderId="29" xfId="0" applyFont="1" applyFill="1" applyBorder="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29" xfId="0" applyFont="1" applyFill="1" applyBorder="1" applyAlignment="1">
      <alignment vertical="distributed" wrapText="1"/>
    </xf>
    <xf numFmtId="188" fontId="0" fillId="0" borderId="23" xfId="0" applyNumberFormat="1" applyFont="1" applyFill="1" applyBorder="1" applyAlignment="1">
      <alignment horizontal="center" vertical="distributed"/>
    </xf>
    <xf numFmtId="188" fontId="0" fillId="0" borderId="14" xfId="0" applyNumberFormat="1" applyFont="1" applyFill="1" applyBorder="1" applyAlignment="1">
      <alignment horizontal="center"/>
    </xf>
    <xf numFmtId="188" fontId="3" fillId="0" borderId="10" xfId="0" applyNumberFormat="1" applyFont="1" applyFill="1" applyBorder="1" applyAlignment="1">
      <alignment horizontal="center"/>
    </xf>
    <xf numFmtId="188" fontId="0" fillId="0" borderId="23" xfId="0" applyNumberFormat="1" applyFont="1" applyFill="1" applyBorder="1" applyAlignment="1">
      <alignment horizontal="center"/>
    </xf>
    <xf numFmtId="0" fontId="0" fillId="0" borderId="17" xfId="0" applyFont="1" applyFill="1" applyBorder="1" applyAlignment="1">
      <alignment/>
    </xf>
    <xf numFmtId="188" fontId="3" fillId="0" borderId="11" xfId="0" applyNumberFormat="1" applyFont="1" applyFill="1" applyBorder="1" applyAlignment="1">
      <alignment horizontal="center"/>
    </xf>
    <xf numFmtId="188" fontId="0" fillId="0" borderId="24" xfId="0" applyNumberFormat="1" applyFont="1" applyFill="1" applyBorder="1" applyAlignment="1">
      <alignment horizontal="center" vertical="distributed"/>
    </xf>
    <xf numFmtId="188" fontId="0" fillId="0" borderId="24" xfId="0" applyNumberFormat="1" applyFont="1" applyFill="1" applyBorder="1" applyAlignment="1">
      <alignment horizontal="center"/>
    </xf>
    <xf numFmtId="188" fontId="0" fillId="0" borderId="29" xfId="0" applyNumberFormat="1" applyFont="1" applyFill="1" applyBorder="1" applyAlignment="1">
      <alignment horizontal="center" vertical="center" wrapText="1"/>
    </xf>
    <xf numFmtId="188" fontId="0" fillId="0" borderId="24" xfId="0" applyNumberFormat="1" applyFont="1" applyFill="1" applyBorder="1" applyAlignment="1">
      <alignment horizontal="center" wrapText="1"/>
    </xf>
    <xf numFmtId="0" fontId="3" fillId="0" borderId="10" xfId="0" applyFont="1" applyFill="1" applyBorder="1" applyAlignment="1">
      <alignment horizontal="center"/>
    </xf>
    <xf numFmtId="0" fontId="0" fillId="0" borderId="23" xfId="0" applyFont="1" applyFill="1" applyBorder="1" applyAlignment="1">
      <alignment horizontal="center"/>
    </xf>
    <xf numFmtId="0" fontId="0" fillId="0" borderId="12" xfId="0" applyFont="1" applyFill="1" applyBorder="1" applyAlignment="1">
      <alignment horizontal="center"/>
    </xf>
    <xf numFmtId="0" fontId="0" fillId="0" borderId="29" xfId="0" applyFont="1" applyFill="1" applyBorder="1" applyAlignment="1">
      <alignment horizontal="center"/>
    </xf>
    <xf numFmtId="0" fontId="6" fillId="0" borderId="10"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24" xfId="0" applyFont="1" applyFill="1" applyBorder="1" applyAlignment="1">
      <alignment horizontal="center"/>
    </xf>
    <xf numFmtId="0" fontId="0" fillId="0" borderId="0" xfId="0" applyFont="1" applyFill="1" applyBorder="1" applyAlignment="1">
      <alignment/>
    </xf>
    <xf numFmtId="0" fontId="11" fillId="0" borderId="0" xfId="0" applyFont="1" applyAlignment="1">
      <alignment/>
    </xf>
    <xf numFmtId="0" fontId="0" fillId="0" borderId="15"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32" xfId="0" applyFont="1" applyFill="1" applyBorder="1" applyAlignment="1">
      <alignment wrapText="1"/>
    </xf>
    <xf numFmtId="0" fontId="6" fillId="0" borderId="10" xfId="0" applyFont="1" applyFill="1" applyBorder="1" applyAlignment="1">
      <alignment horizontal="center"/>
    </xf>
    <xf numFmtId="0" fontId="0" fillId="0" borderId="33" xfId="0" applyFont="1" applyFill="1" applyBorder="1" applyAlignment="1">
      <alignment wrapText="1"/>
    </xf>
    <xf numFmtId="0" fontId="0" fillId="0" borderId="34" xfId="0" applyFont="1" applyFill="1" applyBorder="1" applyAlignment="1">
      <alignment/>
    </xf>
    <xf numFmtId="188" fontId="0" fillId="0" borderId="25" xfId="0" applyNumberFormat="1" applyFont="1" applyFill="1" applyBorder="1" applyAlignment="1">
      <alignment horizontal="center" vertical="center" wrapText="1"/>
    </xf>
    <xf numFmtId="188" fontId="0" fillId="0" borderId="25" xfId="0" applyNumberFormat="1" applyFont="1" applyFill="1" applyBorder="1" applyAlignment="1">
      <alignment horizontal="center"/>
    </xf>
    <xf numFmtId="0" fontId="12" fillId="0" borderId="10" xfId="0" applyFont="1" applyFill="1" applyBorder="1" applyAlignment="1">
      <alignment horizontal="center"/>
    </xf>
    <xf numFmtId="0" fontId="13" fillId="0" borderId="10" xfId="0" applyFont="1" applyFill="1" applyBorder="1" applyAlignment="1">
      <alignment/>
    </xf>
    <xf numFmtId="0" fontId="1" fillId="0" borderId="0" xfId="0" applyFont="1" applyFill="1" applyAlignment="1">
      <alignment/>
    </xf>
    <xf numFmtId="189" fontId="0" fillId="0" borderId="0" xfId="0" applyNumberFormat="1" applyFont="1" applyFill="1" applyBorder="1" applyAlignment="1">
      <alignment/>
    </xf>
    <xf numFmtId="0" fontId="4" fillId="0" borderId="0" xfId="53" applyFont="1" applyFill="1" applyBorder="1">
      <alignment/>
      <protection/>
    </xf>
    <xf numFmtId="0" fontId="0" fillId="0" borderId="31" xfId="0" applyFont="1" applyFill="1" applyBorder="1" applyAlignment="1">
      <alignment horizontal="center"/>
    </xf>
    <xf numFmtId="0" fontId="0" fillId="0" borderId="35" xfId="0" applyFont="1" applyFill="1" applyBorder="1" applyAlignment="1">
      <alignment horizontal="center"/>
    </xf>
    <xf numFmtId="189"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1"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13" fillId="0" borderId="10" xfId="0" applyNumberFormat="1" applyFont="1" applyFill="1" applyBorder="1" applyAlignment="1">
      <alignment horizontal="center" vertical="center"/>
    </xf>
    <xf numFmtId="190" fontId="6" fillId="0" borderId="13" xfId="0" applyNumberFormat="1" applyFont="1" applyFill="1" applyBorder="1" applyAlignment="1">
      <alignment horizontal="center" vertical="center"/>
    </xf>
    <xf numFmtId="190" fontId="6" fillId="0" borderId="36" xfId="0" applyNumberFormat="1" applyFont="1" applyFill="1" applyBorder="1" applyAlignment="1">
      <alignment horizontal="center" vertical="center"/>
    </xf>
    <xf numFmtId="0" fontId="5" fillId="0" borderId="0" xfId="53" applyFont="1" applyFill="1">
      <alignment/>
      <protection/>
    </xf>
    <xf numFmtId="2"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190" fontId="13"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center" vertical="center" wrapText="1"/>
    </xf>
    <xf numFmtId="0" fontId="0" fillId="0" borderId="20"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4" xfId="0" applyFill="1" applyBorder="1" applyAlignment="1">
      <alignment horizontal="center"/>
    </xf>
    <xf numFmtId="0" fontId="0" fillId="0" borderId="31" xfId="0" applyFill="1" applyBorder="1" applyAlignment="1">
      <alignment horizontal="center"/>
    </xf>
    <xf numFmtId="0" fontId="0" fillId="0" borderId="17" xfId="0" applyFill="1" applyBorder="1" applyAlignment="1">
      <alignment horizontal="center" vertical="distributed"/>
    </xf>
    <xf numFmtId="0" fontId="0" fillId="0" borderId="14" xfId="0" applyFill="1" applyBorder="1" applyAlignment="1">
      <alignment horizontal="center" vertical="distributed"/>
    </xf>
    <xf numFmtId="3" fontId="0" fillId="0" borderId="15"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188" fontId="0" fillId="0" borderId="29" xfId="0" applyNumberFormat="1" applyFont="1" applyFill="1" applyBorder="1" applyAlignment="1">
      <alignment horizontal="center" vertical="distributed"/>
    </xf>
    <xf numFmtId="188" fontId="0" fillId="0" borderId="23" xfId="0" applyNumberFormat="1" applyFont="1" applyFill="1" applyBorder="1" applyAlignment="1">
      <alignment horizontal="center" vertical="distributed"/>
    </xf>
    <xf numFmtId="188" fontId="0" fillId="0" borderId="29" xfId="0" applyNumberFormat="1" applyFont="1" applyFill="1" applyBorder="1" applyAlignment="1">
      <alignment horizontal="center" vertical="center" wrapText="1"/>
    </xf>
    <xf numFmtId="188" fontId="0" fillId="0" borderId="17" xfId="0" applyNumberFormat="1" applyFont="1" applyFill="1" applyBorder="1" applyAlignment="1">
      <alignment horizontal="center" vertical="center" wrapText="1"/>
    </xf>
    <xf numFmtId="188" fontId="0" fillId="0" borderId="23" xfId="0" applyNumberFormat="1" applyFont="1" applyFill="1" applyBorder="1" applyAlignment="1">
      <alignment horizontal="center" vertical="center" wrapText="1"/>
    </xf>
    <xf numFmtId="0" fontId="0" fillId="0" borderId="29" xfId="0" applyFont="1" applyFill="1" applyBorder="1" applyAlignment="1">
      <alignment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wrapText="1"/>
    </xf>
    <xf numFmtId="0" fontId="0" fillId="0" borderId="36" xfId="0" applyFont="1" applyFill="1" applyBorder="1" applyAlignment="1">
      <alignment horizontal="center"/>
    </xf>
    <xf numFmtId="0" fontId="0" fillId="0" borderId="13" xfId="0" applyFont="1" applyFill="1" applyBorder="1" applyAlignment="1">
      <alignment horizontal="center"/>
    </xf>
    <xf numFmtId="0" fontId="0" fillId="0" borderId="37" xfId="0" applyFont="1" applyFill="1" applyBorder="1" applyAlignment="1">
      <alignment horizontal="center"/>
    </xf>
    <xf numFmtId="190" fontId="0" fillId="0" borderId="15" xfId="0" applyNumberFormat="1" applyFont="1" applyFill="1" applyBorder="1" applyAlignment="1">
      <alignment horizontal="center" vertical="center"/>
    </xf>
    <xf numFmtId="190" fontId="0" fillId="0" borderId="14"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90" fontId="0" fillId="0" borderId="17" xfId="0" applyNumberFormat="1" applyFont="1" applyFill="1" applyBorder="1" applyAlignment="1">
      <alignment horizontal="center" vertical="center"/>
    </xf>
    <xf numFmtId="0" fontId="1" fillId="0" borderId="0" xfId="0" applyFont="1" applyFill="1" applyAlignment="1">
      <alignment horizontal="center"/>
    </xf>
    <xf numFmtId="190" fontId="0" fillId="0" borderId="15" xfId="0" applyNumberFormat="1" applyFont="1" applyFill="1" applyBorder="1" applyAlignment="1">
      <alignment horizontal="center" vertical="center" wrapText="1"/>
    </xf>
    <xf numFmtId="190" fontId="0"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89" fontId="5"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0"/>
  <sheetViews>
    <sheetView tabSelected="1" view="pageBreakPreview" zoomScaleSheetLayoutView="100" zoomScalePageLayoutView="0" workbookViewId="0" topLeftCell="A1">
      <pane xSplit="2" ySplit="13" topLeftCell="C74" activePane="bottomRight" state="frozen"/>
      <selection pane="topLeft" activeCell="A1" sqref="A1"/>
      <selection pane="topRight" activeCell="C1" sqref="C1"/>
      <selection pane="bottomLeft" activeCell="A14" sqref="A14"/>
      <selection pane="bottomRight" activeCell="B85" sqref="B85"/>
    </sheetView>
  </sheetViews>
  <sheetFormatPr defaultColWidth="9.140625" defaultRowHeight="12.75"/>
  <cols>
    <col min="1" max="1" width="9.28125" style="18" bestFit="1" customWidth="1"/>
    <col min="2" max="2" width="86.421875" style="18" customWidth="1"/>
    <col min="3" max="3" width="14.00390625" style="18" customWidth="1"/>
    <col min="4" max="4" width="12.57421875" style="18" customWidth="1"/>
    <col min="5" max="5" width="11.28125" style="18" hidden="1" customWidth="1"/>
    <col min="6" max="6" width="12.57421875" style="18" customWidth="1"/>
    <col min="7" max="7" width="12.28125" style="18" customWidth="1"/>
    <col min="8" max="8" width="9.140625" style="18" hidden="1" customWidth="1"/>
    <col min="9" max="9" width="13.421875" style="18" customWidth="1"/>
    <col min="10" max="10" width="15.8515625" style="19" customWidth="1"/>
    <col min="11" max="11" width="13.57421875" style="18" customWidth="1"/>
    <col min="12" max="12" width="13.00390625" style="18" customWidth="1"/>
    <col min="13" max="14" width="12.57421875" style="18" customWidth="1"/>
    <col min="15" max="15" width="15.57421875" style="18" customWidth="1"/>
    <col min="16" max="16" width="16.57421875" style="18" customWidth="1"/>
    <col min="17" max="17" width="14.7109375" style="18" customWidth="1"/>
    <col min="18" max="18" width="14.00390625" style="18" customWidth="1"/>
    <col min="19" max="19" width="12.421875" style="18" customWidth="1"/>
    <col min="20" max="20" width="14.140625" style="18" customWidth="1"/>
    <col min="21" max="21" width="16.57421875" style="18" customWidth="1"/>
    <col min="22" max="23" width="9.140625" style="20" customWidth="1"/>
    <col min="24" max="24" width="11.140625" style="20" bestFit="1" customWidth="1"/>
    <col min="25" max="207" width="9.140625" style="20" customWidth="1"/>
    <col min="208" max="16384" width="9.140625" style="18" customWidth="1"/>
  </cols>
  <sheetData>
    <row r="1" ht="12.75">
      <c r="S1" s="18" t="s">
        <v>0</v>
      </c>
    </row>
    <row r="2" spans="19:23" ht="14.25">
      <c r="S2" s="79" t="s">
        <v>107</v>
      </c>
      <c r="T2" s="79"/>
      <c r="U2" s="79"/>
      <c r="V2" s="62"/>
      <c r="W2" s="63"/>
    </row>
    <row r="3" spans="4:19" ht="15">
      <c r="D3" s="1" t="s">
        <v>95</v>
      </c>
      <c r="E3" s="1"/>
      <c r="F3" s="1"/>
      <c r="G3" s="1"/>
      <c r="H3" s="2"/>
      <c r="I3" s="2"/>
      <c r="J3" s="3"/>
      <c r="K3" s="2"/>
      <c r="S3" s="18" t="s">
        <v>1</v>
      </c>
    </row>
    <row r="4" spans="2:19" ht="15">
      <c r="B4" s="4"/>
      <c r="C4" s="4"/>
      <c r="D4" s="177" t="s">
        <v>94</v>
      </c>
      <c r="E4" s="177"/>
      <c r="F4" s="177"/>
      <c r="G4" s="177"/>
      <c r="H4" s="177"/>
      <c r="I4" s="177"/>
      <c r="J4" s="112"/>
      <c r="K4" s="112"/>
      <c r="L4" s="2"/>
      <c r="M4" s="2"/>
      <c r="S4" s="64" t="s">
        <v>93</v>
      </c>
    </row>
    <row r="5" spans="2:13" ht="15">
      <c r="B5" s="4"/>
      <c r="C5" s="4"/>
      <c r="D5" s="4"/>
      <c r="E5" s="1" t="s">
        <v>2</v>
      </c>
      <c r="F5" s="1"/>
      <c r="G5" s="1"/>
      <c r="H5" s="1"/>
      <c r="I5" s="1"/>
      <c r="J5" s="5"/>
      <c r="K5" s="2"/>
      <c r="L5" s="2"/>
      <c r="M5" s="2"/>
    </row>
    <row r="6" spans="2:19" ht="13.5" thickBot="1">
      <c r="B6" s="4"/>
      <c r="C6" s="4"/>
      <c r="D6" s="4"/>
      <c r="E6" s="4"/>
      <c r="F6" s="4"/>
      <c r="G6" s="4"/>
      <c r="H6" s="4"/>
      <c r="I6" s="4"/>
      <c r="J6" s="6"/>
      <c r="S6" s="18" t="s">
        <v>3</v>
      </c>
    </row>
    <row r="7" spans="1:207" s="32" customFormat="1" ht="13.5" thickBot="1">
      <c r="A7" s="29"/>
      <c r="B7" s="30"/>
      <c r="C7" s="168" t="s">
        <v>4</v>
      </c>
      <c r="D7" s="169"/>
      <c r="E7" s="169"/>
      <c r="F7" s="169"/>
      <c r="G7" s="169"/>
      <c r="H7" s="169"/>
      <c r="I7" s="169"/>
      <c r="J7" s="169"/>
      <c r="K7" s="170"/>
      <c r="L7" s="168" t="s">
        <v>5</v>
      </c>
      <c r="M7" s="169"/>
      <c r="N7" s="169"/>
      <c r="O7" s="169"/>
      <c r="P7" s="170"/>
      <c r="Q7" s="168" t="s">
        <v>6</v>
      </c>
      <c r="R7" s="169"/>
      <c r="S7" s="169"/>
      <c r="T7" s="169"/>
      <c r="U7" s="170"/>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row>
    <row r="8" spans="1:207" s="32" customFormat="1" ht="12.75">
      <c r="A8" s="33" t="s">
        <v>7</v>
      </c>
      <c r="B8" s="31" t="s">
        <v>8</v>
      </c>
      <c r="C8" s="152" t="s">
        <v>97</v>
      </c>
      <c r="D8" s="29" t="s">
        <v>9</v>
      </c>
      <c r="E8" s="35" t="s">
        <v>10</v>
      </c>
      <c r="F8" s="34" t="s">
        <v>9</v>
      </c>
      <c r="G8" s="29" t="s">
        <v>11</v>
      </c>
      <c r="H8" s="35" t="s">
        <v>12</v>
      </c>
      <c r="I8" s="34" t="s">
        <v>12</v>
      </c>
      <c r="J8" s="36" t="s">
        <v>13</v>
      </c>
      <c r="K8" s="30" t="s">
        <v>13</v>
      </c>
      <c r="L8" s="152" t="s">
        <v>97</v>
      </c>
      <c r="M8" s="29" t="s">
        <v>9</v>
      </c>
      <c r="N8" s="29" t="s">
        <v>11</v>
      </c>
      <c r="O8" s="34" t="s">
        <v>12</v>
      </c>
      <c r="P8" s="36" t="s">
        <v>13</v>
      </c>
      <c r="Q8" s="152" t="s">
        <v>97</v>
      </c>
      <c r="R8" s="29" t="s">
        <v>9</v>
      </c>
      <c r="S8" s="35" t="s">
        <v>11</v>
      </c>
      <c r="T8" s="34" t="s">
        <v>12</v>
      </c>
      <c r="U8" s="36" t="s">
        <v>13</v>
      </c>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row>
    <row r="9" spans="1:207" s="32" customFormat="1" ht="12.75">
      <c r="A9" s="33" t="s">
        <v>14</v>
      </c>
      <c r="B9" s="31" t="s">
        <v>15</v>
      </c>
      <c r="C9" s="151" t="s">
        <v>98</v>
      </c>
      <c r="D9" s="153" t="s">
        <v>100</v>
      </c>
      <c r="E9" s="31" t="s">
        <v>17</v>
      </c>
      <c r="F9" s="151" t="s">
        <v>16</v>
      </c>
      <c r="G9" s="33" t="s">
        <v>18</v>
      </c>
      <c r="H9" s="31" t="s">
        <v>19</v>
      </c>
      <c r="I9" s="37" t="s">
        <v>19</v>
      </c>
      <c r="J9" s="38" t="s">
        <v>19</v>
      </c>
      <c r="K9" s="39" t="s">
        <v>19</v>
      </c>
      <c r="L9" s="151" t="s">
        <v>98</v>
      </c>
      <c r="M9" s="153" t="s">
        <v>100</v>
      </c>
      <c r="N9" s="33" t="s">
        <v>18</v>
      </c>
      <c r="O9" s="37" t="s">
        <v>19</v>
      </c>
      <c r="P9" s="38" t="s">
        <v>19</v>
      </c>
      <c r="Q9" s="151" t="s">
        <v>98</v>
      </c>
      <c r="R9" s="153" t="s">
        <v>100</v>
      </c>
      <c r="S9" s="31" t="s">
        <v>18</v>
      </c>
      <c r="T9" s="37" t="s">
        <v>19</v>
      </c>
      <c r="U9" s="38" t="s">
        <v>19</v>
      </c>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row>
    <row r="10" spans="1:207" s="32" customFormat="1" ht="12.75">
      <c r="A10" s="33" t="s">
        <v>20</v>
      </c>
      <c r="B10" s="31" t="s">
        <v>21</v>
      </c>
      <c r="C10" s="151" t="s">
        <v>99</v>
      </c>
      <c r="D10" s="153" t="s">
        <v>101</v>
      </c>
      <c r="E10" s="31" t="s">
        <v>22</v>
      </c>
      <c r="F10" s="37" t="s">
        <v>17</v>
      </c>
      <c r="G10" s="33" t="s">
        <v>22</v>
      </c>
      <c r="H10" s="31" t="s">
        <v>23</v>
      </c>
      <c r="I10" s="37" t="s">
        <v>23</v>
      </c>
      <c r="J10" s="38" t="s">
        <v>24</v>
      </c>
      <c r="K10" s="39" t="s">
        <v>24</v>
      </c>
      <c r="L10" s="151" t="s">
        <v>99</v>
      </c>
      <c r="M10" s="153" t="s">
        <v>101</v>
      </c>
      <c r="N10" s="33" t="s">
        <v>22</v>
      </c>
      <c r="O10" s="37" t="s">
        <v>23</v>
      </c>
      <c r="P10" s="38" t="s">
        <v>24</v>
      </c>
      <c r="Q10" s="151" t="s">
        <v>99</v>
      </c>
      <c r="R10" s="153" t="s">
        <v>101</v>
      </c>
      <c r="S10" s="31" t="s">
        <v>22</v>
      </c>
      <c r="T10" s="37" t="s">
        <v>23</v>
      </c>
      <c r="U10" s="38" t="s">
        <v>24</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row>
    <row r="11" spans="1:207" s="32" customFormat="1" ht="12.75">
      <c r="A11" s="33"/>
      <c r="B11" s="31"/>
      <c r="C11" s="151" t="s">
        <v>96</v>
      </c>
      <c r="D11" s="153" t="s">
        <v>99</v>
      </c>
      <c r="E11" s="31"/>
      <c r="F11" s="37" t="s">
        <v>22</v>
      </c>
      <c r="G11" s="33"/>
      <c r="H11" s="31" t="s">
        <v>25</v>
      </c>
      <c r="I11" s="37" t="s">
        <v>26</v>
      </c>
      <c r="J11" s="38" t="s">
        <v>27</v>
      </c>
      <c r="K11" s="39" t="s">
        <v>27</v>
      </c>
      <c r="L11" s="151" t="s">
        <v>96</v>
      </c>
      <c r="M11" s="153" t="s">
        <v>99</v>
      </c>
      <c r="N11" s="33"/>
      <c r="O11" s="37" t="s">
        <v>26</v>
      </c>
      <c r="P11" s="38" t="s">
        <v>27</v>
      </c>
      <c r="Q11" s="151" t="s">
        <v>96</v>
      </c>
      <c r="R11" s="153" t="s">
        <v>99</v>
      </c>
      <c r="S11" s="31"/>
      <c r="T11" s="37" t="s">
        <v>26</v>
      </c>
      <c r="U11" s="38" t="s">
        <v>27</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row>
    <row r="12" spans="1:207" s="32" customFormat="1" ht="15" customHeight="1">
      <c r="A12" s="33"/>
      <c r="B12" s="31"/>
      <c r="C12" s="151" t="s">
        <v>104</v>
      </c>
      <c r="D12" s="153" t="s">
        <v>96</v>
      </c>
      <c r="E12" s="31"/>
      <c r="F12" s="37"/>
      <c r="G12" s="33"/>
      <c r="H12" s="31" t="s">
        <v>22</v>
      </c>
      <c r="I12" s="151" t="s">
        <v>102</v>
      </c>
      <c r="J12" s="156" t="s">
        <v>103</v>
      </c>
      <c r="K12" s="39" t="s">
        <v>28</v>
      </c>
      <c r="L12" s="151" t="s">
        <v>104</v>
      </c>
      <c r="M12" s="153" t="s">
        <v>96</v>
      </c>
      <c r="N12" s="33"/>
      <c r="O12" s="151" t="s">
        <v>102</v>
      </c>
      <c r="P12" s="156" t="s">
        <v>103</v>
      </c>
      <c r="Q12" s="151" t="s">
        <v>104</v>
      </c>
      <c r="R12" s="153" t="s">
        <v>96</v>
      </c>
      <c r="S12" s="31"/>
      <c r="T12" s="151" t="s">
        <v>102</v>
      </c>
      <c r="U12" s="156" t="s">
        <v>103</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row>
    <row r="13" spans="1:24" s="31" customFormat="1" ht="15.75" customHeight="1" thickBot="1">
      <c r="A13" s="40"/>
      <c r="B13" s="41"/>
      <c r="C13" s="115"/>
      <c r="D13" s="154" t="s">
        <v>104</v>
      </c>
      <c r="E13" s="41"/>
      <c r="F13" s="115"/>
      <c r="G13" s="40"/>
      <c r="H13" s="41"/>
      <c r="I13" s="155" t="s">
        <v>105</v>
      </c>
      <c r="J13" s="157" t="s">
        <v>106</v>
      </c>
      <c r="K13" s="116" t="s">
        <v>22</v>
      </c>
      <c r="L13" s="115"/>
      <c r="M13" s="154" t="s">
        <v>104</v>
      </c>
      <c r="N13" s="40"/>
      <c r="O13" s="155" t="s">
        <v>105</v>
      </c>
      <c r="P13" s="157" t="s">
        <v>106</v>
      </c>
      <c r="Q13" s="115"/>
      <c r="R13" s="154" t="s">
        <v>104</v>
      </c>
      <c r="S13" s="41"/>
      <c r="T13" s="155" t="s">
        <v>105</v>
      </c>
      <c r="U13" s="157" t="s">
        <v>106</v>
      </c>
      <c r="X13" s="61"/>
    </row>
    <row r="14" spans="1:207" s="42" customFormat="1" ht="13.5" thickBot="1">
      <c r="A14" s="87">
        <v>10000</v>
      </c>
      <c r="B14" s="16" t="s">
        <v>91</v>
      </c>
      <c r="C14" s="133">
        <f aca="true" t="shared" si="0" ref="C14:U14">SUM(C15:C15)</f>
        <v>3141242</v>
      </c>
      <c r="D14" s="133">
        <f t="shared" si="0"/>
        <v>3141242</v>
      </c>
      <c r="E14" s="133">
        <f t="shared" si="0"/>
        <v>3141242</v>
      </c>
      <c r="F14" s="133">
        <f t="shared" si="0"/>
        <v>3141242</v>
      </c>
      <c r="G14" s="133">
        <f t="shared" si="0"/>
        <v>2479431</v>
      </c>
      <c r="H14" s="117">
        <f t="shared" si="0"/>
        <v>78.93155000474334</v>
      </c>
      <c r="I14" s="118">
        <f t="shared" si="0"/>
        <v>78.93155000474334</v>
      </c>
      <c r="J14" s="118">
        <f t="shared" si="0"/>
        <v>78.93155000474334</v>
      </c>
      <c r="K14" s="118">
        <f t="shared" si="0"/>
        <v>78.93155000474334</v>
      </c>
      <c r="L14" s="133">
        <f t="shared" si="0"/>
        <v>0</v>
      </c>
      <c r="M14" s="133">
        <f t="shared" si="0"/>
        <v>0</v>
      </c>
      <c r="N14" s="133">
        <f t="shared" si="0"/>
        <v>0</v>
      </c>
      <c r="O14" s="118">
        <f t="shared" si="0"/>
        <v>0</v>
      </c>
      <c r="P14" s="118">
        <f t="shared" si="0"/>
        <v>0</v>
      </c>
      <c r="Q14" s="133">
        <f t="shared" si="0"/>
        <v>3141242</v>
      </c>
      <c r="R14" s="133">
        <f t="shared" si="0"/>
        <v>3141242</v>
      </c>
      <c r="S14" s="133">
        <f t="shared" si="0"/>
        <v>2479431</v>
      </c>
      <c r="T14" s="118">
        <f t="shared" si="0"/>
        <v>78.93155000474334</v>
      </c>
      <c r="U14" s="118">
        <f t="shared" si="0"/>
        <v>78.93155000474334</v>
      </c>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07" s="45" customFormat="1" ht="13.5" thickBot="1">
      <c r="A15" s="83">
        <v>10116</v>
      </c>
      <c r="B15" s="44" t="s">
        <v>52</v>
      </c>
      <c r="C15" s="134">
        <v>3141242</v>
      </c>
      <c r="D15" s="134">
        <v>3141242</v>
      </c>
      <c r="E15" s="134">
        <v>3141242</v>
      </c>
      <c r="F15" s="134">
        <v>3141242</v>
      </c>
      <c r="G15" s="134">
        <v>2479431</v>
      </c>
      <c r="H15" s="119">
        <f aca="true" t="shared" si="1" ref="H15:H27">G15/E15*100</f>
        <v>78.93155000474334</v>
      </c>
      <c r="I15" s="119">
        <f aca="true" t="shared" si="2" ref="I15:I25">G15/C15*100</f>
        <v>78.93155000474334</v>
      </c>
      <c r="J15" s="119">
        <f aca="true" t="shared" si="3" ref="J15:J25">G15/D15*100</f>
        <v>78.93155000474334</v>
      </c>
      <c r="K15" s="119">
        <f aca="true" t="shared" si="4" ref="K15:K27">G15/F15*100</f>
        <v>78.93155000474334</v>
      </c>
      <c r="L15" s="134">
        <v>0</v>
      </c>
      <c r="M15" s="137">
        <v>0</v>
      </c>
      <c r="N15" s="136">
        <v>0</v>
      </c>
      <c r="O15" s="121">
        <v>0</v>
      </c>
      <c r="P15" s="121">
        <v>0</v>
      </c>
      <c r="Q15" s="136">
        <f>C15+L15</f>
        <v>3141242</v>
      </c>
      <c r="R15" s="136">
        <f>D15+M15</f>
        <v>3141242</v>
      </c>
      <c r="S15" s="136">
        <f aca="true" t="shared" si="5" ref="S15:S20">N15+G15</f>
        <v>2479431</v>
      </c>
      <c r="T15" s="121">
        <f aca="true" t="shared" si="6" ref="T15:T25">S15/Q15*100</f>
        <v>78.93155000474334</v>
      </c>
      <c r="U15" s="121">
        <f>S15/R15*100</f>
        <v>78.93155000474334</v>
      </c>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07" s="42" customFormat="1" ht="13.5" thickBot="1">
      <c r="A16" s="84">
        <v>70000</v>
      </c>
      <c r="B16" s="7" t="s">
        <v>66</v>
      </c>
      <c r="C16" s="135">
        <f>SUM(C17:C25)</f>
        <v>48961201</v>
      </c>
      <c r="D16" s="135">
        <f>SUM(D17:D25)</f>
        <v>55837101</v>
      </c>
      <c r="E16" s="135">
        <f>SUM(E17:E25)</f>
        <v>33703.94899999999</v>
      </c>
      <c r="F16" s="135">
        <f>SUM(F17:F25)</f>
        <v>55837101</v>
      </c>
      <c r="G16" s="135">
        <f>SUM(G17:G25)</f>
        <v>39730081</v>
      </c>
      <c r="H16" s="122">
        <f t="shared" si="1"/>
        <v>117879.60217955471</v>
      </c>
      <c r="I16" s="123">
        <f t="shared" si="2"/>
        <v>81.14605072698278</v>
      </c>
      <c r="J16" s="123">
        <f t="shared" si="3"/>
        <v>71.15355254564524</v>
      </c>
      <c r="K16" s="123">
        <f t="shared" si="4"/>
        <v>71.15355254564524</v>
      </c>
      <c r="L16" s="135">
        <f>SUM(L17:L25)</f>
        <v>2163598</v>
      </c>
      <c r="M16" s="135">
        <f>SUM(M17:M25)</f>
        <v>4029137</v>
      </c>
      <c r="N16" s="135">
        <f>SUM(N17:N25)</f>
        <v>3160161</v>
      </c>
      <c r="O16" s="121">
        <f>N16/L16*100</f>
        <v>146.06045115589865</v>
      </c>
      <c r="P16" s="121">
        <f aca="true" t="shared" si="7" ref="P16:P26">N16/M16*100</f>
        <v>78.43270159341814</v>
      </c>
      <c r="Q16" s="135">
        <f aca="true" t="shared" si="8" ref="Q16:R19">L16+C16</f>
        <v>51124799</v>
      </c>
      <c r="R16" s="135">
        <f t="shared" si="8"/>
        <v>59866238</v>
      </c>
      <c r="S16" s="135">
        <f t="shared" si="5"/>
        <v>42890242</v>
      </c>
      <c r="T16" s="123">
        <f t="shared" si="6"/>
        <v>83.89322371712406</v>
      </c>
      <c r="U16" s="123">
        <f aca="true" t="shared" si="9" ref="U16:U49">S16/R16*100</f>
        <v>71.6434561998033</v>
      </c>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1" s="20" customFormat="1" ht="13.5" thickBot="1">
      <c r="A17" s="85">
        <v>70101</v>
      </c>
      <c r="B17" s="46" t="s">
        <v>29</v>
      </c>
      <c r="C17" s="136">
        <v>18726702</v>
      </c>
      <c r="D17" s="136">
        <v>18726702</v>
      </c>
      <c r="E17" s="136">
        <v>18726.702</v>
      </c>
      <c r="F17" s="136">
        <v>18726702</v>
      </c>
      <c r="G17" s="136">
        <v>14293888</v>
      </c>
      <c r="H17" s="124">
        <f t="shared" si="1"/>
        <v>76328.91258695738</v>
      </c>
      <c r="I17" s="121">
        <f t="shared" si="2"/>
        <v>76.32891258695739</v>
      </c>
      <c r="J17" s="121">
        <f t="shared" si="3"/>
        <v>76.32891258695739</v>
      </c>
      <c r="K17" s="121">
        <f t="shared" si="4"/>
        <v>76.32891258695739</v>
      </c>
      <c r="L17" s="136">
        <v>1830059</v>
      </c>
      <c r="M17" s="136">
        <v>3317233</v>
      </c>
      <c r="N17" s="136">
        <v>2561594</v>
      </c>
      <c r="O17" s="121">
        <f>N17/L17*100</f>
        <v>139.9733014072224</v>
      </c>
      <c r="P17" s="121">
        <f t="shared" si="7"/>
        <v>77.22080420639732</v>
      </c>
      <c r="Q17" s="136">
        <f t="shared" si="8"/>
        <v>20556761</v>
      </c>
      <c r="R17" s="136">
        <f t="shared" si="8"/>
        <v>22043935</v>
      </c>
      <c r="S17" s="136">
        <f t="shared" si="5"/>
        <v>16855482</v>
      </c>
      <c r="T17" s="121">
        <f t="shared" si="6"/>
        <v>81.99483371918367</v>
      </c>
      <c r="U17" s="121">
        <f t="shared" si="9"/>
        <v>76.46312693264609</v>
      </c>
    </row>
    <row r="18" spans="1:21" s="48" customFormat="1" ht="26.25" thickBot="1">
      <c r="A18" s="88">
        <v>70201</v>
      </c>
      <c r="B18" s="47" t="s">
        <v>30</v>
      </c>
      <c r="C18" s="136">
        <v>27358463</v>
      </c>
      <c r="D18" s="136">
        <v>34061316</v>
      </c>
      <c r="E18" s="136"/>
      <c r="F18" s="136">
        <v>34061316</v>
      </c>
      <c r="G18" s="136">
        <v>22823557</v>
      </c>
      <c r="H18" s="124" t="e">
        <f t="shared" si="1"/>
        <v>#DIV/0!</v>
      </c>
      <c r="I18" s="121">
        <f t="shared" si="2"/>
        <v>83.4241199880271</v>
      </c>
      <c r="J18" s="121">
        <f t="shared" si="3"/>
        <v>67.00726712966699</v>
      </c>
      <c r="K18" s="121">
        <f t="shared" si="4"/>
        <v>67.00726712966699</v>
      </c>
      <c r="L18" s="136">
        <v>330179</v>
      </c>
      <c r="M18" s="136">
        <v>702887</v>
      </c>
      <c r="N18" s="136">
        <v>591226</v>
      </c>
      <c r="O18" s="121">
        <f>N18/L18*100</f>
        <v>179.0622662252899</v>
      </c>
      <c r="P18" s="121">
        <f t="shared" si="7"/>
        <v>84.11394719208066</v>
      </c>
      <c r="Q18" s="136">
        <f t="shared" si="8"/>
        <v>27688642</v>
      </c>
      <c r="R18" s="136">
        <f t="shared" si="8"/>
        <v>34764203</v>
      </c>
      <c r="S18" s="136">
        <f t="shared" si="5"/>
        <v>23414783</v>
      </c>
      <c r="T18" s="121">
        <f t="shared" si="6"/>
        <v>84.56457705654181</v>
      </c>
      <c r="U18" s="121">
        <f t="shared" si="9"/>
        <v>67.3531419661771</v>
      </c>
    </row>
    <row r="19" spans="1:21" s="20" customFormat="1" ht="13.5" thickBot="1">
      <c r="A19" s="89">
        <v>70202</v>
      </c>
      <c r="B19" s="49" t="s">
        <v>31</v>
      </c>
      <c r="C19" s="136">
        <v>295332</v>
      </c>
      <c r="D19" s="136">
        <v>369041</v>
      </c>
      <c r="E19" s="136"/>
      <c r="F19" s="136">
        <v>369041</v>
      </c>
      <c r="G19" s="137">
        <v>258833</v>
      </c>
      <c r="H19" s="121" t="e">
        <f t="shared" si="1"/>
        <v>#DIV/0!</v>
      </c>
      <c r="I19" s="121">
        <f t="shared" si="2"/>
        <v>87.64136632671028</v>
      </c>
      <c r="J19" s="121">
        <f t="shared" si="3"/>
        <v>70.13665148316854</v>
      </c>
      <c r="K19" s="121">
        <f t="shared" si="4"/>
        <v>70.13665148316854</v>
      </c>
      <c r="L19" s="136">
        <v>0</v>
      </c>
      <c r="M19" s="136">
        <v>610</v>
      </c>
      <c r="N19" s="136">
        <v>610</v>
      </c>
      <c r="O19" s="131">
        <v>0</v>
      </c>
      <c r="P19" s="121">
        <f t="shared" si="7"/>
        <v>100</v>
      </c>
      <c r="Q19" s="136">
        <f t="shared" si="8"/>
        <v>295332</v>
      </c>
      <c r="R19" s="136">
        <f t="shared" si="8"/>
        <v>369651</v>
      </c>
      <c r="S19" s="136">
        <f t="shared" si="5"/>
        <v>259443</v>
      </c>
      <c r="T19" s="121">
        <f t="shared" si="6"/>
        <v>87.84791353459835</v>
      </c>
      <c r="U19" s="121">
        <f t="shared" si="9"/>
        <v>70.18593213598773</v>
      </c>
    </row>
    <row r="20" spans="1:21" s="20" customFormat="1" ht="13.5" thickBot="1">
      <c r="A20" s="90">
        <v>70303</v>
      </c>
      <c r="B20" s="49" t="s">
        <v>79</v>
      </c>
      <c r="C20" s="136">
        <v>260787</v>
      </c>
      <c r="D20" s="136">
        <v>360125</v>
      </c>
      <c r="E20" s="136"/>
      <c r="F20" s="136">
        <v>360125</v>
      </c>
      <c r="G20" s="136">
        <v>231382</v>
      </c>
      <c r="H20" s="124" t="e">
        <f t="shared" si="1"/>
        <v>#DIV/0!</v>
      </c>
      <c r="I20" s="121">
        <f t="shared" si="2"/>
        <v>88.7245146422176</v>
      </c>
      <c r="J20" s="121">
        <f t="shared" si="3"/>
        <v>64.25046858729607</v>
      </c>
      <c r="K20" s="121">
        <f t="shared" si="4"/>
        <v>64.25046858729607</v>
      </c>
      <c r="L20" s="136">
        <v>0</v>
      </c>
      <c r="M20" s="136">
        <v>0</v>
      </c>
      <c r="N20" s="136">
        <v>0</v>
      </c>
      <c r="O20" s="121">
        <v>0</v>
      </c>
      <c r="P20" s="121">
        <v>0</v>
      </c>
      <c r="Q20" s="136">
        <f aca="true" t="shared" si="10" ref="Q20:R25">L20+C20</f>
        <v>260787</v>
      </c>
      <c r="R20" s="136">
        <f t="shared" si="10"/>
        <v>360125</v>
      </c>
      <c r="S20" s="136">
        <f t="shared" si="5"/>
        <v>231382</v>
      </c>
      <c r="T20" s="121">
        <f t="shared" si="6"/>
        <v>88.7245146422176</v>
      </c>
      <c r="U20" s="121">
        <f t="shared" si="9"/>
        <v>64.25046858729607</v>
      </c>
    </row>
    <row r="21" spans="1:21" s="20" customFormat="1" ht="13.5" thickBot="1">
      <c r="A21" s="90">
        <v>70401</v>
      </c>
      <c r="B21" s="49" t="s">
        <v>80</v>
      </c>
      <c r="C21" s="136">
        <v>1474549</v>
      </c>
      <c r="D21" s="136">
        <v>1474549</v>
      </c>
      <c r="E21" s="136">
        <v>1474.549</v>
      </c>
      <c r="F21" s="136">
        <v>1474549</v>
      </c>
      <c r="G21" s="136">
        <v>1339077</v>
      </c>
      <c r="H21" s="124">
        <f t="shared" si="1"/>
        <v>90812.64847760231</v>
      </c>
      <c r="I21" s="121">
        <f t="shared" si="2"/>
        <v>90.81264847760231</v>
      </c>
      <c r="J21" s="121">
        <f t="shared" si="3"/>
        <v>90.81264847760231</v>
      </c>
      <c r="K21" s="121">
        <f t="shared" si="4"/>
        <v>90.81264847760231</v>
      </c>
      <c r="L21" s="136">
        <v>3360</v>
      </c>
      <c r="M21" s="136">
        <v>8407</v>
      </c>
      <c r="N21" s="136">
        <v>6731</v>
      </c>
      <c r="O21" s="121">
        <f>N21/L21*100</f>
        <v>200.32738095238093</v>
      </c>
      <c r="P21" s="121">
        <f t="shared" si="7"/>
        <v>80.06423218746282</v>
      </c>
      <c r="Q21" s="136">
        <f t="shared" si="10"/>
        <v>1477909</v>
      </c>
      <c r="R21" s="136">
        <f t="shared" si="10"/>
        <v>1482956</v>
      </c>
      <c r="S21" s="136">
        <f>N21+G21</f>
        <v>1345808</v>
      </c>
      <c r="T21" s="121">
        <f t="shared" si="6"/>
        <v>91.06162828699196</v>
      </c>
      <c r="U21" s="121">
        <f>S21/R21*100</f>
        <v>90.7517148182414</v>
      </c>
    </row>
    <row r="22" spans="1:21" s="20" customFormat="1" ht="13.5" thickBot="1">
      <c r="A22" s="90">
        <v>70802</v>
      </c>
      <c r="B22" s="49" t="s">
        <v>81</v>
      </c>
      <c r="C22" s="136">
        <v>150886</v>
      </c>
      <c r="D22" s="136">
        <v>150886</v>
      </c>
      <c r="E22" s="136">
        <v>150.886</v>
      </c>
      <c r="F22" s="136">
        <v>150886</v>
      </c>
      <c r="G22" s="136">
        <v>133211</v>
      </c>
      <c r="H22" s="124">
        <f t="shared" si="1"/>
        <v>88285.85819757964</v>
      </c>
      <c r="I22" s="121">
        <f t="shared" si="2"/>
        <v>88.28585819757963</v>
      </c>
      <c r="J22" s="121">
        <f t="shared" si="3"/>
        <v>88.28585819757963</v>
      </c>
      <c r="K22" s="121">
        <f t="shared" si="4"/>
        <v>88.28585819757963</v>
      </c>
      <c r="L22" s="136">
        <v>0</v>
      </c>
      <c r="M22" s="136">
        <v>0</v>
      </c>
      <c r="N22" s="136">
        <v>0</v>
      </c>
      <c r="O22" s="121">
        <v>0</v>
      </c>
      <c r="P22" s="121">
        <v>0</v>
      </c>
      <c r="Q22" s="136">
        <f t="shared" si="10"/>
        <v>150886</v>
      </c>
      <c r="R22" s="136">
        <f t="shared" si="10"/>
        <v>150886</v>
      </c>
      <c r="S22" s="136">
        <f>N22+G22</f>
        <v>133211</v>
      </c>
      <c r="T22" s="121">
        <f t="shared" si="6"/>
        <v>88.28585819757963</v>
      </c>
      <c r="U22" s="121">
        <f>S22/R22*100</f>
        <v>88.28585819757963</v>
      </c>
    </row>
    <row r="23" spans="1:21" s="20" customFormat="1" ht="13.5" thickBot="1">
      <c r="A23" s="90">
        <v>70803</v>
      </c>
      <c r="B23" s="49" t="s">
        <v>82</v>
      </c>
      <c r="C23" s="136">
        <v>117499</v>
      </c>
      <c r="D23" s="136">
        <v>117499</v>
      </c>
      <c r="E23" s="136">
        <v>117.499</v>
      </c>
      <c r="F23" s="136">
        <v>117499</v>
      </c>
      <c r="G23" s="136">
        <v>101867</v>
      </c>
      <c r="H23" s="124">
        <f t="shared" si="1"/>
        <v>86696.05698771904</v>
      </c>
      <c r="I23" s="121">
        <f t="shared" si="2"/>
        <v>86.69605698771903</v>
      </c>
      <c r="J23" s="121">
        <f t="shared" si="3"/>
        <v>86.69605698771903</v>
      </c>
      <c r="K23" s="121">
        <f t="shared" si="4"/>
        <v>86.69605698771903</v>
      </c>
      <c r="L23" s="136">
        <v>0</v>
      </c>
      <c r="M23" s="136">
        <v>0</v>
      </c>
      <c r="N23" s="136">
        <v>0</v>
      </c>
      <c r="O23" s="121">
        <v>0</v>
      </c>
      <c r="P23" s="121">
        <v>0</v>
      </c>
      <c r="Q23" s="136">
        <f t="shared" si="10"/>
        <v>117499</v>
      </c>
      <c r="R23" s="136">
        <f t="shared" si="10"/>
        <v>117499</v>
      </c>
      <c r="S23" s="136">
        <f>N23+G23</f>
        <v>101867</v>
      </c>
      <c r="T23" s="121">
        <f t="shared" si="6"/>
        <v>86.69605698771903</v>
      </c>
      <c r="U23" s="121">
        <f>S23/R23*100</f>
        <v>86.69605698771903</v>
      </c>
    </row>
    <row r="24" spans="1:21" s="20" customFormat="1" ht="13.5" thickBot="1">
      <c r="A24" s="90">
        <v>70804</v>
      </c>
      <c r="B24" s="49" t="s">
        <v>83</v>
      </c>
      <c r="C24" s="136">
        <v>564313</v>
      </c>
      <c r="D24" s="136">
        <v>564313</v>
      </c>
      <c r="E24" s="136">
        <v>564.313</v>
      </c>
      <c r="F24" s="136">
        <v>564313</v>
      </c>
      <c r="G24" s="136">
        <v>535596</v>
      </c>
      <c r="H24" s="124">
        <f t="shared" si="1"/>
        <v>94911.15746048736</v>
      </c>
      <c r="I24" s="121">
        <f t="shared" si="2"/>
        <v>94.91115746048735</v>
      </c>
      <c r="J24" s="121">
        <f t="shared" si="3"/>
        <v>94.91115746048735</v>
      </c>
      <c r="K24" s="121">
        <f t="shared" si="4"/>
        <v>94.91115746048735</v>
      </c>
      <c r="L24" s="136">
        <v>0</v>
      </c>
      <c r="M24" s="136">
        <v>0</v>
      </c>
      <c r="N24" s="136">
        <v>0</v>
      </c>
      <c r="O24" s="121">
        <v>0</v>
      </c>
      <c r="P24" s="121">
        <v>0</v>
      </c>
      <c r="Q24" s="136">
        <f t="shared" si="10"/>
        <v>564313</v>
      </c>
      <c r="R24" s="136">
        <f t="shared" si="10"/>
        <v>564313</v>
      </c>
      <c r="S24" s="136">
        <f>N24+G24</f>
        <v>535596</v>
      </c>
      <c r="T24" s="121">
        <f t="shared" si="6"/>
        <v>94.91115746048735</v>
      </c>
      <c r="U24" s="121">
        <f>S24/R24*100</f>
        <v>94.91115746048735</v>
      </c>
    </row>
    <row r="25" spans="1:207" s="45" customFormat="1" ht="26.25" thickBot="1">
      <c r="A25" s="90">
        <v>70808</v>
      </c>
      <c r="B25" s="55" t="s">
        <v>84</v>
      </c>
      <c r="C25" s="136">
        <v>12670</v>
      </c>
      <c r="D25" s="136">
        <v>12670</v>
      </c>
      <c r="E25" s="136">
        <v>12670</v>
      </c>
      <c r="F25" s="136">
        <v>12670</v>
      </c>
      <c r="G25" s="136">
        <v>12670</v>
      </c>
      <c r="H25" s="120">
        <v>12670</v>
      </c>
      <c r="I25" s="121">
        <f t="shared" si="2"/>
        <v>100</v>
      </c>
      <c r="J25" s="121">
        <f t="shared" si="3"/>
        <v>100</v>
      </c>
      <c r="K25" s="121">
        <f t="shared" si="4"/>
        <v>100</v>
      </c>
      <c r="L25" s="136">
        <v>0</v>
      </c>
      <c r="M25" s="136">
        <v>0</v>
      </c>
      <c r="N25" s="136">
        <v>0</v>
      </c>
      <c r="O25" s="121">
        <v>0</v>
      </c>
      <c r="P25" s="121">
        <v>0</v>
      </c>
      <c r="Q25" s="136">
        <f t="shared" si="10"/>
        <v>12670</v>
      </c>
      <c r="R25" s="136">
        <f t="shared" si="10"/>
        <v>12670</v>
      </c>
      <c r="S25" s="136">
        <f>N25+G25</f>
        <v>12670</v>
      </c>
      <c r="T25" s="121">
        <f t="shared" si="6"/>
        <v>100</v>
      </c>
      <c r="U25" s="121">
        <f>S25/R25*100</f>
        <v>100</v>
      </c>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1" s="20" customFormat="1" ht="13.5" thickBot="1">
      <c r="A26" s="87">
        <v>90000</v>
      </c>
      <c r="B26" s="17" t="s">
        <v>85</v>
      </c>
      <c r="C26" s="133">
        <f>SUM(C27:C52)</f>
        <v>54876468</v>
      </c>
      <c r="D26" s="133">
        <f>SUM(D27:D52)</f>
        <v>74311105</v>
      </c>
      <c r="E26" s="133">
        <f>SUM(E27:E52)</f>
        <v>3901523.7739999997</v>
      </c>
      <c r="F26" s="133">
        <f>SUM(F27:F52)</f>
        <v>74311105</v>
      </c>
      <c r="G26" s="133">
        <f>SUM(G27:G52)</f>
        <v>55875235</v>
      </c>
      <c r="H26" s="125">
        <f t="shared" si="1"/>
        <v>1432.1387805543077</v>
      </c>
      <c r="I26" s="118">
        <f aca="true" t="shared" si="11" ref="I26:I31">G26/C26*100</f>
        <v>101.82002784873107</v>
      </c>
      <c r="J26" s="118">
        <f aca="true" t="shared" si="12" ref="J26:J31">G26/D26*100</f>
        <v>75.19096237365869</v>
      </c>
      <c r="K26" s="118">
        <f t="shared" si="4"/>
        <v>75.19096237365869</v>
      </c>
      <c r="L26" s="133">
        <f>SUM(L27:L52)</f>
        <v>9805</v>
      </c>
      <c r="M26" s="133">
        <f>SUM(M27:M52)</f>
        <v>35714</v>
      </c>
      <c r="N26" s="133">
        <f>SUM(N27:N52)</f>
        <v>30464</v>
      </c>
      <c r="O26" s="147">
        <f>N26/L26*100</f>
        <v>310.6986231514533</v>
      </c>
      <c r="P26" s="118">
        <f t="shared" si="7"/>
        <v>85.29988239905919</v>
      </c>
      <c r="Q26" s="133">
        <f aca="true" t="shared" si="13" ref="Q26:Q32">L26+C26</f>
        <v>54886273</v>
      </c>
      <c r="R26" s="133">
        <f aca="true" t="shared" si="14" ref="R26:R31">M26+D26</f>
        <v>74346819</v>
      </c>
      <c r="S26" s="133">
        <f aca="true" t="shared" si="15" ref="S26:S32">N26+G26</f>
        <v>55905699</v>
      </c>
      <c r="T26" s="118">
        <f aca="true" t="shared" si="16" ref="T26:T32">S26/Q26*100</f>
        <v>101.85734236318069</v>
      </c>
      <c r="U26" s="118">
        <f t="shared" si="9"/>
        <v>75.19581839809447</v>
      </c>
    </row>
    <row r="27" spans="1:21" s="48" customFormat="1" ht="102.75" thickBot="1">
      <c r="A27" s="82">
        <v>90201</v>
      </c>
      <c r="B27" s="66" t="s">
        <v>53</v>
      </c>
      <c r="C27" s="136">
        <v>4190520</v>
      </c>
      <c r="D27" s="136">
        <v>3739536</v>
      </c>
      <c r="E27" s="136"/>
      <c r="F27" s="136">
        <v>3739536</v>
      </c>
      <c r="G27" s="136">
        <v>3700799</v>
      </c>
      <c r="H27" s="124" t="e">
        <f t="shared" si="1"/>
        <v>#DIV/0!</v>
      </c>
      <c r="I27" s="121">
        <f t="shared" si="11"/>
        <v>88.31359831238129</v>
      </c>
      <c r="J27" s="121">
        <f t="shared" si="12"/>
        <v>98.96412282165488</v>
      </c>
      <c r="K27" s="121">
        <f t="shared" si="4"/>
        <v>98.96412282165488</v>
      </c>
      <c r="L27" s="136">
        <v>0</v>
      </c>
      <c r="M27" s="136">
        <v>0</v>
      </c>
      <c r="N27" s="136">
        <v>0</v>
      </c>
      <c r="O27" s="132">
        <v>0</v>
      </c>
      <c r="P27" s="121">
        <v>0</v>
      </c>
      <c r="Q27" s="136">
        <f t="shared" si="13"/>
        <v>4190520</v>
      </c>
      <c r="R27" s="136">
        <f t="shared" si="14"/>
        <v>3739536</v>
      </c>
      <c r="S27" s="136">
        <f t="shared" si="15"/>
        <v>3700799</v>
      </c>
      <c r="T27" s="121">
        <f t="shared" si="16"/>
        <v>88.31359831238129</v>
      </c>
      <c r="U27" s="121">
        <f t="shared" si="9"/>
        <v>98.96412282165488</v>
      </c>
    </row>
    <row r="28" spans="1:21" s="48" customFormat="1" ht="161.25" customHeight="1" thickBot="1">
      <c r="A28" s="160">
        <v>90204</v>
      </c>
      <c r="B28" s="81" t="s">
        <v>62</v>
      </c>
      <c r="C28" s="158">
        <v>883440</v>
      </c>
      <c r="D28" s="158">
        <v>888140</v>
      </c>
      <c r="E28" s="136"/>
      <c r="F28" s="158">
        <v>888140</v>
      </c>
      <c r="G28" s="158">
        <v>875717</v>
      </c>
      <c r="H28" s="121"/>
      <c r="I28" s="171">
        <f t="shared" si="11"/>
        <v>99.12580367653717</v>
      </c>
      <c r="J28" s="171">
        <f t="shared" si="12"/>
        <v>98.60123403967843</v>
      </c>
      <c r="K28" s="171">
        <f>G28/F28*100</f>
        <v>98.60123403967843</v>
      </c>
      <c r="L28" s="158">
        <v>0</v>
      </c>
      <c r="M28" s="158">
        <v>0</v>
      </c>
      <c r="N28" s="158">
        <v>0</v>
      </c>
      <c r="O28" s="178">
        <v>0</v>
      </c>
      <c r="P28" s="171">
        <v>0</v>
      </c>
      <c r="Q28" s="158">
        <f t="shared" si="13"/>
        <v>883440</v>
      </c>
      <c r="R28" s="180">
        <f t="shared" si="14"/>
        <v>888140</v>
      </c>
      <c r="S28" s="158">
        <f t="shared" si="15"/>
        <v>875717</v>
      </c>
      <c r="T28" s="171">
        <f t="shared" si="16"/>
        <v>99.12580367653717</v>
      </c>
      <c r="U28" s="171">
        <f t="shared" si="9"/>
        <v>98.60123403967843</v>
      </c>
    </row>
    <row r="29" spans="1:21" s="48" customFormat="1" ht="113.25" customHeight="1" thickBot="1">
      <c r="A29" s="161"/>
      <c r="B29" s="66" t="s">
        <v>63</v>
      </c>
      <c r="C29" s="159"/>
      <c r="D29" s="159"/>
      <c r="E29" s="136"/>
      <c r="F29" s="159"/>
      <c r="G29" s="159"/>
      <c r="H29" s="121"/>
      <c r="I29" s="172"/>
      <c r="J29" s="172"/>
      <c r="K29" s="172"/>
      <c r="L29" s="159"/>
      <c r="M29" s="159"/>
      <c r="N29" s="159"/>
      <c r="O29" s="179"/>
      <c r="P29" s="172"/>
      <c r="Q29" s="159"/>
      <c r="R29" s="181"/>
      <c r="S29" s="159"/>
      <c r="T29" s="172"/>
      <c r="U29" s="172"/>
    </row>
    <row r="30" spans="1:21" s="48" customFormat="1" ht="40.5" customHeight="1" thickBot="1">
      <c r="A30" s="88">
        <v>90207</v>
      </c>
      <c r="B30" s="67" t="s">
        <v>32</v>
      </c>
      <c r="C30" s="136">
        <v>436040</v>
      </c>
      <c r="D30" s="136">
        <v>359952</v>
      </c>
      <c r="E30" s="136"/>
      <c r="F30" s="136">
        <v>359952</v>
      </c>
      <c r="G30" s="136">
        <v>356056</v>
      </c>
      <c r="H30" s="124" t="e">
        <f>G30/E30*100</f>
        <v>#DIV/0!</v>
      </c>
      <c r="I30" s="121">
        <f t="shared" si="11"/>
        <v>81.65672874048252</v>
      </c>
      <c r="J30" s="121">
        <f t="shared" si="12"/>
        <v>98.91763346223941</v>
      </c>
      <c r="K30" s="121">
        <f>G30/F30*100</f>
        <v>98.91763346223941</v>
      </c>
      <c r="L30" s="136">
        <v>0</v>
      </c>
      <c r="M30" s="136">
        <v>0</v>
      </c>
      <c r="N30" s="136">
        <v>0</v>
      </c>
      <c r="O30" s="132">
        <v>0</v>
      </c>
      <c r="P30" s="121">
        <v>0</v>
      </c>
      <c r="Q30" s="136">
        <f t="shared" si="13"/>
        <v>436040</v>
      </c>
      <c r="R30" s="136">
        <f t="shared" si="14"/>
        <v>359952</v>
      </c>
      <c r="S30" s="136">
        <f t="shared" si="15"/>
        <v>356056</v>
      </c>
      <c r="T30" s="121">
        <f t="shared" si="16"/>
        <v>81.65672874048252</v>
      </c>
      <c r="U30" s="121">
        <f t="shared" si="9"/>
        <v>98.91763346223941</v>
      </c>
    </row>
    <row r="31" spans="1:21" s="20" customFormat="1" ht="51.75" thickBot="1">
      <c r="A31" s="91">
        <v>90215</v>
      </c>
      <c r="B31" s="68" t="s">
        <v>54</v>
      </c>
      <c r="C31" s="136">
        <v>564693</v>
      </c>
      <c r="D31" s="136">
        <v>305034</v>
      </c>
      <c r="E31" s="136"/>
      <c r="F31" s="136">
        <v>305034</v>
      </c>
      <c r="G31" s="136">
        <v>300440</v>
      </c>
      <c r="H31" s="124" t="e">
        <f>G31/E31*100</f>
        <v>#DIV/0!</v>
      </c>
      <c r="I31" s="121">
        <f t="shared" si="11"/>
        <v>53.20413038589109</v>
      </c>
      <c r="J31" s="121">
        <f t="shared" si="12"/>
        <v>98.49393838063953</v>
      </c>
      <c r="K31" s="121">
        <f>G31/F31*100</f>
        <v>98.49393838063953</v>
      </c>
      <c r="L31" s="136">
        <v>0</v>
      </c>
      <c r="M31" s="136">
        <v>0</v>
      </c>
      <c r="N31" s="136">
        <v>0</v>
      </c>
      <c r="O31" s="132">
        <v>0</v>
      </c>
      <c r="P31" s="121">
        <v>0</v>
      </c>
      <c r="Q31" s="136">
        <f t="shared" si="13"/>
        <v>564693</v>
      </c>
      <c r="R31" s="137">
        <f t="shared" si="14"/>
        <v>305034</v>
      </c>
      <c r="S31" s="136">
        <f t="shared" si="15"/>
        <v>300440</v>
      </c>
      <c r="T31" s="121">
        <f t="shared" si="16"/>
        <v>53.20413038589109</v>
      </c>
      <c r="U31" s="121">
        <f t="shared" si="9"/>
        <v>98.49393838063953</v>
      </c>
    </row>
    <row r="32" spans="1:21" s="20" customFormat="1" ht="13.5" thickBot="1">
      <c r="A32" s="89">
        <v>90302</v>
      </c>
      <c r="B32" s="57" t="s">
        <v>86</v>
      </c>
      <c r="C32" s="136">
        <v>284680</v>
      </c>
      <c r="D32" s="136">
        <v>284680</v>
      </c>
      <c r="E32" s="136">
        <v>284680</v>
      </c>
      <c r="F32" s="136">
        <v>284680</v>
      </c>
      <c r="G32" s="136">
        <v>242421</v>
      </c>
      <c r="H32" s="124">
        <f>G32/E32*100</f>
        <v>85.15561332021919</v>
      </c>
      <c r="I32" s="121">
        <f>G32/C32*100</f>
        <v>85.15561332021919</v>
      </c>
      <c r="J32" s="121">
        <f aca="true" t="shared" si="17" ref="J32:J38">G32/D32*100</f>
        <v>85.15561332021919</v>
      </c>
      <c r="K32" s="121">
        <f>G32/F32*100</f>
        <v>85.15561332021919</v>
      </c>
      <c r="L32" s="136">
        <v>0</v>
      </c>
      <c r="M32" s="136">
        <v>0</v>
      </c>
      <c r="N32" s="136">
        <v>0</v>
      </c>
      <c r="O32" s="132">
        <v>0</v>
      </c>
      <c r="P32" s="121">
        <v>0</v>
      </c>
      <c r="Q32" s="136">
        <f t="shared" si="13"/>
        <v>284680</v>
      </c>
      <c r="R32" s="136">
        <f>D32+M32</f>
        <v>284680</v>
      </c>
      <c r="S32" s="136">
        <f t="shared" si="15"/>
        <v>242421</v>
      </c>
      <c r="T32" s="121">
        <f t="shared" si="16"/>
        <v>85.15561332021919</v>
      </c>
      <c r="U32" s="121">
        <f t="shared" si="9"/>
        <v>85.15561332021919</v>
      </c>
    </row>
    <row r="33" spans="1:207" s="50" customFormat="1" ht="13.5" thickBot="1">
      <c r="A33" s="89">
        <v>90303</v>
      </c>
      <c r="B33" s="57" t="s">
        <v>49</v>
      </c>
      <c r="C33" s="136">
        <v>295250</v>
      </c>
      <c r="D33" s="136">
        <v>295250</v>
      </c>
      <c r="E33" s="136">
        <v>295250</v>
      </c>
      <c r="F33" s="136">
        <v>295250</v>
      </c>
      <c r="G33" s="136">
        <v>290738</v>
      </c>
      <c r="H33" s="124">
        <f>G33/E33*100</f>
        <v>98.47180355630822</v>
      </c>
      <c r="I33" s="121">
        <f aca="true" t="shared" si="18" ref="I33:I38">G33/C33*100</f>
        <v>98.47180355630822</v>
      </c>
      <c r="J33" s="121">
        <f t="shared" si="17"/>
        <v>98.47180355630822</v>
      </c>
      <c r="K33" s="121">
        <f aca="true" t="shared" si="19" ref="K33:K38">G33/F33*100</f>
        <v>98.47180355630822</v>
      </c>
      <c r="L33" s="136">
        <v>0</v>
      </c>
      <c r="M33" s="136">
        <v>0</v>
      </c>
      <c r="N33" s="136">
        <v>0</v>
      </c>
      <c r="O33" s="132">
        <v>0</v>
      </c>
      <c r="P33" s="121">
        <v>0</v>
      </c>
      <c r="Q33" s="136">
        <f aca="true" t="shared" si="20" ref="Q33:R38">L33+C33</f>
        <v>295250</v>
      </c>
      <c r="R33" s="136">
        <f t="shared" si="20"/>
        <v>295250</v>
      </c>
      <c r="S33" s="136">
        <f aca="true" t="shared" si="21" ref="S33:S38">N33+G33</f>
        <v>290738</v>
      </c>
      <c r="T33" s="121">
        <f aca="true" t="shared" si="22" ref="T33:T39">S33/Q33*100</f>
        <v>98.47180355630822</v>
      </c>
      <c r="U33" s="121">
        <f t="shared" si="9"/>
        <v>98.47180355630822</v>
      </c>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07" s="51" customFormat="1" ht="13.5" thickBot="1">
      <c r="A34" s="89">
        <v>90304</v>
      </c>
      <c r="B34" s="57" t="s">
        <v>33</v>
      </c>
      <c r="C34" s="136">
        <v>18320860</v>
      </c>
      <c r="D34" s="136">
        <v>26686732</v>
      </c>
      <c r="E34" s="136">
        <v>26686.732</v>
      </c>
      <c r="F34" s="136">
        <v>26686732</v>
      </c>
      <c r="G34" s="136">
        <v>16428860</v>
      </c>
      <c r="H34" s="121"/>
      <c r="I34" s="121">
        <f t="shared" si="18"/>
        <v>89.67297386694729</v>
      </c>
      <c r="J34" s="121">
        <f t="shared" si="17"/>
        <v>61.56190274627856</v>
      </c>
      <c r="K34" s="121">
        <f t="shared" si="19"/>
        <v>61.56190274627856</v>
      </c>
      <c r="L34" s="136">
        <v>0</v>
      </c>
      <c r="M34" s="136">
        <v>0</v>
      </c>
      <c r="N34" s="136">
        <v>0</v>
      </c>
      <c r="O34" s="132">
        <v>0</v>
      </c>
      <c r="P34" s="121">
        <v>0</v>
      </c>
      <c r="Q34" s="136">
        <f t="shared" si="20"/>
        <v>18320860</v>
      </c>
      <c r="R34" s="136">
        <f t="shared" si="20"/>
        <v>26686732</v>
      </c>
      <c r="S34" s="136">
        <f t="shared" si="21"/>
        <v>16428860</v>
      </c>
      <c r="T34" s="121">
        <f t="shared" si="22"/>
        <v>89.67297386694729</v>
      </c>
      <c r="U34" s="121">
        <f t="shared" si="9"/>
        <v>61.56190274627856</v>
      </c>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row>
    <row r="35" spans="1:207" s="50" customFormat="1" ht="13.5" thickBot="1">
      <c r="A35" s="89">
        <v>90305</v>
      </c>
      <c r="B35" s="68" t="s">
        <v>34</v>
      </c>
      <c r="C35" s="136">
        <v>1290700</v>
      </c>
      <c r="D35" s="136">
        <v>1190700</v>
      </c>
      <c r="E35" s="136">
        <v>1190700</v>
      </c>
      <c r="F35" s="136">
        <v>1190700</v>
      </c>
      <c r="G35" s="136">
        <v>1134146</v>
      </c>
      <c r="H35" s="120">
        <v>3681.218</v>
      </c>
      <c r="I35" s="121">
        <f t="shared" si="18"/>
        <v>87.87061284574263</v>
      </c>
      <c r="J35" s="121">
        <f t="shared" si="17"/>
        <v>95.25035693289662</v>
      </c>
      <c r="K35" s="121">
        <f t="shared" si="19"/>
        <v>95.25035693289662</v>
      </c>
      <c r="L35" s="136">
        <v>0</v>
      </c>
      <c r="M35" s="136">
        <v>0</v>
      </c>
      <c r="N35" s="136">
        <v>0</v>
      </c>
      <c r="O35" s="132">
        <v>0</v>
      </c>
      <c r="P35" s="121">
        <v>0</v>
      </c>
      <c r="Q35" s="136">
        <f t="shared" si="20"/>
        <v>1290700</v>
      </c>
      <c r="R35" s="136">
        <f t="shared" si="20"/>
        <v>1190700</v>
      </c>
      <c r="S35" s="136">
        <f t="shared" si="21"/>
        <v>1134146</v>
      </c>
      <c r="T35" s="121">
        <f t="shared" si="22"/>
        <v>87.87061284574263</v>
      </c>
      <c r="U35" s="121">
        <f t="shared" si="9"/>
        <v>95.25035693289662</v>
      </c>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row>
    <row r="36" spans="1:21" s="20" customFormat="1" ht="13.5" thickBot="1">
      <c r="A36" s="89">
        <v>90306</v>
      </c>
      <c r="B36" s="69" t="s">
        <v>46</v>
      </c>
      <c r="C36" s="136">
        <v>1000300</v>
      </c>
      <c r="D36" s="136">
        <v>1743088</v>
      </c>
      <c r="E36" s="136"/>
      <c r="F36" s="136">
        <v>1743088</v>
      </c>
      <c r="G36" s="136">
        <v>1743088</v>
      </c>
      <c r="H36" s="124" t="e">
        <f>G36/E36*100</f>
        <v>#DIV/0!</v>
      </c>
      <c r="I36" s="121">
        <f t="shared" si="18"/>
        <v>174.25652304308707</v>
      </c>
      <c r="J36" s="121">
        <f t="shared" si="17"/>
        <v>100</v>
      </c>
      <c r="K36" s="121">
        <f t="shared" si="19"/>
        <v>100</v>
      </c>
      <c r="L36" s="136">
        <v>0</v>
      </c>
      <c r="M36" s="136">
        <v>0</v>
      </c>
      <c r="N36" s="136">
        <v>0</v>
      </c>
      <c r="O36" s="132">
        <v>0</v>
      </c>
      <c r="P36" s="121">
        <v>0</v>
      </c>
      <c r="Q36" s="136">
        <f t="shared" si="20"/>
        <v>1000300</v>
      </c>
      <c r="R36" s="136">
        <f t="shared" si="20"/>
        <v>1743088</v>
      </c>
      <c r="S36" s="136">
        <f t="shared" si="21"/>
        <v>1743088</v>
      </c>
      <c r="T36" s="121">
        <f t="shared" si="22"/>
        <v>174.25652304308707</v>
      </c>
      <c r="U36" s="121">
        <f t="shared" si="9"/>
        <v>100</v>
      </c>
    </row>
    <row r="37" spans="1:21" s="48" customFormat="1" ht="13.5" thickBot="1">
      <c r="A37" s="89">
        <v>90307</v>
      </c>
      <c r="B37" s="57" t="s">
        <v>35</v>
      </c>
      <c r="C37" s="136">
        <v>105050</v>
      </c>
      <c r="D37" s="136">
        <v>105050</v>
      </c>
      <c r="E37" s="136">
        <v>105050</v>
      </c>
      <c r="F37" s="136">
        <v>105050</v>
      </c>
      <c r="G37" s="136">
        <v>58539</v>
      </c>
      <c r="H37" s="124">
        <f>G37/E37*100</f>
        <v>55.724892908138976</v>
      </c>
      <c r="I37" s="121">
        <f t="shared" si="18"/>
        <v>55.724892908138976</v>
      </c>
      <c r="J37" s="121">
        <f t="shared" si="17"/>
        <v>55.724892908138976</v>
      </c>
      <c r="K37" s="121">
        <f t="shared" si="19"/>
        <v>55.724892908138976</v>
      </c>
      <c r="L37" s="136">
        <v>0</v>
      </c>
      <c r="M37" s="136">
        <v>0</v>
      </c>
      <c r="N37" s="136">
        <v>0</v>
      </c>
      <c r="O37" s="132">
        <v>0</v>
      </c>
      <c r="P37" s="121">
        <v>0</v>
      </c>
      <c r="Q37" s="136">
        <f t="shared" si="20"/>
        <v>105050</v>
      </c>
      <c r="R37" s="136">
        <f t="shared" si="20"/>
        <v>105050</v>
      </c>
      <c r="S37" s="136">
        <f t="shared" si="21"/>
        <v>58539</v>
      </c>
      <c r="T37" s="121">
        <f t="shared" si="22"/>
        <v>55.724892908138976</v>
      </c>
      <c r="U37" s="121">
        <f t="shared" si="9"/>
        <v>55.724892908138976</v>
      </c>
    </row>
    <row r="38" spans="1:21" s="20" customFormat="1" ht="13.5" thickBot="1">
      <c r="A38" s="89">
        <v>90308</v>
      </c>
      <c r="B38" s="57" t="s">
        <v>36</v>
      </c>
      <c r="C38" s="136">
        <v>60030</v>
      </c>
      <c r="D38" s="136">
        <v>67110</v>
      </c>
      <c r="E38" s="136">
        <v>67110</v>
      </c>
      <c r="F38" s="136">
        <v>67110</v>
      </c>
      <c r="G38" s="136">
        <v>67080</v>
      </c>
      <c r="H38" s="124">
        <f>G38/E38*100</f>
        <v>99.95529727313365</v>
      </c>
      <c r="I38" s="121">
        <f t="shared" si="18"/>
        <v>111.74412793603199</v>
      </c>
      <c r="J38" s="121">
        <f t="shared" si="17"/>
        <v>99.95529727313365</v>
      </c>
      <c r="K38" s="121">
        <f t="shared" si="19"/>
        <v>99.95529727313365</v>
      </c>
      <c r="L38" s="136">
        <v>0</v>
      </c>
      <c r="M38" s="136">
        <v>0</v>
      </c>
      <c r="N38" s="136">
        <v>0</v>
      </c>
      <c r="O38" s="132">
        <v>0</v>
      </c>
      <c r="P38" s="121">
        <v>0</v>
      </c>
      <c r="Q38" s="136">
        <f t="shared" si="20"/>
        <v>60030</v>
      </c>
      <c r="R38" s="136">
        <f t="shared" si="20"/>
        <v>67110</v>
      </c>
      <c r="S38" s="136">
        <f t="shared" si="21"/>
        <v>67080</v>
      </c>
      <c r="T38" s="121">
        <f t="shared" si="22"/>
        <v>111.74412793603199</v>
      </c>
      <c r="U38" s="121">
        <f t="shared" si="9"/>
        <v>99.95529727313365</v>
      </c>
    </row>
    <row r="39" spans="1:21" s="48" customFormat="1" ht="13.5" thickBot="1">
      <c r="A39" s="90">
        <v>90401</v>
      </c>
      <c r="B39" s="57" t="s">
        <v>87</v>
      </c>
      <c r="C39" s="136">
        <v>2420950</v>
      </c>
      <c r="D39" s="136">
        <v>2250805</v>
      </c>
      <c r="E39" s="136"/>
      <c r="F39" s="136">
        <v>2250805</v>
      </c>
      <c r="G39" s="136">
        <v>2249731</v>
      </c>
      <c r="H39" s="124" t="e">
        <f>G39/E39*100</f>
        <v>#DIV/0!</v>
      </c>
      <c r="I39" s="121">
        <f aca="true" t="shared" si="23" ref="I39:I44">G39/C39*100</f>
        <v>92.92761106177328</v>
      </c>
      <c r="J39" s="121">
        <f aca="true" t="shared" si="24" ref="J39:J46">G39/D39*100</f>
        <v>99.95228373848467</v>
      </c>
      <c r="K39" s="121">
        <f aca="true" t="shared" si="25" ref="K39:K46">G39/F39*100</f>
        <v>99.95228373848467</v>
      </c>
      <c r="L39" s="136">
        <v>0</v>
      </c>
      <c r="M39" s="136">
        <v>0</v>
      </c>
      <c r="N39" s="136">
        <v>0</v>
      </c>
      <c r="O39" s="132">
        <v>0</v>
      </c>
      <c r="P39" s="121">
        <v>0</v>
      </c>
      <c r="Q39" s="136">
        <f aca="true" t="shared" si="26" ref="Q39:R42">L39+C39</f>
        <v>2420950</v>
      </c>
      <c r="R39" s="136">
        <f t="shared" si="26"/>
        <v>2250805</v>
      </c>
      <c r="S39" s="136">
        <f>N39+G39</f>
        <v>2249731</v>
      </c>
      <c r="T39" s="121">
        <f t="shared" si="22"/>
        <v>92.92761106177328</v>
      </c>
      <c r="U39" s="121">
        <f t="shared" si="9"/>
        <v>99.95228373848467</v>
      </c>
    </row>
    <row r="40" spans="1:21" s="20" customFormat="1" ht="13.5" thickBot="1">
      <c r="A40" s="90">
        <v>90405</v>
      </c>
      <c r="B40" s="57" t="s">
        <v>88</v>
      </c>
      <c r="C40" s="136">
        <v>17427107</v>
      </c>
      <c r="D40" s="136">
        <v>29140417</v>
      </c>
      <c r="E40" s="136">
        <v>29140.417</v>
      </c>
      <c r="F40" s="136">
        <v>29140417</v>
      </c>
      <c r="G40" s="136">
        <v>22123911</v>
      </c>
      <c r="H40" s="124">
        <f>G40/E40*100</f>
        <v>75921.73783923544</v>
      </c>
      <c r="I40" s="121">
        <f t="shared" si="23"/>
        <v>126.95113996832636</v>
      </c>
      <c r="J40" s="121">
        <f t="shared" si="24"/>
        <v>75.92173783923545</v>
      </c>
      <c r="K40" s="121">
        <f t="shared" si="25"/>
        <v>75.92173783923545</v>
      </c>
      <c r="L40" s="136">
        <v>0</v>
      </c>
      <c r="M40" s="136">
        <v>0</v>
      </c>
      <c r="N40" s="136">
        <v>0</v>
      </c>
      <c r="O40" s="132">
        <v>0</v>
      </c>
      <c r="P40" s="121">
        <v>0</v>
      </c>
      <c r="Q40" s="136">
        <f t="shared" si="26"/>
        <v>17427107</v>
      </c>
      <c r="R40" s="136">
        <f t="shared" si="26"/>
        <v>29140417</v>
      </c>
      <c r="S40" s="136">
        <f>N40+G40</f>
        <v>22123911</v>
      </c>
      <c r="T40" s="121">
        <f>S40/Q40*100</f>
        <v>126.95113996832636</v>
      </c>
      <c r="U40" s="121">
        <f>S40/R40*100</f>
        <v>75.92173783923545</v>
      </c>
    </row>
    <row r="41" spans="1:21" s="20" customFormat="1" ht="26.25" thickBot="1">
      <c r="A41" s="88">
        <v>90406</v>
      </c>
      <c r="B41" s="67" t="s">
        <v>37</v>
      </c>
      <c r="C41" s="136">
        <v>1100</v>
      </c>
      <c r="D41" s="136">
        <v>2858</v>
      </c>
      <c r="E41" s="136"/>
      <c r="F41" s="136">
        <v>2858</v>
      </c>
      <c r="G41" s="136">
        <v>785</v>
      </c>
      <c r="H41" s="124"/>
      <c r="I41" s="121">
        <f t="shared" si="23"/>
        <v>71.36363636363636</v>
      </c>
      <c r="J41" s="121">
        <f t="shared" si="24"/>
        <v>27.466759972008397</v>
      </c>
      <c r="K41" s="121">
        <f t="shared" si="25"/>
        <v>27.466759972008397</v>
      </c>
      <c r="L41" s="136">
        <v>0</v>
      </c>
      <c r="M41" s="136">
        <v>0</v>
      </c>
      <c r="N41" s="136">
        <v>0</v>
      </c>
      <c r="O41" s="132">
        <v>0</v>
      </c>
      <c r="P41" s="121">
        <v>0</v>
      </c>
      <c r="Q41" s="136">
        <f t="shared" si="26"/>
        <v>1100</v>
      </c>
      <c r="R41" s="136">
        <f t="shared" si="26"/>
        <v>2858</v>
      </c>
      <c r="S41" s="136">
        <f>N41+G41</f>
        <v>785</v>
      </c>
      <c r="T41" s="121">
        <f>S41/Q41*100</f>
        <v>71.36363636363636</v>
      </c>
      <c r="U41" s="121">
        <f t="shared" si="9"/>
        <v>27.466759972008397</v>
      </c>
    </row>
    <row r="42" spans="1:21" s="20" customFormat="1" ht="13.5" thickBot="1">
      <c r="A42" s="90">
        <v>90412</v>
      </c>
      <c r="B42" s="70" t="s">
        <v>48</v>
      </c>
      <c r="C42" s="136">
        <v>1302249</v>
      </c>
      <c r="D42" s="136">
        <v>901849</v>
      </c>
      <c r="E42" s="136"/>
      <c r="F42" s="136">
        <v>901849</v>
      </c>
      <c r="G42" s="136">
        <v>269953</v>
      </c>
      <c r="H42" s="121"/>
      <c r="I42" s="121">
        <f t="shared" si="23"/>
        <v>20.72975291207749</v>
      </c>
      <c r="J42" s="121">
        <f t="shared" si="24"/>
        <v>29.93328151386762</v>
      </c>
      <c r="K42" s="121">
        <f t="shared" si="25"/>
        <v>29.93328151386762</v>
      </c>
      <c r="L42" s="136">
        <v>0</v>
      </c>
      <c r="M42" s="136">
        <v>0</v>
      </c>
      <c r="N42" s="136">
        <v>0</v>
      </c>
      <c r="O42" s="132">
        <v>0</v>
      </c>
      <c r="P42" s="121">
        <v>0</v>
      </c>
      <c r="Q42" s="136">
        <f t="shared" si="26"/>
        <v>1302249</v>
      </c>
      <c r="R42" s="136">
        <f t="shared" si="26"/>
        <v>901849</v>
      </c>
      <c r="S42" s="136">
        <f>N42+G42</f>
        <v>269953</v>
      </c>
      <c r="T42" s="121">
        <f>S42/Q42*100</f>
        <v>20.72975291207749</v>
      </c>
      <c r="U42" s="121">
        <f>S42/R42*100</f>
        <v>29.93328151386762</v>
      </c>
    </row>
    <row r="43" spans="1:21" ht="16.5" customHeight="1" thickBot="1">
      <c r="A43" s="90">
        <v>90413</v>
      </c>
      <c r="B43" s="71" t="s">
        <v>55</v>
      </c>
      <c r="C43" s="136">
        <v>967570</v>
      </c>
      <c r="D43" s="136">
        <v>967570</v>
      </c>
      <c r="E43" s="136">
        <v>967570</v>
      </c>
      <c r="F43" s="136">
        <v>967570</v>
      </c>
      <c r="G43" s="136">
        <v>781456</v>
      </c>
      <c r="H43" s="121"/>
      <c r="I43" s="121">
        <f t="shared" si="23"/>
        <v>80.76480254658578</v>
      </c>
      <c r="J43" s="121">
        <f t="shared" si="24"/>
        <v>80.76480254658578</v>
      </c>
      <c r="K43" s="121">
        <f t="shared" si="25"/>
        <v>80.76480254658578</v>
      </c>
      <c r="L43" s="136">
        <v>0</v>
      </c>
      <c r="M43" s="136">
        <v>0</v>
      </c>
      <c r="N43" s="136">
        <v>0</v>
      </c>
      <c r="O43" s="132"/>
      <c r="P43" s="121"/>
      <c r="Q43" s="136"/>
      <c r="R43" s="136"/>
      <c r="S43" s="136"/>
      <c r="T43" s="121"/>
      <c r="U43" s="121"/>
    </row>
    <row r="44" spans="1:21" ht="13.5" thickBot="1">
      <c r="A44" s="90">
        <v>91101</v>
      </c>
      <c r="B44" s="57" t="s">
        <v>75</v>
      </c>
      <c r="C44" s="136">
        <v>192975</v>
      </c>
      <c r="D44" s="136">
        <v>192975</v>
      </c>
      <c r="E44" s="136">
        <v>192.975</v>
      </c>
      <c r="F44" s="136">
        <v>192975</v>
      </c>
      <c r="G44" s="136">
        <v>177317</v>
      </c>
      <c r="H44" s="121">
        <f>G44/E44*100</f>
        <v>91885.99559528436</v>
      </c>
      <c r="I44" s="121">
        <f t="shared" si="23"/>
        <v>91.88599559528437</v>
      </c>
      <c r="J44" s="121">
        <f t="shared" si="24"/>
        <v>91.88599559528437</v>
      </c>
      <c r="K44" s="121">
        <f t="shared" si="25"/>
        <v>91.88599559528437</v>
      </c>
      <c r="L44" s="136">
        <v>0</v>
      </c>
      <c r="M44" s="136">
        <v>0</v>
      </c>
      <c r="N44" s="136">
        <v>0</v>
      </c>
      <c r="O44" s="132">
        <v>0</v>
      </c>
      <c r="P44" s="121">
        <v>0</v>
      </c>
      <c r="Q44" s="136">
        <f aca="true" t="shared" si="27" ref="Q44:R46">L44+C44</f>
        <v>192975</v>
      </c>
      <c r="R44" s="136">
        <f t="shared" si="27"/>
        <v>192975</v>
      </c>
      <c r="S44" s="136">
        <f>N44+G44</f>
        <v>177317</v>
      </c>
      <c r="T44" s="121">
        <f>S44/Q44*100</f>
        <v>91.88599559528437</v>
      </c>
      <c r="U44" s="121">
        <f t="shared" si="9"/>
        <v>91.88599559528437</v>
      </c>
    </row>
    <row r="45" spans="1:21" ht="13.5" thickBot="1">
      <c r="A45" s="89">
        <v>91102</v>
      </c>
      <c r="B45" s="68" t="s">
        <v>56</v>
      </c>
      <c r="C45" s="136">
        <v>4819</v>
      </c>
      <c r="D45" s="136">
        <v>4819</v>
      </c>
      <c r="E45" s="136"/>
      <c r="F45" s="136">
        <v>4819</v>
      </c>
      <c r="G45" s="136">
        <v>0</v>
      </c>
      <c r="H45" s="121" t="e">
        <f>G45/E45*100</f>
        <v>#DIV/0!</v>
      </c>
      <c r="I45" s="121">
        <v>0</v>
      </c>
      <c r="J45" s="121">
        <f t="shared" si="24"/>
        <v>0</v>
      </c>
      <c r="K45" s="121">
        <f t="shared" si="25"/>
        <v>0</v>
      </c>
      <c r="L45" s="136">
        <v>0</v>
      </c>
      <c r="M45" s="136">
        <v>0</v>
      </c>
      <c r="N45" s="136">
        <v>0</v>
      </c>
      <c r="O45" s="132"/>
      <c r="P45" s="121"/>
      <c r="Q45" s="136">
        <f t="shared" si="27"/>
        <v>4819</v>
      </c>
      <c r="R45" s="136">
        <f t="shared" si="27"/>
        <v>4819</v>
      </c>
      <c r="S45" s="136">
        <f>N45+G45</f>
        <v>0</v>
      </c>
      <c r="T45" s="121">
        <v>0</v>
      </c>
      <c r="U45" s="121">
        <f t="shared" si="9"/>
        <v>0</v>
      </c>
    </row>
    <row r="46" spans="1:21" ht="12.75" customHeight="1" hidden="1" thickBot="1">
      <c r="A46" s="162">
        <v>91108</v>
      </c>
      <c r="B46" s="165" t="s">
        <v>57</v>
      </c>
      <c r="C46" s="173">
        <v>0</v>
      </c>
      <c r="D46" s="173">
        <v>0</v>
      </c>
      <c r="E46" s="136"/>
      <c r="F46" s="173">
        <v>0</v>
      </c>
      <c r="G46" s="173">
        <v>0</v>
      </c>
      <c r="H46" s="121" t="e">
        <f>#REF!/E46*100</f>
        <v>#REF!</v>
      </c>
      <c r="I46" s="174" t="e">
        <f>G46/C46*100</f>
        <v>#DIV/0!</v>
      </c>
      <c r="J46" s="174" t="e">
        <f t="shared" si="24"/>
        <v>#DIV/0!</v>
      </c>
      <c r="K46" s="171" t="e">
        <f t="shared" si="25"/>
        <v>#DIV/0!</v>
      </c>
      <c r="L46" s="173">
        <v>0</v>
      </c>
      <c r="M46" s="173">
        <v>0</v>
      </c>
      <c r="N46" s="173">
        <v>0</v>
      </c>
      <c r="O46" s="174">
        <v>0</v>
      </c>
      <c r="P46" s="174">
        <v>0</v>
      </c>
      <c r="Q46" s="173">
        <f t="shared" si="27"/>
        <v>0</v>
      </c>
      <c r="R46" s="173">
        <f t="shared" si="27"/>
        <v>0</v>
      </c>
      <c r="S46" s="173">
        <f>N46+G46</f>
        <v>0</v>
      </c>
      <c r="T46" s="174" t="e">
        <f>S46/Q46*100</f>
        <v>#DIV/0!</v>
      </c>
      <c r="U46" s="174" t="e">
        <f>S46/R46*100</f>
        <v>#DIV/0!</v>
      </c>
    </row>
    <row r="47" spans="1:21" ht="13.5" hidden="1" thickBot="1">
      <c r="A47" s="163"/>
      <c r="B47" s="166"/>
      <c r="C47" s="173"/>
      <c r="D47" s="173"/>
      <c r="E47" s="136"/>
      <c r="F47" s="173"/>
      <c r="G47" s="173"/>
      <c r="H47" s="121"/>
      <c r="I47" s="174"/>
      <c r="J47" s="174"/>
      <c r="K47" s="176"/>
      <c r="L47" s="173"/>
      <c r="M47" s="173"/>
      <c r="N47" s="173"/>
      <c r="O47" s="174"/>
      <c r="P47" s="174"/>
      <c r="Q47" s="173"/>
      <c r="R47" s="173"/>
      <c r="S47" s="173"/>
      <c r="T47" s="174"/>
      <c r="U47" s="174"/>
    </row>
    <row r="48" spans="1:21" ht="13.5" hidden="1" thickBot="1">
      <c r="A48" s="164"/>
      <c r="B48" s="167"/>
      <c r="C48" s="173"/>
      <c r="D48" s="173"/>
      <c r="E48" s="136"/>
      <c r="F48" s="173"/>
      <c r="G48" s="173"/>
      <c r="H48" s="121"/>
      <c r="I48" s="175"/>
      <c r="J48" s="175"/>
      <c r="K48" s="172"/>
      <c r="L48" s="173"/>
      <c r="M48" s="173"/>
      <c r="N48" s="173"/>
      <c r="O48" s="174"/>
      <c r="P48" s="174"/>
      <c r="Q48" s="173"/>
      <c r="R48" s="173"/>
      <c r="S48" s="173"/>
      <c r="T48" s="175"/>
      <c r="U48" s="175"/>
    </row>
    <row r="49" spans="1:21" ht="13.5" thickBot="1">
      <c r="A49" s="90">
        <v>91204</v>
      </c>
      <c r="B49" s="103" t="s">
        <v>38</v>
      </c>
      <c r="C49" s="136">
        <v>930890</v>
      </c>
      <c r="D49" s="136">
        <v>930890</v>
      </c>
      <c r="E49" s="136">
        <v>930890</v>
      </c>
      <c r="F49" s="136">
        <v>930890</v>
      </c>
      <c r="G49" s="136">
        <v>828187</v>
      </c>
      <c r="H49" s="121">
        <f>G49/E49*100</f>
        <v>88.96722491379218</v>
      </c>
      <c r="I49" s="121">
        <f aca="true" t="shared" si="28" ref="I49:I57">G49/C49*100</f>
        <v>88.96722491379218</v>
      </c>
      <c r="J49" s="121">
        <f aca="true" t="shared" si="29" ref="J49:J58">G49/D49*100</f>
        <v>88.96722491379218</v>
      </c>
      <c r="K49" s="121">
        <f aca="true" t="shared" si="30" ref="K49:K57">G49/F49*100</f>
        <v>88.96722491379218</v>
      </c>
      <c r="L49" s="136">
        <v>9805</v>
      </c>
      <c r="M49" s="136">
        <v>35714</v>
      </c>
      <c r="N49" s="136">
        <v>30464</v>
      </c>
      <c r="O49" s="132">
        <f>N49/L49*100</f>
        <v>310.6986231514533</v>
      </c>
      <c r="P49" s="121">
        <f>N49/M49*100</f>
        <v>85.29988239905919</v>
      </c>
      <c r="Q49" s="136">
        <f aca="true" t="shared" si="31" ref="Q49:R52">L49+C49</f>
        <v>940695</v>
      </c>
      <c r="R49" s="136">
        <f t="shared" si="31"/>
        <v>966604</v>
      </c>
      <c r="S49" s="136">
        <f aca="true" t="shared" si="32" ref="S49:S61">N49+G49</f>
        <v>858651</v>
      </c>
      <c r="T49" s="121">
        <f aca="true" t="shared" si="33" ref="T49:T57">S49/Q49*100</f>
        <v>91.27836333774496</v>
      </c>
      <c r="U49" s="121">
        <f t="shared" si="9"/>
        <v>88.83172426350397</v>
      </c>
    </row>
    <row r="50" spans="1:21" ht="39" thickBot="1">
      <c r="A50" s="108">
        <v>91205</v>
      </c>
      <c r="B50" s="106" t="s">
        <v>90</v>
      </c>
      <c r="C50" s="136">
        <v>49346</v>
      </c>
      <c r="D50" s="136">
        <v>49346</v>
      </c>
      <c r="E50" s="136">
        <v>49.346</v>
      </c>
      <c r="F50" s="136">
        <v>49346</v>
      </c>
      <c r="G50" s="136">
        <v>48862</v>
      </c>
      <c r="H50" s="121"/>
      <c r="I50" s="121">
        <f t="shared" si="28"/>
        <v>99.0191707534552</v>
      </c>
      <c r="J50" s="121">
        <f t="shared" si="29"/>
        <v>99.0191707534552</v>
      </c>
      <c r="K50" s="121">
        <f t="shared" si="30"/>
        <v>99.0191707534552</v>
      </c>
      <c r="L50" s="136">
        <v>0</v>
      </c>
      <c r="M50" s="136">
        <v>0</v>
      </c>
      <c r="N50" s="136">
        <v>0</v>
      </c>
      <c r="O50" s="132">
        <v>0</v>
      </c>
      <c r="P50" s="121">
        <v>0</v>
      </c>
      <c r="Q50" s="136">
        <f t="shared" si="31"/>
        <v>49346</v>
      </c>
      <c r="R50" s="136">
        <f t="shared" si="31"/>
        <v>49346</v>
      </c>
      <c r="S50" s="136">
        <f t="shared" si="32"/>
        <v>48862</v>
      </c>
      <c r="T50" s="121">
        <f t="shared" si="33"/>
        <v>99.0191707534552</v>
      </c>
      <c r="U50" s="121">
        <f aca="true" t="shared" si="34" ref="U50:U58">S50/R50*100</f>
        <v>99.0191707534552</v>
      </c>
    </row>
    <row r="51" spans="1:21" ht="13.5" thickBot="1">
      <c r="A51" s="109">
        <v>91209</v>
      </c>
      <c r="B51" s="107" t="s">
        <v>58</v>
      </c>
      <c r="C51" s="136">
        <v>43789</v>
      </c>
      <c r="D51" s="136">
        <v>43789</v>
      </c>
      <c r="E51" s="136">
        <v>43.789</v>
      </c>
      <c r="F51" s="136">
        <v>43789</v>
      </c>
      <c r="G51" s="136">
        <v>38665</v>
      </c>
      <c r="H51" s="121">
        <f aca="true" t="shared" si="35" ref="H51:H56">G51/E51*100</f>
        <v>88298.43111283655</v>
      </c>
      <c r="I51" s="121">
        <f t="shared" si="28"/>
        <v>88.29843111283657</v>
      </c>
      <c r="J51" s="121">
        <f t="shared" si="29"/>
        <v>88.29843111283657</v>
      </c>
      <c r="K51" s="121">
        <f t="shared" si="30"/>
        <v>88.29843111283657</v>
      </c>
      <c r="L51" s="136">
        <v>0</v>
      </c>
      <c r="M51" s="136">
        <v>0</v>
      </c>
      <c r="N51" s="136">
        <v>0</v>
      </c>
      <c r="O51" s="132">
        <v>0</v>
      </c>
      <c r="P51" s="121">
        <v>0</v>
      </c>
      <c r="Q51" s="136">
        <f t="shared" si="31"/>
        <v>43789</v>
      </c>
      <c r="R51" s="136">
        <f t="shared" si="31"/>
        <v>43789</v>
      </c>
      <c r="S51" s="136">
        <f t="shared" si="32"/>
        <v>38665</v>
      </c>
      <c r="T51" s="121">
        <f t="shared" si="33"/>
        <v>88.29843111283657</v>
      </c>
      <c r="U51" s="121">
        <f t="shared" si="34"/>
        <v>88.29843111283657</v>
      </c>
    </row>
    <row r="52" spans="1:21" ht="13.5" thickBot="1">
      <c r="A52" s="90">
        <v>91300</v>
      </c>
      <c r="B52" s="57" t="s">
        <v>76</v>
      </c>
      <c r="C52" s="136">
        <v>4104110</v>
      </c>
      <c r="D52" s="136">
        <v>4160515</v>
      </c>
      <c r="E52" s="136">
        <v>4160.515</v>
      </c>
      <c r="F52" s="136">
        <v>4160515</v>
      </c>
      <c r="G52" s="136">
        <v>4158484</v>
      </c>
      <c r="H52" s="121">
        <f t="shared" si="35"/>
        <v>99951.18392795122</v>
      </c>
      <c r="I52" s="121">
        <f t="shared" si="28"/>
        <v>101.32486702354468</v>
      </c>
      <c r="J52" s="121">
        <f t="shared" si="29"/>
        <v>99.95118392795122</v>
      </c>
      <c r="K52" s="121">
        <f t="shared" si="30"/>
        <v>99.95118392795122</v>
      </c>
      <c r="L52" s="136">
        <v>0</v>
      </c>
      <c r="M52" s="136">
        <v>0</v>
      </c>
      <c r="N52" s="136">
        <v>0</v>
      </c>
      <c r="O52" s="132">
        <v>0</v>
      </c>
      <c r="P52" s="121">
        <v>0</v>
      </c>
      <c r="Q52" s="136">
        <f t="shared" si="31"/>
        <v>4104110</v>
      </c>
      <c r="R52" s="136">
        <f t="shared" si="31"/>
        <v>4160515</v>
      </c>
      <c r="S52" s="136">
        <f t="shared" si="32"/>
        <v>4158484</v>
      </c>
      <c r="T52" s="121">
        <f t="shared" si="33"/>
        <v>101.32486702354468</v>
      </c>
      <c r="U52" s="121">
        <f t="shared" si="34"/>
        <v>99.95118392795122</v>
      </c>
    </row>
    <row r="53" spans="1:207" s="52" customFormat="1" ht="13.5" thickBot="1">
      <c r="A53" s="92">
        <v>100000</v>
      </c>
      <c r="B53" s="7" t="s">
        <v>67</v>
      </c>
      <c r="C53" s="133">
        <f>C54+C56+C55</f>
        <v>486030</v>
      </c>
      <c r="D53" s="133">
        <f>D54+D56+D55</f>
        <v>486030</v>
      </c>
      <c r="E53" s="133">
        <f>E54+E56+E55</f>
        <v>486030</v>
      </c>
      <c r="F53" s="133">
        <f>F54+F56+F55</f>
        <v>486030</v>
      </c>
      <c r="G53" s="133">
        <f>G54+G56+G55</f>
        <v>392229</v>
      </c>
      <c r="H53" s="118">
        <f t="shared" si="35"/>
        <v>80.70057403863959</v>
      </c>
      <c r="I53" s="118">
        <f t="shared" si="28"/>
        <v>80.70057403863959</v>
      </c>
      <c r="J53" s="118">
        <f t="shared" si="29"/>
        <v>80.70057403863959</v>
      </c>
      <c r="K53" s="118">
        <f t="shared" si="30"/>
        <v>80.70057403863959</v>
      </c>
      <c r="L53" s="133">
        <f>L54+L56+L55</f>
        <v>26741</v>
      </c>
      <c r="M53" s="133">
        <f>M54+M56+M55</f>
        <v>26741</v>
      </c>
      <c r="N53" s="133">
        <f>N54+N56+N55</f>
        <v>0</v>
      </c>
      <c r="O53" s="147">
        <f>N53/L53*100</f>
        <v>0</v>
      </c>
      <c r="P53" s="118">
        <f>N53/M53*100</f>
        <v>0</v>
      </c>
      <c r="Q53" s="133">
        <f aca="true" t="shared" si="36" ref="Q53:R57">L53+C53</f>
        <v>512771</v>
      </c>
      <c r="R53" s="133">
        <f t="shared" si="36"/>
        <v>512771</v>
      </c>
      <c r="S53" s="133">
        <f t="shared" si="32"/>
        <v>392229</v>
      </c>
      <c r="T53" s="118">
        <f t="shared" si="33"/>
        <v>76.49204030649159</v>
      </c>
      <c r="U53" s="118">
        <f t="shared" si="34"/>
        <v>76.49204030649159</v>
      </c>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row>
    <row r="54" spans="1:21" s="20" customFormat="1" ht="13.5" hidden="1" thickBot="1">
      <c r="A54" s="93">
        <v>100101</v>
      </c>
      <c r="B54" s="46" t="s">
        <v>77</v>
      </c>
      <c r="C54" s="136">
        <v>0</v>
      </c>
      <c r="D54" s="136">
        <v>0</v>
      </c>
      <c r="E54" s="136"/>
      <c r="F54" s="136">
        <v>0</v>
      </c>
      <c r="G54" s="136">
        <v>0</v>
      </c>
      <c r="H54" s="121" t="e">
        <f t="shared" si="35"/>
        <v>#DIV/0!</v>
      </c>
      <c r="I54" s="121" t="e">
        <f t="shared" si="28"/>
        <v>#DIV/0!</v>
      </c>
      <c r="J54" s="121" t="e">
        <f t="shared" si="29"/>
        <v>#DIV/0!</v>
      </c>
      <c r="K54" s="121" t="e">
        <f t="shared" si="30"/>
        <v>#DIV/0!</v>
      </c>
      <c r="L54" s="136">
        <v>0</v>
      </c>
      <c r="M54" s="136">
        <v>0</v>
      </c>
      <c r="N54" s="136">
        <v>0</v>
      </c>
      <c r="O54" s="132"/>
      <c r="P54" s="121"/>
      <c r="Q54" s="136">
        <f t="shared" si="36"/>
        <v>0</v>
      </c>
      <c r="R54" s="136">
        <f t="shared" si="36"/>
        <v>0</v>
      </c>
      <c r="S54" s="136">
        <f t="shared" si="32"/>
        <v>0</v>
      </c>
      <c r="T54" s="121" t="e">
        <f t="shared" si="33"/>
        <v>#DIV/0!</v>
      </c>
      <c r="U54" s="121" t="e">
        <f t="shared" si="34"/>
        <v>#DIV/0!</v>
      </c>
    </row>
    <row r="55" spans="1:21" s="20" customFormat="1" ht="13.5" hidden="1" thickBot="1">
      <c r="A55" s="33">
        <v>100106</v>
      </c>
      <c r="B55" s="53" t="s">
        <v>92</v>
      </c>
      <c r="C55" s="136">
        <v>0</v>
      </c>
      <c r="D55" s="136">
        <v>0</v>
      </c>
      <c r="E55" s="136"/>
      <c r="F55" s="136">
        <v>0</v>
      </c>
      <c r="G55" s="136">
        <v>0</v>
      </c>
      <c r="H55" s="121" t="e">
        <f t="shared" si="35"/>
        <v>#DIV/0!</v>
      </c>
      <c r="I55" s="121" t="e">
        <f t="shared" si="28"/>
        <v>#DIV/0!</v>
      </c>
      <c r="J55" s="121" t="e">
        <f t="shared" si="29"/>
        <v>#DIV/0!</v>
      </c>
      <c r="K55" s="121" t="e">
        <f t="shared" si="30"/>
        <v>#DIV/0!</v>
      </c>
      <c r="L55" s="136"/>
      <c r="M55" s="136">
        <v>0</v>
      </c>
      <c r="N55" s="136">
        <v>0</v>
      </c>
      <c r="O55" s="132"/>
      <c r="P55" s="121"/>
      <c r="Q55" s="136"/>
      <c r="R55" s="136">
        <v>0</v>
      </c>
      <c r="S55" s="136">
        <v>0</v>
      </c>
      <c r="T55" s="121"/>
      <c r="U55" s="121" t="e">
        <f t="shared" si="34"/>
        <v>#DIV/0!</v>
      </c>
    </row>
    <row r="56" spans="1:207" s="45" customFormat="1" ht="13.5" thickBot="1">
      <c r="A56" s="94">
        <v>100203</v>
      </c>
      <c r="B56" s="43" t="s">
        <v>39</v>
      </c>
      <c r="C56" s="136">
        <v>486030</v>
      </c>
      <c r="D56" s="136">
        <v>486030</v>
      </c>
      <c r="E56" s="136">
        <v>486030</v>
      </c>
      <c r="F56" s="136">
        <v>486030</v>
      </c>
      <c r="G56" s="136">
        <v>392229</v>
      </c>
      <c r="H56" s="121">
        <f t="shared" si="35"/>
        <v>80.70057403863959</v>
      </c>
      <c r="I56" s="121">
        <f t="shared" si="28"/>
        <v>80.70057403863959</v>
      </c>
      <c r="J56" s="121">
        <f t="shared" si="29"/>
        <v>80.70057403863959</v>
      </c>
      <c r="K56" s="121">
        <f t="shared" si="30"/>
        <v>80.70057403863959</v>
      </c>
      <c r="L56" s="136">
        <v>26741</v>
      </c>
      <c r="M56" s="136">
        <v>26741</v>
      </c>
      <c r="N56" s="136">
        <v>0</v>
      </c>
      <c r="O56" s="132">
        <f>N56/L56*100</f>
        <v>0</v>
      </c>
      <c r="P56" s="121">
        <f>N56/M56*100</f>
        <v>0</v>
      </c>
      <c r="Q56" s="136">
        <f t="shared" si="36"/>
        <v>512771</v>
      </c>
      <c r="R56" s="136">
        <f t="shared" si="36"/>
        <v>512771</v>
      </c>
      <c r="S56" s="136">
        <f t="shared" si="32"/>
        <v>392229</v>
      </c>
      <c r="T56" s="121">
        <f t="shared" si="33"/>
        <v>76.49204030649159</v>
      </c>
      <c r="U56" s="121">
        <f t="shared" si="34"/>
        <v>76.49204030649159</v>
      </c>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row>
    <row r="57" spans="1:207" s="42" customFormat="1" ht="13.5" thickBot="1">
      <c r="A57" s="92">
        <v>110000</v>
      </c>
      <c r="B57" s="65" t="s">
        <v>68</v>
      </c>
      <c r="C57" s="133">
        <f>C58</f>
        <v>16480</v>
      </c>
      <c r="D57" s="133">
        <f>D58</f>
        <v>16480</v>
      </c>
      <c r="E57" s="133" t="e">
        <f>#REF!+E58</f>
        <v>#REF!</v>
      </c>
      <c r="F57" s="133">
        <f>F58</f>
        <v>16480</v>
      </c>
      <c r="G57" s="133">
        <f>G58</f>
        <v>11452</v>
      </c>
      <c r="H57" s="117" t="e">
        <f>#REF!</f>
        <v>#REF!</v>
      </c>
      <c r="I57" s="118">
        <f t="shared" si="28"/>
        <v>69.49029126213591</v>
      </c>
      <c r="J57" s="118">
        <f t="shared" si="29"/>
        <v>69.49029126213591</v>
      </c>
      <c r="K57" s="118">
        <f t="shared" si="30"/>
        <v>69.49029126213591</v>
      </c>
      <c r="L57" s="133">
        <f>L58</f>
        <v>0</v>
      </c>
      <c r="M57" s="133">
        <f>M58</f>
        <v>0</v>
      </c>
      <c r="N57" s="133">
        <f>N58</f>
        <v>0</v>
      </c>
      <c r="O57" s="147">
        <v>0</v>
      </c>
      <c r="P57" s="118">
        <v>0</v>
      </c>
      <c r="Q57" s="133">
        <f t="shared" si="36"/>
        <v>16480</v>
      </c>
      <c r="R57" s="133">
        <f t="shared" si="36"/>
        <v>16480</v>
      </c>
      <c r="S57" s="133">
        <f t="shared" si="32"/>
        <v>11452</v>
      </c>
      <c r="T57" s="118">
        <f t="shared" si="33"/>
        <v>69.49029126213591</v>
      </c>
      <c r="U57" s="118">
        <f t="shared" si="34"/>
        <v>69.49029126213591</v>
      </c>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row>
    <row r="58" spans="1:21" s="20" customFormat="1" ht="29.25" customHeight="1" thickBot="1">
      <c r="A58" s="102">
        <v>110104</v>
      </c>
      <c r="B58" s="104" t="s">
        <v>78</v>
      </c>
      <c r="C58" s="136">
        <v>16480</v>
      </c>
      <c r="D58" s="136">
        <v>16480</v>
      </c>
      <c r="E58" s="136">
        <v>16480</v>
      </c>
      <c r="F58" s="136">
        <v>16480</v>
      </c>
      <c r="G58" s="136">
        <v>11452</v>
      </c>
      <c r="H58" s="121"/>
      <c r="I58" s="121">
        <f aca="true" t="shared" si="37" ref="I58:I74">G58/C58*100</f>
        <v>69.49029126213591</v>
      </c>
      <c r="J58" s="121">
        <f t="shared" si="29"/>
        <v>69.49029126213591</v>
      </c>
      <c r="K58" s="121">
        <f aca="true" t="shared" si="38" ref="K58:K74">G58/F58*100</f>
        <v>69.49029126213591</v>
      </c>
      <c r="L58" s="136">
        <v>0</v>
      </c>
      <c r="M58" s="136">
        <v>0</v>
      </c>
      <c r="N58" s="136">
        <v>0</v>
      </c>
      <c r="O58" s="132">
        <v>0</v>
      </c>
      <c r="P58" s="121">
        <v>0</v>
      </c>
      <c r="Q58" s="136">
        <f aca="true" t="shared" si="39" ref="Q58:R60">L58+C58</f>
        <v>16480</v>
      </c>
      <c r="R58" s="136">
        <f t="shared" si="39"/>
        <v>16480</v>
      </c>
      <c r="S58" s="136">
        <f t="shared" si="32"/>
        <v>11452</v>
      </c>
      <c r="T58" s="121">
        <f aca="true" t="shared" si="40" ref="T58:T81">S58/Q58*100</f>
        <v>69.49029126213591</v>
      </c>
      <c r="U58" s="121">
        <f t="shared" si="34"/>
        <v>69.49029126213591</v>
      </c>
    </row>
    <row r="59" spans="1:207" s="42" customFormat="1" ht="13.5" hidden="1" thickBot="1">
      <c r="A59" s="92">
        <v>130000</v>
      </c>
      <c r="B59" s="7" t="s">
        <v>69</v>
      </c>
      <c r="C59" s="133">
        <f>C60+C61</f>
        <v>0</v>
      </c>
      <c r="D59" s="133">
        <f>D60+D61</f>
        <v>0</v>
      </c>
      <c r="E59" s="133">
        <f>E60+E61</f>
        <v>0</v>
      </c>
      <c r="F59" s="133">
        <f>F60+F61</f>
        <v>0</v>
      </c>
      <c r="G59" s="133">
        <f>G60+G61</f>
        <v>0</v>
      </c>
      <c r="H59" s="117">
        <f>H60</f>
        <v>0</v>
      </c>
      <c r="I59" s="118" t="e">
        <f t="shared" si="37"/>
        <v>#DIV/0!</v>
      </c>
      <c r="J59" s="118" t="e">
        <f aca="true" t="shared" si="41" ref="J59:J74">G59/D59*100</f>
        <v>#DIV/0!</v>
      </c>
      <c r="K59" s="118" t="e">
        <f t="shared" si="38"/>
        <v>#DIV/0!</v>
      </c>
      <c r="L59" s="133">
        <f>L60</f>
        <v>0</v>
      </c>
      <c r="M59" s="133">
        <f>M60</f>
        <v>0</v>
      </c>
      <c r="N59" s="133">
        <f>N60</f>
        <v>0</v>
      </c>
      <c r="O59" s="147" t="e">
        <f aca="true" t="shared" si="42" ref="O59:O81">N59/L59*100</f>
        <v>#DIV/0!</v>
      </c>
      <c r="P59" s="118" t="e">
        <f aca="true" t="shared" si="43" ref="P59:P81">N59/M59*100</f>
        <v>#DIV/0!</v>
      </c>
      <c r="Q59" s="133">
        <f t="shared" si="39"/>
        <v>0</v>
      </c>
      <c r="R59" s="133">
        <f t="shared" si="39"/>
        <v>0</v>
      </c>
      <c r="S59" s="133">
        <f t="shared" si="32"/>
        <v>0</v>
      </c>
      <c r="T59" s="118" t="e">
        <f t="shared" si="40"/>
        <v>#DIV/0!</v>
      </c>
      <c r="U59" s="118" t="e">
        <f aca="true" t="shared" si="44" ref="U59:U81">S59/R59*100</f>
        <v>#DIV/0!</v>
      </c>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row>
    <row r="60" spans="1:21" s="20" customFormat="1" ht="13.5" hidden="1" thickBot="1">
      <c r="A60" s="93">
        <v>130102</v>
      </c>
      <c r="B60" s="46" t="s">
        <v>59</v>
      </c>
      <c r="C60" s="136">
        <v>0</v>
      </c>
      <c r="D60" s="136">
        <v>0</v>
      </c>
      <c r="E60" s="136"/>
      <c r="F60" s="136">
        <v>0</v>
      </c>
      <c r="G60" s="136">
        <v>0</v>
      </c>
      <c r="H60" s="121"/>
      <c r="I60" s="121" t="e">
        <f t="shared" si="37"/>
        <v>#DIV/0!</v>
      </c>
      <c r="J60" s="121" t="e">
        <f t="shared" si="41"/>
        <v>#DIV/0!</v>
      </c>
      <c r="K60" s="121" t="e">
        <f t="shared" si="38"/>
        <v>#DIV/0!</v>
      </c>
      <c r="L60" s="136">
        <v>0</v>
      </c>
      <c r="M60" s="136">
        <v>0</v>
      </c>
      <c r="N60" s="136">
        <v>0</v>
      </c>
      <c r="O60" s="132" t="e">
        <f t="shared" si="42"/>
        <v>#DIV/0!</v>
      </c>
      <c r="P60" s="121" t="e">
        <f t="shared" si="43"/>
        <v>#DIV/0!</v>
      </c>
      <c r="Q60" s="136">
        <f t="shared" si="39"/>
        <v>0</v>
      </c>
      <c r="R60" s="136">
        <f t="shared" si="39"/>
        <v>0</v>
      </c>
      <c r="S60" s="136">
        <f t="shared" si="32"/>
        <v>0</v>
      </c>
      <c r="T60" s="121" t="e">
        <f t="shared" si="40"/>
        <v>#DIV/0!</v>
      </c>
      <c r="U60" s="121" t="e">
        <f t="shared" si="44"/>
        <v>#DIV/0!</v>
      </c>
    </row>
    <row r="61" spans="1:21" s="20" customFormat="1" ht="13.5" hidden="1" thickBot="1">
      <c r="A61" s="95">
        <v>130106</v>
      </c>
      <c r="B61" s="73" t="s">
        <v>47</v>
      </c>
      <c r="C61" s="136">
        <v>0</v>
      </c>
      <c r="D61" s="136">
        <v>0</v>
      </c>
      <c r="E61" s="136"/>
      <c r="F61" s="136">
        <v>0</v>
      </c>
      <c r="G61" s="136">
        <v>0</v>
      </c>
      <c r="H61" s="121"/>
      <c r="I61" s="121" t="e">
        <f t="shared" si="37"/>
        <v>#DIV/0!</v>
      </c>
      <c r="J61" s="121" t="e">
        <f t="shared" si="41"/>
        <v>#DIV/0!</v>
      </c>
      <c r="K61" s="121" t="e">
        <f t="shared" si="38"/>
        <v>#DIV/0!</v>
      </c>
      <c r="L61" s="136">
        <v>0</v>
      </c>
      <c r="M61" s="136">
        <v>0</v>
      </c>
      <c r="N61" s="136">
        <v>0</v>
      </c>
      <c r="O61" s="132" t="e">
        <f t="shared" si="42"/>
        <v>#DIV/0!</v>
      </c>
      <c r="P61" s="121" t="e">
        <f t="shared" si="43"/>
        <v>#DIV/0!</v>
      </c>
      <c r="Q61" s="136">
        <f>L61+C61</f>
        <v>0</v>
      </c>
      <c r="R61" s="136">
        <f>M61+D61</f>
        <v>0</v>
      </c>
      <c r="S61" s="136">
        <f t="shared" si="32"/>
        <v>0</v>
      </c>
      <c r="T61" s="121" t="e">
        <f t="shared" si="40"/>
        <v>#DIV/0!</v>
      </c>
      <c r="U61" s="121" t="e">
        <f t="shared" si="44"/>
        <v>#DIV/0!</v>
      </c>
    </row>
    <row r="62" spans="1:21" s="20" customFormat="1" ht="13.5" hidden="1" thickBot="1">
      <c r="A62" s="96">
        <v>150000</v>
      </c>
      <c r="B62" s="27" t="s">
        <v>70</v>
      </c>
      <c r="C62" s="133">
        <f>C64+C63</f>
        <v>0</v>
      </c>
      <c r="D62" s="133">
        <f aca="true" t="shared" si="45" ref="D62:S62">D64+D63</f>
        <v>0</v>
      </c>
      <c r="E62" s="133">
        <f t="shared" si="45"/>
        <v>0</v>
      </c>
      <c r="F62" s="133">
        <f t="shared" si="45"/>
        <v>0</v>
      </c>
      <c r="G62" s="133">
        <f t="shared" si="45"/>
        <v>0</v>
      </c>
      <c r="H62" s="117">
        <f t="shared" si="45"/>
        <v>0</v>
      </c>
      <c r="I62" s="118" t="e">
        <f t="shared" si="37"/>
        <v>#DIV/0!</v>
      </c>
      <c r="J62" s="118" t="e">
        <f t="shared" si="41"/>
        <v>#DIV/0!</v>
      </c>
      <c r="K62" s="118" t="e">
        <f t="shared" si="38"/>
        <v>#DIV/0!</v>
      </c>
      <c r="L62" s="133">
        <f t="shared" si="45"/>
        <v>0</v>
      </c>
      <c r="M62" s="133">
        <f t="shared" si="45"/>
        <v>0</v>
      </c>
      <c r="N62" s="133">
        <f t="shared" si="45"/>
        <v>0</v>
      </c>
      <c r="O62" s="147" t="e">
        <f t="shared" si="42"/>
        <v>#DIV/0!</v>
      </c>
      <c r="P62" s="118" t="e">
        <f t="shared" si="43"/>
        <v>#DIV/0!</v>
      </c>
      <c r="Q62" s="133">
        <f t="shared" si="45"/>
        <v>0</v>
      </c>
      <c r="R62" s="133">
        <f t="shared" si="45"/>
        <v>0</v>
      </c>
      <c r="S62" s="133">
        <f t="shared" si="45"/>
        <v>0</v>
      </c>
      <c r="T62" s="118" t="e">
        <f t="shared" si="40"/>
        <v>#DIV/0!</v>
      </c>
      <c r="U62" s="118" t="e">
        <f t="shared" si="44"/>
        <v>#DIV/0!</v>
      </c>
    </row>
    <row r="63" spans="1:21" s="20" customFormat="1" ht="13.5" hidden="1" thickBot="1">
      <c r="A63" s="97">
        <v>150101</v>
      </c>
      <c r="B63" s="28" t="s">
        <v>50</v>
      </c>
      <c r="C63" s="136">
        <v>0</v>
      </c>
      <c r="D63" s="136">
        <v>0</v>
      </c>
      <c r="E63" s="136"/>
      <c r="F63" s="136">
        <v>0</v>
      </c>
      <c r="G63" s="136">
        <v>0</v>
      </c>
      <c r="H63" s="120"/>
      <c r="I63" s="119" t="e">
        <f t="shared" si="37"/>
        <v>#DIV/0!</v>
      </c>
      <c r="J63" s="121" t="e">
        <f t="shared" si="41"/>
        <v>#DIV/0!</v>
      </c>
      <c r="K63" s="121" t="e">
        <f t="shared" si="38"/>
        <v>#DIV/0!</v>
      </c>
      <c r="L63" s="136">
        <v>0</v>
      </c>
      <c r="M63" s="136">
        <v>0</v>
      </c>
      <c r="N63" s="136">
        <v>0</v>
      </c>
      <c r="O63" s="132" t="e">
        <f t="shared" si="42"/>
        <v>#DIV/0!</v>
      </c>
      <c r="P63" s="121" t="e">
        <f t="shared" si="43"/>
        <v>#DIV/0!</v>
      </c>
      <c r="Q63" s="136">
        <v>0</v>
      </c>
      <c r="R63" s="136">
        <v>0</v>
      </c>
      <c r="S63" s="136">
        <v>0</v>
      </c>
      <c r="T63" s="121" t="e">
        <f t="shared" si="40"/>
        <v>#DIV/0!</v>
      </c>
      <c r="U63" s="121" t="e">
        <f t="shared" si="44"/>
        <v>#DIV/0!</v>
      </c>
    </row>
    <row r="64" spans="1:21" s="20" customFormat="1" ht="13.5" hidden="1" thickBot="1">
      <c r="A64" s="33">
        <v>150201</v>
      </c>
      <c r="B64" s="86" t="s">
        <v>45</v>
      </c>
      <c r="C64" s="136">
        <v>0</v>
      </c>
      <c r="D64" s="136">
        <v>0</v>
      </c>
      <c r="E64" s="136"/>
      <c r="F64" s="136">
        <v>0</v>
      </c>
      <c r="G64" s="136">
        <v>0</v>
      </c>
      <c r="H64" s="121"/>
      <c r="I64" s="119" t="e">
        <f t="shared" si="37"/>
        <v>#DIV/0!</v>
      </c>
      <c r="J64" s="121" t="e">
        <f t="shared" si="41"/>
        <v>#DIV/0!</v>
      </c>
      <c r="K64" s="121" t="e">
        <f t="shared" si="38"/>
        <v>#DIV/0!</v>
      </c>
      <c r="L64" s="136">
        <v>0</v>
      </c>
      <c r="M64" s="136">
        <v>0</v>
      </c>
      <c r="N64" s="136">
        <v>0</v>
      </c>
      <c r="O64" s="132" t="e">
        <f t="shared" si="42"/>
        <v>#DIV/0!</v>
      </c>
      <c r="P64" s="121" t="e">
        <f t="shared" si="43"/>
        <v>#DIV/0!</v>
      </c>
      <c r="Q64" s="136">
        <v>0</v>
      </c>
      <c r="R64" s="136">
        <v>0</v>
      </c>
      <c r="S64" s="136">
        <v>0</v>
      </c>
      <c r="T64" s="121" t="e">
        <f t="shared" si="40"/>
        <v>#DIV/0!</v>
      </c>
      <c r="U64" s="121" t="e">
        <f t="shared" si="44"/>
        <v>#DIV/0!</v>
      </c>
    </row>
    <row r="65" spans="1:21" s="20" customFormat="1" ht="13.5" hidden="1" thickBot="1">
      <c r="A65" s="96">
        <v>180000</v>
      </c>
      <c r="B65" s="27" t="s">
        <v>71</v>
      </c>
      <c r="C65" s="138">
        <v>0</v>
      </c>
      <c r="D65" s="133">
        <v>0</v>
      </c>
      <c r="E65" s="133"/>
      <c r="F65" s="133">
        <f>F66</f>
        <v>0</v>
      </c>
      <c r="G65" s="133">
        <f>G66</f>
        <v>0</v>
      </c>
      <c r="H65" s="118"/>
      <c r="I65" s="118" t="e">
        <f t="shared" si="37"/>
        <v>#DIV/0!</v>
      </c>
      <c r="J65" s="118" t="e">
        <f t="shared" si="41"/>
        <v>#DIV/0!</v>
      </c>
      <c r="K65" s="118" t="e">
        <f t="shared" si="38"/>
        <v>#DIV/0!</v>
      </c>
      <c r="L65" s="133">
        <f>L66</f>
        <v>0</v>
      </c>
      <c r="M65" s="133">
        <f>M66</f>
        <v>0</v>
      </c>
      <c r="N65" s="133">
        <f>N66</f>
        <v>0</v>
      </c>
      <c r="O65" s="147" t="e">
        <f t="shared" si="42"/>
        <v>#DIV/0!</v>
      </c>
      <c r="P65" s="118" t="e">
        <f t="shared" si="43"/>
        <v>#DIV/0!</v>
      </c>
      <c r="Q65" s="133">
        <f aca="true" t="shared" si="46" ref="Q65:R72">L65+C65</f>
        <v>0</v>
      </c>
      <c r="R65" s="133">
        <f t="shared" si="46"/>
        <v>0</v>
      </c>
      <c r="S65" s="133">
        <f aca="true" t="shared" si="47" ref="S65:S70">N65+G65</f>
        <v>0</v>
      </c>
      <c r="T65" s="118" t="e">
        <f t="shared" si="40"/>
        <v>#DIV/0!</v>
      </c>
      <c r="U65" s="118" t="e">
        <f t="shared" si="44"/>
        <v>#DIV/0!</v>
      </c>
    </row>
    <row r="66" spans="1:21" s="20" customFormat="1" ht="13.5" hidden="1" thickBot="1">
      <c r="A66" s="98">
        <v>180107</v>
      </c>
      <c r="B66" s="54" t="s">
        <v>43</v>
      </c>
      <c r="C66" s="139">
        <v>0</v>
      </c>
      <c r="D66" s="136">
        <v>0</v>
      </c>
      <c r="E66" s="136"/>
      <c r="F66" s="136">
        <v>0</v>
      </c>
      <c r="G66" s="136">
        <v>0</v>
      </c>
      <c r="H66" s="121"/>
      <c r="I66" s="119" t="e">
        <f t="shared" si="37"/>
        <v>#DIV/0!</v>
      </c>
      <c r="J66" s="121" t="e">
        <f t="shared" si="41"/>
        <v>#DIV/0!</v>
      </c>
      <c r="K66" s="121" t="e">
        <f t="shared" si="38"/>
        <v>#DIV/0!</v>
      </c>
      <c r="L66" s="136">
        <v>0</v>
      </c>
      <c r="M66" s="136">
        <v>0</v>
      </c>
      <c r="N66" s="136">
        <v>0</v>
      </c>
      <c r="O66" s="132" t="e">
        <f t="shared" si="42"/>
        <v>#DIV/0!</v>
      </c>
      <c r="P66" s="121" t="e">
        <f t="shared" si="43"/>
        <v>#DIV/0!</v>
      </c>
      <c r="Q66" s="136">
        <f t="shared" si="46"/>
        <v>0</v>
      </c>
      <c r="R66" s="136">
        <f t="shared" si="46"/>
        <v>0</v>
      </c>
      <c r="S66" s="136">
        <f t="shared" si="47"/>
        <v>0</v>
      </c>
      <c r="T66" s="121" t="e">
        <f t="shared" si="40"/>
        <v>#DIV/0!</v>
      </c>
      <c r="U66" s="121" t="e">
        <f t="shared" si="44"/>
        <v>#DIV/0!</v>
      </c>
    </row>
    <row r="67" spans="1:21" s="20" customFormat="1" ht="13.5" hidden="1" thickBot="1">
      <c r="A67" s="96">
        <v>200000</v>
      </c>
      <c r="B67" s="27" t="s">
        <v>72</v>
      </c>
      <c r="C67" s="138">
        <v>0</v>
      </c>
      <c r="D67" s="133">
        <f>D68</f>
        <v>0</v>
      </c>
      <c r="E67" s="133">
        <f>E68</f>
        <v>0</v>
      </c>
      <c r="F67" s="133">
        <f>F68</f>
        <v>0</v>
      </c>
      <c r="G67" s="133">
        <f>G68</f>
        <v>0</v>
      </c>
      <c r="H67" s="118"/>
      <c r="I67" s="118" t="e">
        <f t="shared" si="37"/>
        <v>#DIV/0!</v>
      </c>
      <c r="J67" s="118" t="e">
        <f t="shared" si="41"/>
        <v>#DIV/0!</v>
      </c>
      <c r="K67" s="118" t="e">
        <f t="shared" si="38"/>
        <v>#DIV/0!</v>
      </c>
      <c r="L67" s="133">
        <v>0</v>
      </c>
      <c r="M67" s="133">
        <v>0</v>
      </c>
      <c r="N67" s="133">
        <v>0</v>
      </c>
      <c r="O67" s="147" t="e">
        <f t="shared" si="42"/>
        <v>#DIV/0!</v>
      </c>
      <c r="P67" s="118" t="e">
        <f t="shared" si="43"/>
        <v>#DIV/0!</v>
      </c>
      <c r="Q67" s="133">
        <f t="shared" si="46"/>
        <v>0</v>
      </c>
      <c r="R67" s="133">
        <f t="shared" si="46"/>
        <v>0</v>
      </c>
      <c r="S67" s="133">
        <f t="shared" si="47"/>
        <v>0</v>
      </c>
      <c r="T67" s="118" t="e">
        <f t="shared" si="40"/>
        <v>#DIV/0!</v>
      </c>
      <c r="U67" s="118" t="e">
        <f t="shared" si="44"/>
        <v>#DIV/0!</v>
      </c>
    </row>
    <row r="68" spans="1:21" s="20" customFormat="1" ht="13.5" hidden="1" thickBot="1">
      <c r="A68" s="98">
        <v>200700</v>
      </c>
      <c r="B68" s="54" t="s">
        <v>61</v>
      </c>
      <c r="C68" s="139">
        <v>0</v>
      </c>
      <c r="D68" s="136">
        <v>0</v>
      </c>
      <c r="E68" s="136"/>
      <c r="F68" s="140">
        <v>0</v>
      </c>
      <c r="G68" s="140">
        <v>0</v>
      </c>
      <c r="H68" s="121"/>
      <c r="I68" s="119" t="e">
        <f t="shared" si="37"/>
        <v>#DIV/0!</v>
      </c>
      <c r="J68" s="121" t="e">
        <f t="shared" si="41"/>
        <v>#DIV/0!</v>
      </c>
      <c r="K68" s="121" t="e">
        <f t="shared" si="38"/>
        <v>#DIV/0!</v>
      </c>
      <c r="L68" s="136">
        <v>0</v>
      </c>
      <c r="M68" s="136">
        <v>0</v>
      </c>
      <c r="N68" s="136">
        <v>0</v>
      </c>
      <c r="O68" s="132" t="e">
        <f t="shared" si="42"/>
        <v>#DIV/0!</v>
      </c>
      <c r="P68" s="121" t="e">
        <f t="shared" si="43"/>
        <v>#DIV/0!</v>
      </c>
      <c r="Q68" s="136">
        <f t="shared" si="46"/>
        <v>0</v>
      </c>
      <c r="R68" s="136">
        <f t="shared" si="46"/>
        <v>0</v>
      </c>
      <c r="S68" s="136">
        <f t="shared" si="47"/>
        <v>0</v>
      </c>
      <c r="T68" s="121" t="e">
        <f t="shared" si="40"/>
        <v>#DIV/0!</v>
      </c>
      <c r="U68" s="121" t="e">
        <f t="shared" si="44"/>
        <v>#DIV/0!</v>
      </c>
    </row>
    <row r="69" spans="1:21" s="20" customFormat="1" ht="13.5" hidden="1" thickBot="1">
      <c r="A69" s="96">
        <v>210000</v>
      </c>
      <c r="B69" s="27" t="s">
        <v>73</v>
      </c>
      <c r="C69" s="138">
        <f>C70</f>
        <v>0</v>
      </c>
      <c r="D69" s="138">
        <f>D70</f>
        <v>0</v>
      </c>
      <c r="E69" s="138">
        <f>E70</f>
        <v>0</v>
      </c>
      <c r="F69" s="138">
        <f>F70</f>
        <v>0</v>
      </c>
      <c r="G69" s="138">
        <f>G70</f>
        <v>0</v>
      </c>
      <c r="H69" s="118"/>
      <c r="I69" s="118" t="e">
        <f t="shared" si="37"/>
        <v>#DIV/0!</v>
      </c>
      <c r="J69" s="118" t="e">
        <f t="shared" si="41"/>
        <v>#DIV/0!</v>
      </c>
      <c r="K69" s="118" t="e">
        <f t="shared" si="38"/>
        <v>#DIV/0!</v>
      </c>
      <c r="L69" s="133">
        <f>L70</f>
        <v>0</v>
      </c>
      <c r="M69" s="133">
        <f>M70</f>
        <v>0</v>
      </c>
      <c r="N69" s="133">
        <f>N70</f>
        <v>0</v>
      </c>
      <c r="O69" s="147" t="e">
        <f t="shared" si="42"/>
        <v>#DIV/0!</v>
      </c>
      <c r="P69" s="118" t="e">
        <f t="shared" si="43"/>
        <v>#DIV/0!</v>
      </c>
      <c r="Q69" s="133">
        <f t="shared" si="46"/>
        <v>0</v>
      </c>
      <c r="R69" s="133">
        <f t="shared" si="46"/>
        <v>0</v>
      </c>
      <c r="S69" s="133">
        <f t="shared" si="47"/>
        <v>0</v>
      </c>
      <c r="T69" s="118" t="e">
        <f t="shared" si="40"/>
        <v>#DIV/0!</v>
      </c>
      <c r="U69" s="118" t="e">
        <f t="shared" si="44"/>
        <v>#DIV/0!</v>
      </c>
    </row>
    <row r="70" spans="1:21" s="20" customFormat="1" ht="13.5" hidden="1" thickBot="1">
      <c r="A70" s="98">
        <v>210105</v>
      </c>
      <c r="B70" s="54" t="s">
        <v>64</v>
      </c>
      <c r="C70" s="139">
        <v>0</v>
      </c>
      <c r="D70" s="136">
        <v>0</v>
      </c>
      <c r="E70" s="136"/>
      <c r="F70" s="140">
        <v>0</v>
      </c>
      <c r="G70" s="140">
        <v>0</v>
      </c>
      <c r="H70" s="121"/>
      <c r="I70" s="119" t="e">
        <f t="shared" si="37"/>
        <v>#DIV/0!</v>
      </c>
      <c r="J70" s="121" t="e">
        <f t="shared" si="41"/>
        <v>#DIV/0!</v>
      </c>
      <c r="K70" s="121" t="e">
        <f t="shared" si="38"/>
        <v>#DIV/0!</v>
      </c>
      <c r="L70" s="136">
        <v>0</v>
      </c>
      <c r="M70" s="136">
        <v>0</v>
      </c>
      <c r="N70" s="136">
        <v>0</v>
      </c>
      <c r="O70" s="148" t="e">
        <f t="shared" si="42"/>
        <v>#DIV/0!</v>
      </c>
      <c r="P70" s="126" t="e">
        <f t="shared" si="43"/>
        <v>#DIV/0!</v>
      </c>
      <c r="Q70" s="140">
        <f t="shared" si="46"/>
        <v>0</v>
      </c>
      <c r="R70" s="136">
        <f t="shared" si="46"/>
        <v>0</v>
      </c>
      <c r="S70" s="136">
        <f t="shared" si="47"/>
        <v>0</v>
      </c>
      <c r="T70" s="121" t="e">
        <f t="shared" si="40"/>
        <v>#DIV/0!</v>
      </c>
      <c r="U70" s="121" t="e">
        <f t="shared" si="44"/>
        <v>#DIV/0!</v>
      </c>
    </row>
    <row r="71" spans="1:21" s="20" customFormat="1" ht="13.5" hidden="1" thickBot="1">
      <c r="A71" s="96">
        <v>240000</v>
      </c>
      <c r="B71" s="27" t="s">
        <v>74</v>
      </c>
      <c r="C71" s="138">
        <f>C72+C73</f>
        <v>0</v>
      </c>
      <c r="D71" s="133">
        <f aca="true" t="shared" si="48" ref="D71:S71">D72+D73</f>
        <v>0</v>
      </c>
      <c r="E71" s="133">
        <f t="shared" si="48"/>
        <v>0</v>
      </c>
      <c r="F71" s="133">
        <f t="shared" si="48"/>
        <v>0</v>
      </c>
      <c r="G71" s="133">
        <f t="shared" si="48"/>
        <v>0</v>
      </c>
      <c r="H71" s="117">
        <f t="shared" si="48"/>
        <v>0</v>
      </c>
      <c r="I71" s="118" t="e">
        <f t="shared" si="37"/>
        <v>#DIV/0!</v>
      </c>
      <c r="J71" s="118" t="e">
        <f t="shared" si="41"/>
        <v>#DIV/0!</v>
      </c>
      <c r="K71" s="118" t="e">
        <f t="shared" si="38"/>
        <v>#DIV/0!</v>
      </c>
      <c r="L71" s="133">
        <f t="shared" si="48"/>
        <v>0</v>
      </c>
      <c r="M71" s="133">
        <f t="shared" si="48"/>
        <v>0</v>
      </c>
      <c r="N71" s="133">
        <f>N72+N73</f>
        <v>0</v>
      </c>
      <c r="O71" s="147" t="e">
        <f t="shared" si="42"/>
        <v>#DIV/0!</v>
      </c>
      <c r="P71" s="118" t="e">
        <f t="shared" si="43"/>
        <v>#DIV/0!</v>
      </c>
      <c r="Q71" s="133">
        <f t="shared" si="46"/>
        <v>0</v>
      </c>
      <c r="R71" s="133">
        <f t="shared" si="48"/>
        <v>0</v>
      </c>
      <c r="S71" s="133">
        <f t="shared" si="48"/>
        <v>0</v>
      </c>
      <c r="T71" s="118" t="e">
        <f t="shared" si="40"/>
        <v>#DIV/0!</v>
      </c>
      <c r="U71" s="118" t="e">
        <f t="shared" si="44"/>
        <v>#DIV/0!</v>
      </c>
    </row>
    <row r="72" spans="1:21" s="20" customFormat="1" ht="13.5" hidden="1" thickBot="1">
      <c r="A72" s="33">
        <v>240601</v>
      </c>
      <c r="B72" s="53" t="s">
        <v>44</v>
      </c>
      <c r="C72" s="136">
        <v>0</v>
      </c>
      <c r="D72" s="136">
        <v>0</v>
      </c>
      <c r="E72" s="136"/>
      <c r="F72" s="136">
        <v>0</v>
      </c>
      <c r="G72" s="136">
        <v>0</v>
      </c>
      <c r="H72" s="121"/>
      <c r="I72" s="121" t="e">
        <f t="shared" si="37"/>
        <v>#DIV/0!</v>
      </c>
      <c r="J72" s="121" t="e">
        <f t="shared" si="41"/>
        <v>#DIV/0!</v>
      </c>
      <c r="K72" s="121" t="e">
        <f t="shared" si="38"/>
        <v>#DIV/0!</v>
      </c>
      <c r="L72" s="136">
        <v>0</v>
      </c>
      <c r="M72" s="136">
        <v>0</v>
      </c>
      <c r="N72" s="136">
        <v>0</v>
      </c>
      <c r="O72" s="132" t="e">
        <f t="shared" si="42"/>
        <v>#DIV/0!</v>
      </c>
      <c r="P72" s="121" t="e">
        <f t="shared" si="43"/>
        <v>#DIV/0!</v>
      </c>
      <c r="Q72" s="136">
        <f t="shared" si="46"/>
        <v>0</v>
      </c>
      <c r="R72" s="136">
        <f t="shared" si="46"/>
        <v>0</v>
      </c>
      <c r="S72" s="136">
        <f>N72+E72</f>
        <v>0</v>
      </c>
      <c r="T72" s="121" t="e">
        <f t="shared" si="40"/>
        <v>#DIV/0!</v>
      </c>
      <c r="U72" s="121" t="e">
        <f t="shared" si="44"/>
        <v>#DIV/0!</v>
      </c>
    </row>
    <row r="73" spans="1:21" s="20" customFormat="1" ht="13.5" hidden="1" thickBot="1">
      <c r="A73" s="98">
        <v>240602</v>
      </c>
      <c r="B73" s="54" t="s">
        <v>51</v>
      </c>
      <c r="C73" s="136">
        <v>0</v>
      </c>
      <c r="D73" s="136">
        <v>0</v>
      </c>
      <c r="E73" s="136"/>
      <c r="F73" s="136">
        <v>0</v>
      </c>
      <c r="G73" s="136">
        <v>0</v>
      </c>
      <c r="H73" s="121"/>
      <c r="I73" s="121" t="e">
        <f t="shared" si="37"/>
        <v>#DIV/0!</v>
      </c>
      <c r="J73" s="121" t="e">
        <f t="shared" si="41"/>
        <v>#DIV/0!</v>
      </c>
      <c r="K73" s="121" t="e">
        <f t="shared" si="38"/>
        <v>#DIV/0!</v>
      </c>
      <c r="L73" s="136">
        <v>0</v>
      </c>
      <c r="M73" s="136">
        <v>0</v>
      </c>
      <c r="N73" s="136">
        <v>0</v>
      </c>
      <c r="O73" s="132" t="e">
        <f t="shared" si="42"/>
        <v>#DIV/0!</v>
      </c>
      <c r="P73" s="121" t="e">
        <f t="shared" si="43"/>
        <v>#DIV/0!</v>
      </c>
      <c r="Q73" s="136">
        <f>L73+C73</f>
        <v>0</v>
      </c>
      <c r="R73" s="136">
        <f>M73+D73</f>
        <v>0</v>
      </c>
      <c r="S73" s="136">
        <f>N73+E73</f>
        <v>0</v>
      </c>
      <c r="T73" s="121" t="e">
        <f t="shared" si="40"/>
        <v>#DIV/0!</v>
      </c>
      <c r="U73" s="121" t="e">
        <f t="shared" si="44"/>
        <v>#DIV/0!</v>
      </c>
    </row>
    <row r="74" spans="1:21" ht="13.5" thickBot="1">
      <c r="A74" s="92">
        <v>250000</v>
      </c>
      <c r="B74" s="7" t="s">
        <v>89</v>
      </c>
      <c r="C74" s="133">
        <f>C76+C75</f>
        <v>9969</v>
      </c>
      <c r="D74" s="133">
        <f>D76+D75</f>
        <v>9969</v>
      </c>
      <c r="E74" s="133">
        <f>E76+E75</f>
        <v>9969</v>
      </c>
      <c r="F74" s="133">
        <f>F76+F75</f>
        <v>9969</v>
      </c>
      <c r="G74" s="133">
        <f>G76+G75</f>
        <v>0</v>
      </c>
      <c r="H74" s="118">
        <f>G74/E74*100</f>
        <v>0</v>
      </c>
      <c r="I74" s="118">
        <f t="shared" si="37"/>
        <v>0</v>
      </c>
      <c r="J74" s="118">
        <f t="shared" si="41"/>
        <v>0</v>
      </c>
      <c r="K74" s="118">
        <f t="shared" si="38"/>
        <v>0</v>
      </c>
      <c r="L74" s="133">
        <f aca="true" t="shared" si="49" ref="L74:S74">L76</f>
        <v>0</v>
      </c>
      <c r="M74" s="133">
        <f t="shared" si="49"/>
        <v>0</v>
      </c>
      <c r="N74" s="133">
        <f t="shared" si="49"/>
        <v>0</v>
      </c>
      <c r="O74" s="147">
        <v>0</v>
      </c>
      <c r="P74" s="118">
        <v>0</v>
      </c>
      <c r="Q74" s="133">
        <f t="shared" si="49"/>
        <v>9969</v>
      </c>
      <c r="R74" s="133">
        <f t="shared" si="49"/>
        <v>9969</v>
      </c>
      <c r="S74" s="133">
        <f t="shared" si="49"/>
        <v>0</v>
      </c>
      <c r="T74" s="118">
        <f t="shared" si="40"/>
        <v>0</v>
      </c>
      <c r="U74" s="118">
        <f t="shared" si="44"/>
        <v>0</v>
      </c>
    </row>
    <row r="75" spans="1:207" s="22" customFormat="1" ht="27.75" customHeight="1" hidden="1" thickBot="1">
      <c r="A75" s="40">
        <v>250203</v>
      </c>
      <c r="B75" s="72" t="s">
        <v>60</v>
      </c>
      <c r="C75" s="136">
        <v>0</v>
      </c>
      <c r="D75" s="136">
        <v>0</v>
      </c>
      <c r="E75" s="136"/>
      <c r="F75" s="136">
        <v>0</v>
      </c>
      <c r="G75" s="136">
        <v>0</v>
      </c>
      <c r="H75" s="121"/>
      <c r="I75" s="121" t="e">
        <f>G75/C75*100</f>
        <v>#DIV/0!</v>
      </c>
      <c r="J75" s="121" t="e">
        <f>H75/D75*100</f>
        <v>#DIV/0!</v>
      </c>
      <c r="K75" s="121" t="e">
        <f>I75/E75*100</f>
        <v>#DIV/0!</v>
      </c>
      <c r="L75" s="136">
        <v>0</v>
      </c>
      <c r="M75" s="136">
        <v>0</v>
      </c>
      <c r="N75" s="136">
        <v>0</v>
      </c>
      <c r="O75" s="132" t="e">
        <f t="shared" si="42"/>
        <v>#DIV/0!</v>
      </c>
      <c r="P75" s="121" t="e">
        <f t="shared" si="43"/>
        <v>#DIV/0!</v>
      </c>
      <c r="Q75" s="136">
        <f aca="true" t="shared" si="50" ref="Q75:R77">L75+C75</f>
        <v>0</v>
      </c>
      <c r="R75" s="136">
        <f t="shared" si="50"/>
        <v>0</v>
      </c>
      <c r="S75" s="136">
        <f>N75+G75</f>
        <v>0</v>
      </c>
      <c r="T75" s="121" t="e">
        <f t="shared" si="40"/>
        <v>#DIV/0!</v>
      </c>
      <c r="U75" s="121" t="e">
        <f t="shared" si="44"/>
        <v>#DIV/0!</v>
      </c>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row>
    <row r="76" spans="1:207" s="22" customFormat="1" ht="13.5" thickBot="1">
      <c r="A76" s="40">
        <v>250404</v>
      </c>
      <c r="B76" s="44" t="s">
        <v>40</v>
      </c>
      <c r="C76" s="136">
        <v>9969</v>
      </c>
      <c r="D76" s="136">
        <v>9969</v>
      </c>
      <c r="E76" s="136">
        <v>9969</v>
      </c>
      <c r="F76" s="136">
        <v>9969</v>
      </c>
      <c r="G76" s="136">
        <v>0</v>
      </c>
      <c r="H76" s="121">
        <f>G76/E76*100</f>
        <v>0</v>
      </c>
      <c r="I76" s="121">
        <f>G76/C76*100</f>
        <v>0</v>
      </c>
      <c r="J76" s="121">
        <f>G76/D76*100</f>
        <v>0</v>
      </c>
      <c r="K76" s="121">
        <f>G76/F76*100</f>
        <v>0</v>
      </c>
      <c r="L76" s="136">
        <v>0</v>
      </c>
      <c r="M76" s="136">
        <v>0</v>
      </c>
      <c r="N76" s="136">
        <v>0</v>
      </c>
      <c r="O76" s="132">
        <v>0</v>
      </c>
      <c r="P76" s="121">
        <v>0</v>
      </c>
      <c r="Q76" s="136">
        <f t="shared" si="50"/>
        <v>9969</v>
      </c>
      <c r="R76" s="136">
        <f t="shared" si="50"/>
        <v>9969</v>
      </c>
      <c r="S76" s="136">
        <f>N76+G76</f>
        <v>0</v>
      </c>
      <c r="T76" s="121">
        <f t="shared" si="40"/>
        <v>0</v>
      </c>
      <c r="U76" s="121">
        <f t="shared" si="44"/>
        <v>0</v>
      </c>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row>
    <row r="77" spans="1:207" s="23" customFormat="1" ht="15.75" thickBot="1">
      <c r="A77" s="110"/>
      <c r="B77" s="111" t="s">
        <v>41</v>
      </c>
      <c r="C77" s="141">
        <f>C14+C16+C26+C53+C57+C59+C74+C65+C71+C62+C67+C69</f>
        <v>107491390</v>
      </c>
      <c r="D77" s="141">
        <f>D14+D16+D26+D53+D57+D59+D74+D65+D71+D62+D67+D69</f>
        <v>133801927</v>
      </c>
      <c r="E77" s="141" t="e">
        <f>E14+E16+E26+E53+E57+E59+E74+E65+E71+E62+E67+E69</f>
        <v>#REF!</v>
      </c>
      <c r="F77" s="141">
        <f>F14+F16+F26+F53+F57+F59+F74+F65+F71+F62+F67+F69</f>
        <v>133801927</v>
      </c>
      <c r="G77" s="141">
        <f>G14+G16+G26+G53+G57+G59+G74+G65+G71+G62+G67+G69</f>
        <v>98488428</v>
      </c>
      <c r="H77" s="127" t="e">
        <f>G77/E77*100</f>
        <v>#REF!</v>
      </c>
      <c r="I77" s="127">
        <f>G77/C77*100</f>
        <v>91.62448080725349</v>
      </c>
      <c r="J77" s="127">
        <f>G77/D77*100</f>
        <v>73.60763047904385</v>
      </c>
      <c r="K77" s="127">
        <f>G77/F77*100</f>
        <v>73.60763047904385</v>
      </c>
      <c r="L77" s="141">
        <f>L14+L16+L26+L53+L57+L59+L74+L65+L71+L62</f>
        <v>2200144</v>
      </c>
      <c r="M77" s="141">
        <f>M14+M16+M26+M53+M57+M59+M74+M65+M71+M62</f>
        <v>4091592</v>
      </c>
      <c r="N77" s="141">
        <f>N14+N16+N26+N53+N57+N59+N74+N65+N71+N62</f>
        <v>3190625</v>
      </c>
      <c r="O77" s="149">
        <f t="shared" si="42"/>
        <v>145.01891694361825</v>
      </c>
      <c r="P77" s="127">
        <f t="shared" si="43"/>
        <v>77.98003808786409</v>
      </c>
      <c r="Q77" s="141">
        <f t="shared" si="50"/>
        <v>109691534</v>
      </c>
      <c r="R77" s="141">
        <f t="shared" si="50"/>
        <v>137893519</v>
      </c>
      <c r="S77" s="141">
        <f>N77+G77</f>
        <v>101679053</v>
      </c>
      <c r="T77" s="127">
        <f t="shared" si="40"/>
        <v>92.69544265831856</v>
      </c>
      <c r="U77" s="127">
        <f t="shared" si="44"/>
        <v>73.73736904922994</v>
      </c>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row>
    <row r="78" spans="1:21" ht="13.5" thickBot="1">
      <c r="A78" s="93"/>
      <c r="B78" s="46"/>
      <c r="C78" s="136"/>
      <c r="D78" s="136"/>
      <c r="E78" s="136"/>
      <c r="F78" s="136"/>
      <c r="G78" s="136"/>
      <c r="H78" s="121"/>
      <c r="I78" s="121"/>
      <c r="J78" s="121"/>
      <c r="K78" s="121"/>
      <c r="L78" s="136"/>
      <c r="M78" s="136"/>
      <c r="N78" s="136"/>
      <c r="O78" s="132"/>
      <c r="P78" s="121"/>
      <c r="Q78" s="136"/>
      <c r="R78" s="136"/>
      <c r="S78" s="136"/>
      <c r="T78" s="121"/>
      <c r="U78" s="121"/>
    </row>
    <row r="79" spans="1:21" ht="13.5" thickBot="1">
      <c r="A79" s="99"/>
      <c r="B79" s="49"/>
      <c r="C79" s="136"/>
      <c r="D79" s="136"/>
      <c r="E79" s="136"/>
      <c r="F79" s="136"/>
      <c r="G79" s="136"/>
      <c r="H79" s="121"/>
      <c r="I79" s="121"/>
      <c r="J79" s="121"/>
      <c r="K79" s="121"/>
      <c r="L79" s="136"/>
      <c r="M79" s="136"/>
      <c r="N79" s="136"/>
      <c r="O79" s="132"/>
      <c r="P79" s="121"/>
      <c r="Q79" s="136"/>
      <c r="R79" s="136"/>
      <c r="S79" s="136"/>
      <c r="T79" s="121"/>
      <c r="U79" s="121"/>
    </row>
    <row r="80" spans="1:21" ht="13.5" thickBot="1">
      <c r="A80" s="94"/>
      <c r="B80" s="55"/>
      <c r="C80" s="136"/>
      <c r="D80" s="136"/>
      <c r="E80" s="136"/>
      <c r="F80" s="136"/>
      <c r="G80" s="137"/>
      <c r="H80" s="121"/>
      <c r="I80" s="121"/>
      <c r="J80" s="121"/>
      <c r="K80" s="121"/>
      <c r="L80" s="136"/>
      <c r="M80" s="136"/>
      <c r="N80" s="136"/>
      <c r="O80" s="132"/>
      <c r="P80" s="121"/>
      <c r="Q80" s="136"/>
      <c r="R80" s="136"/>
      <c r="S80" s="136"/>
      <c r="T80" s="121"/>
      <c r="U80" s="121"/>
    </row>
    <row r="81" spans="1:207" s="52" customFormat="1" ht="13.5" thickBot="1">
      <c r="A81" s="105"/>
      <c r="B81" s="105" t="s">
        <v>42</v>
      </c>
      <c r="C81" s="142">
        <f>C77</f>
        <v>107491390</v>
      </c>
      <c r="D81" s="143">
        <f>D77</f>
        <v>133801927</v>
      </c>
      <c r="E81" s="144" t="e">
        <f>E77</f>
        <v>#REF!</v>
      </c>
      <c r="F81" s="145">
        <f>F77</f>
        <v>133801927</v>
      </c>
      <c r="G81" s="135">
        <f>G77</f>
        <v>98488428</v>
      </c>
      <c r="H81" s="128" t="e">
        <f>G81/E81*100</f>
        <v>#REF!</v>
      </c>
      <c r="I81" s="129">
        <f>G81/C81*100</f>
        <v>91.62448080725349</v>
      </c>
      <c r="J81" s="123">
        <f>G81/D81*100</f>
        <v>73.60763047904385</v>
      </c>
      <c r="K81" s="128">
        <f>G81/F81*100</f>
        <v>73.60763047904385</v>
      </c>
      <c r="L81" s="135">
        <f>L77</f>
        <v>2200144</v>
      </c>
      <c r="M81" s="146">
        <f>M77</f>
        <v>4091592</v>
      </c>
      <c r="N81" s="142">
        <f>N77</f>
        <v>3190625</v>
      </c>
      <c r="O81" s="150">
        <f t="shared" si="42"/>
        <v>145.01891694361825</v>
      </c>
      <c r="P81" s="123">
        <f t="shared" si="43"/>
        <v>77.98003808786409</v>
      </c>
      <c r="Q81" s="146">
        <f>L81+C81</f>
        <v>109691534</v>
      </c>
      <c r="R81" s="135">
        <f>R77</f>
        <v>137893519</v>
      </c>
      <c r="S81" s="146">
        <f>S77</f>
        <v>101679053</v>
      </c>
      <c r="T81" s="123">
        <f t="shared" si="40"/>
        <v>92.69544265831856</v>
      </c>
      <c r="U81" s="123">
        <f t="shared" si="44"/>
        <v>73.73736904922994</v>
      </c>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row>
    <row r="82" spans="2:21" ht="18.75">
      <c r="B82" s="101" t="s">
        <v>65</v>
      </c>
      <c r="C82" s="113"/>
      <c r="D82" s="113"/>
      <c r="E82" s="75"/>
      <c r="F82" s="75"/>
      <c r="G82" s="74"/>
      <c r="H82" s="75"/>
      <c r="I82" s="75"/>
      <c r="J82" s="76"/>
      <c r="K82" s="75"/>
      <c r="L82" s="74"/>
      <c r="M82" s="14"/>
      <c r="N82" s="75"/>
      <c r="O82" s="75"/>
      <c r="P82" s="75"/>
      <c r="Q82" s="74"/>
      <c r="R82" s="26"/>
      <c r="S82" s="26"/>
      <c r="T82" s="75"/>
      <c r="U82" s="75"/>
    </row>
    <row r="83" spans="1:21" ht="15.75">
      <c r="A83" s="8"/>
      <c r="B83" s="15" t="s">
        <v>108</v>
      </c>
      <c r="C83" s="77"/>
      <c r="D83" s="77"/>
      <c r="E83" s="78"/>
      <c r="F83" s="78"/>
      <c r="G83" s="10"/>
      <c r="H83" s="9"/>
      <c r="I83" s="9"/>
      <c r="J83" s="11"/>
      <c r="K83" s="9"/>
      <c r="L83" s="9"/>
      <c r="M83" s="12"/>
      <c r="N83" s="12"/>
      <c r="O83" s="13"/>
      <c r="P83" s="13"/>
      <c r="Q83" s="12"/>
      <c r="R83" s="182" t="s">
        <v>109</v>
      </c>
      <c r="S83" s="14"/>
      <c r="T83" s="8"/>
      <c r="U83" s="8"/>
    </row>
    <row r="84" spans="2:21" ht="15.75">
      <c r="B84" s="130"/>
      <c r="C84" s="114"/>
      <c r="D84" s="114"/>
      <c r="E84" s="79"/>
      <c r="F84" s="8"/>
      <c r="G84" s="80"/>
      <c r="H84" s="100"/>
      <c r="I84" s="75"/>
      <c r="J84" s="76"/>
      <c r="K84" s="75"/>
      <c r="L84" s="74"/>
      <c r="M84" s="74"/>
      <c r="N84" s="74"/>
      <c r="O84" s="75"/>
      <c r="P84" s="75"/>
      <c r="Q84" s="74"/>
      <c r="R84" s="15"/>
      <c r="S84" s="12"/>
      <c r="T84" s="75"/>
      <c r="U84" s="75"/>
    </row>
    <row r="85" spans="2:21" ht="15.75">
      <c r="B85" s="15"/>
      <c r="C85" s="100"/>
      <c r="D85" s="100"/>
      <c r="E85" s="75"/>
      <c r="F85" s="75"/>
      <c r="G85" s="75"/>
      <c r="H85" s="75"/>
      <c r="I85" s="75"/>
      <c r="J85" s="76"/>
      <c r="K85" s="75"/>
      <c r="L85" s="74"/>
      <c r="M85" s="74"/>
      <c r="N85" s="74"/>
      <c r="O85" s="75"/>
      <c r="P85" s="75"/>
      <c r="Q85" s="74"/>
      <c r="R85" s="74"/>
      <c r="S85" s="74"/>
      <c r="T85" s="75"/>
      <c r="U85" s="75"/>
    </row>
    <row r="86" spans="3:21" ht="12.75">
      <c r="C86" s="100"/>
      <c r="D86" s="100"/>
      <c r="E86" s="75"/>
      <c r="F86" s="75"/>
      <c r="G86" s="75"/>
      <c r="H86" s="75"/>
      <c r="I86" s="75"/>
      <c r="J86" s="76"/>
      <c r="K86" s="75"/>
      <c r="L86" s="74"/>
      <c r="M86" s="74"/>
      <c r="N86" s="74"/>
      <c r="O86" s="75"/>
      <c r="P86" s="75"/>
      <c r="Q86" s="74"/>
      <c r="R86" s="74"/>
      <c r="S86" s="74"/>
      <c r="T86" s="75"/>
      <c r="U86" s="75"/>
    </row>
    <row r="87" spans="1:21" ht="12.75">
      <c r="A87" s="22"/>
      <c r="B87" s="22"/>
      <c r="C87" s="24"/>
      <c r="D87" s="24"/>
      <c r="E87" s="24"/>
      <c r="F87" s="24"/>
      <c r="G87" s="24"/>
      <c r="H87" s="24"/>
      <c r="I87" s="24"/>
      <c r="J87" s="25"/>
      <c r="K87" s="24"/>
      <c r="L87" s="24"/>
      <c r="M87" s="24"/>
      <c r="N87" s="24"/>
      <c r="O87" s="24"/>
      <c r="P87" s="24"/>
      <c r="Q87" s="24"/>
      <c r="R87" s="24"/>
      <c r="S87" s="24"/>
      <c r="T87" s="24"/>
      <c r="U87" s="24"/>
    </row>
    <row r="88" spans="1:21" ht="12.75">
      <c r="A88" s="22"/>
      <c r="B88" s="22"/>
      <c r="C88" s="24"/>
      <c r="D88" s="24"/>
      <c r="E88" s="24"/>
      <c r="F88" s="24"/>
      <c r="G88" s="24"/>
      <c r="H88" s="24"/>
      <c r="I88" s="24"/>
      <c r="J88" s="25"/>
      <c r="K88" s="24"/>
      <c r="L88" s="24"/>
      <c r="M88" s="24"/>
      <c r="N88" s="24"/>
      <c r="O88" s="24"/>
      <c r="P88" s="24"/>
      <c r="Q88" s="24"/>
      <c r="R88" s="24"/>
      <c r="S88" s="24"/>
      <c r="T88" s="24"/>
      <c r="U88" s="24"/>
    </row>
    <row r="89" spans="1:21" ht="12.75">
      <c r="A89" s="22"/>
      <c r="B89" s="22"/>
      <c r="C89" s="24"/>
      <c r="D89" s="24"/>
      <c r="E89" s="24"/>
      <c r="F89" s="24"/>
      <c r="G89" s="24"/>
      <c r="H89" s="24"/>
      <c r="I89" s="24"/>
      <c r="J89" s="25"/>
      <c r="K89" s="24"/>
      <c r="L89" s="24"/>
      <c r="M89" s="24"/>
      <c r="N89" s="24"/>
      <c r="O89" s="24"/>
      <c r="P89" s="24"/>
      <c r="Q89" s="24"/>
      <c r="R89" s="24"/>
      <c r="S89" s="24"/>
      <c r="T89" s="24"/>
      <c r="U89" s="24"/>
    </row>
    <row r="90" spans="1:21" ht="12.75">
      <c r="A90" s="22"/>
      <c r="B90" s="22"/>
      <c r="C90" s="24"/>
      <c r="D90" s="24"/>
      <c r="E90" s="24"/>
      <c r="F90" s="24"/>
      <c r="G90" s="24"/>
      <c r="H90" s="24"/>
      <c r="I90" s="24"/>
      <c r="J90" s="24"/>
      <c r="K90" s="24"/>
      <c r="L90" s="24"/>
      <c r="M90" s="24"/>
      <c r="N90" s="24"/>
      <c r="O90" s="24"/>
      <c r="P90" s="24"/>
      <c r="Q90" s="24"/>
      <c r="R90" s="24"/>
      <c r="S90" s="24"/>
      <c r="T90" s="24"/>
      <c r="U90" s="24"/>
    </row>
    <row r="91" spans="7:9" ht="12.75">
      <c r="G91" s="56"/>
      <c r="I91" s="56"/>
    </row>
    <row r="92" spans="3:14" ht="12.75">
      <c r="C92" s="56"/>
      <c r="D92" s="58"/>
      <c r="F92" s="56"/>
      <c r="G92" s="56"/>
      <c r="L92" s="56"/>
      <c r="M92" s="56"/>
      <c r="N92" s="56"/>
    </row>
    <row r="93" spans="4:13" ht="12.75">
      <c r="D93" s="59"/>
      <c r="M93" s="56"/>
    </row>
    <row r="101" ht="12.75">
      <c r="B101" s="60"/>
    </row>
    <row r="106" spans="7:14" ht="12.75">
      <c r="G106" s="60"/>
      <c r="I106" s="58"/>
      <c r="N106" s="60"/>
    </row>
    <row r="120" ht="12.75">
      <c r="G120" s="60"/>
    </row>
  </sheetData>
  <sheetProtection/>
  <mergeCells count="41">
    <mergeCell ref="S28:S29"/>
    <mergeCell ref="T28:T29"/>
    <mergeCell ref="U28:U29"/>
    <mergeCell ref="D4:I4"/>
    <mergeCell ref="O28:O29"/>
    <mergeCell ref="P28:P29"/>
    <mergeCell ref="Q28:Q29"/>
    <mergeCell ref="R28:R29"/>
    <mergeCell ref="K28:K29"/>
    <mergeCell ref="L28:L29"/>
    <mergeCell ref="T46:T48"/>
    <mergeCell ref="U46:U48"/>
    <mergeCell ref="P46:P48"/>
    <mergeCell ref="O46:O48"/>
    <mergeCell ref="Q46:Q48"/>
    <mergeCell ref="R46:R48"/>
    <mergeCell ref="S46:S48"/>
    <mergeCell ref="C46:C48"/>
    <mergeCell ref="D46:D48"/>
    <mergeCell ref="F46:F48"/>
    <mergeCell ref="I46:I48"/>
    <mergeCell ref="G46:G48"/>
    <mergeCell ref="M46:M48"/>
    <mergeCell ref="J46:J48"/>
    <mergeCell ref="K46:K48"/>
    <mergeCell ref="I28:I29"/>
    <mergeCell ref="J28:J29"/>
    <mergeCell ref="M28:M29"/>
    <mergeCell ref="N28:N29"/>
    <mergeCell ref="N46:N48"/>
    <mergeCell ref="L46:L48"/>
    <mergeCell ref="C28:C29"/>
    <mergeCell ref="A28:A29"/>
    <mergeCell ref="A46:A48"/>
    <mergeCell ref="B46:B48"/>
    <mergeCell ref="Q7:U7"/>
    <mergeCell ref="C7:K7"/>
    <mergeCell ref="L7:P7"/>
    <mergeCell ref="D28:D29"/>
    <mergeCell ref="F28:F29"/>
    <mergeCell ref="G28:G29"/>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2016-04-28T07:00:51Z</cp:lastPrinted>
  <dcterms:created xsi:type="dcterms:W3CDTF">1996-10-08T23:32:33Z</dcterms:created>
  <dcterms:modified xsi:type="dcterms:W3CDTF">2016-04-28T07:00:53Z</dcterms:modified>
  <cp:category/>
  <cp:version/>
  <cp:contentType/>
  <cp:contentStatus/>
</cp:coreProperties>
</file>