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315" windowHeight="5070" tabRatio="601" activeTab="0"/>
  </bookViews>
  <sheets>
    <sheet name="Лист 1" sheetId="1" r:id="rId1"/>
  </sheets>
  <definedNames>
    <definedName name="_xlnm.Print_Titles" localSheetId="0">'Лист 1'!$8:$9</definedName>
    <definedName name="_xlnm.Print_Area" localSheetId="0">'Лист 1'!$B$1:$I$54</definedName>
  </definedNames>
  <calcPr fullCalcOnLoad="1"/>
</workbook>
</file>

<file path=xl/sharedStrings.xml><?xml version="1.0" encoding="utf-8"?>
<sst xmlns="http://schemas.openxmlformats.org/spreadsheetml/2006/main" count="100" uniqueCount="69">
  <si>
    <t>У тому числі</t>
  </si>
  <si>
    <t>тис. грн.</t>
  </si>
  <si>
    <t xml:space="preserve">В С Ь О Г О </t>
  </si>
  <si>
    <t>Загальний  обсяг фінансування будівництва</t>
  </si>
  <si>
    <t>Відсоток завершеності будівництва об'єкту на майбутні роки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</si>
  <si>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</si>
  <si>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</si>
  <si>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 </t>
  </si>
  <si>
    <t>Назва об'єктів відповідно до проектно-кошторисної документації тощо</t>
  </si>
  <si>
    <t>Код програм-ної класи-фікації видатків та креди-тування місцевого бюджету</t>
  </si>
  <si>
    <t>Код тимчасової класи-фікації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</si>
  <si>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</si>
  <si>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згідно з типовою відомчою/тимчасовою класифікацією видатків та кредитування місцевого бюджету</t>
  </si>
  <si>
    <t xml:space="preserve">10 Відділ освіти Бабушкінської районної у місті ради  </t>
  </si>
  <si>
    <t>Голова Бабушкінської районної у місті ради</t>
  </si>
  <si>
    <t xml:space="preserve">до рішення районної у місті ради </t>
  </si>
  <si>
    <t>від                                №</t>
  </si>
  <si>
    <t>091204</t>
  </si>
  <si>
    <t>Капітальні видатки</t>
  </si>
  <si>
    <t>Теріторіальний центр соціального обслуговування (надання соціальних послуг)</t>
  </si>
  <si>
    <t>видатки на які у 2015 році будуть проводитися за рахунок коштів бюджету розвитку</t>
  </si>
  <si>
    <t xml:space="preserve">                                                               Перелік об'єктів,</t>
  </si>
  <si>
    <t xml:space="preserve">            Додаток 4</t>
  </si>
  <si>
    <t>15 Управління праці та соціального захисту населення Бабушкінської районної у місті ради</t>
  </si>
  <si>
    <t>010116</t>
  </si>
  <si>
    <t>Орган місцевого самоврядування</t>
  </si>
  <si>
    <t>Субвенція з міського бюджету на придбання комп"ютерної техніки згідно з Постановою КМУ від 28.02.2015№106</t>
  </si>
  <si>
    <t>070101</t>
  </si>
  <si>
    <t>0910</t>
  </si>
  <si>
    <t>Дошкільні заклади освіти</t>
  </si>
  <si>
    <t>Капітальний ремонт вводу опалення КЗО ДНЗ№341</t>
  </si>
  <si>
    <t>Всього:</t>
  </si>
  <si>
    <t>070201</t>
  </si>
  <si>
    <t>0921</t>
  </si>
  <si>
    <t>Загальноосвітні школи (в тому числі школа-садок, інтернат при школі), спеціалізовані школи, ліцеї, гімназії, колегіуми</t>
  </si>
  <si>
    <t>субвенція з міського бюджету на доочищення питної води</t>
  </si>
  <si>
    <t>Субвенція з міського бюджету на проведення капітального ремонту закладів освіти</t>
  </si>
  <si>
    <t>субвенція з міського бюджету на поповнення бібліотечних фондів</t>
  </si>
  <si>
    <t>070202</t>
  </si>
  <si>
    <t>Вечерні (змінні) школи</t>
  </si>
  <si>
    <t>070401</t>
  </si>
  <si>
    <t>0960</t>
  </si>
  <si>
    <t>Позакільні заклади освіти, заходи з позашкільної роботи з дітьми</t>
  </si>
  <si>
    <t>Фінансування енергозберігаючих заходів</t>
  </si>
  <si>
    <t xml:space="preserve">Субвенція з міського бюджету на встановлення приладів обліку енергоносіїв у закладах освіти-капітальний ремонт, реконструкція, встановлення вузлів обліку природного газу та коректорів </t>
  </si>
  <si>
    <t>Інші видатки</t>
  </si>
  <si>
    <t>Субвенція з міського бюджету на виконання доручень виборців депутатами Дніпропетровської міської ради VI скликання на 2014-2015 роки</t>
  </si>
  <si>
    <t>20 Управління-служба у справах дітей Бабушкінської районної у місті ради</t>
  </si>
  <si>
    <t>0111</t>
  </si>
  <si>
    <t>01 Бабушкінська районна у місті рада</t>
  </si>
  <si>
    <t>в тому числі:</t>
  </si>
  <si>
    <t>субвенція з міського бюджету на проведення капітального ремонту закладів освіти</t>
  </si>
  <si>
    <t xml:space="preserve"> субвенція з міського бюджету на встановлення приладів обліку енергоносіїв у закладах освіти-капітальний ремонт, реконструкція, встановлення вузлів обліку природного газу та коректорів </t>
  </si>
  <si>
    <t>070802</t>
  </si>
  <si>
    <t>0990</t>
  </si>
  <si>
    <t>Методична робота , інші заходи у сфері народної освіти</t>
  </si>
  <si>
    <t xml:space="preserve"> субвенція з міського бюджету на утримання закладів освіти</t>
  </si>
  <si>
    <t>100106</t>
  </si>
  <si>
    <t>0610</t>
  </si>
  <si>
    <t>Капітальний ремонт житлового фонду обєднань співвласників багатоквартирних будинків</t>
  </si>
  <si>
    <t>в тому числі за рахунок субвенції з міського бюджету на фінансування обласного конкурсу проектів із реконструкції , модернізації, будівництва систем теплозабезпечення  в житловому секторі</t>
  </si>
  <si>
    <t>субвенція на придбання обладнання для дитячих майданчиків</t>
  </si>
  <si>
    <t>070804</t>
  </si>
  <si>
    <t>Централізовані бухгалтерії обласних, міських, районних відділв освіти</t>
  </si>
  <si>
    <t>Капітальний ремонт  СЗШ №81( усилення перекритів санвузлів)</t>
  </si>
  <si>
    <t>субвенція з міського бюджету на проведення капітального ремонту закладів освіти (капітальний ремонт приміщень КЗО ДНЗ №201</t>
  </si>
  <si>
    <t>250404</t>
  </si>
  <si>
    <t>0133</t>
  </si>
  <si>
    <t>М.П.Ситник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</si>
</sst>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_-* #,##0.0_р_._-;\-* #,##0.0_р_._-;_-* &quot;-&quot;??_р_._-;_-@_-"/>
    <numFmt numFmtId="197" formatCode="#,##0.000"/>
    <numFmt numFmtId="198" formatCode="#,##0.0"/>
  </numFmts>
  <fonts count="1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i/>
      <sz val="10"/>
      <name val="Arial Cyr"/>
      <family val="0"/>
    </font>
    <font>
      <b/>
      <sz val="9"/>
      <name val="Arial Cyr"/>
      <family val="0"/>
    </font>
    <font>
      <sz val="12"/>
      <name val="Arial Cyr"/>
      <family val="2"/>
    </font>
    <font>
      <i/>
      <sz val="10"/>
      <name val="Arial Cyr"/>
      <family val="0"/>
    </font>
    <font>
      <sz val="10"/>
      <name val="Helv"/>
      <family val="0"/>
    </font>
    <font>
      <b/>
      <sz val="10"/>
      <color indexed="9"/>
      <name val="Arial Cyr"/>
      <family val="0"/>
    </font>
    <font>
      <b/>
      <sz val="10"/>
      <color indexed="10"/>
      <name val="Arial Cyr"/>
      <family val="0"/>
    </font>
    <font>
      <sz val="10"/>
      <color indexed="20"/>
      <name val="Arial Cyr"/>
      <family val="2"/>
    </font>
    <font>
      <b/>
      <sz val="8"/>
      <name val="Arial Cyr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89" fontId="0" fillId="0" borderId="0" xfId="0" applyNumberFormat="1" applyFont="1" applyAlignment="1">
      <alignment/>
    </xf>
    <xf numFmtId="0" fontId="1" fillId="0" borderId="4" xfId="0" applyFont="1" applyFill="1" applyBorder="1" applyAlignment="1" quotePrefix="1">
      <alignment horizontal="center" vertical="center"/>
    </xf>
    <xf numFmtId="188" fontId="0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horizontal="center"/>
    </xf>
    <xf numFmtId="49" fontId="7" fillId="0" borderId="4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97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7" fontId="0" fillId="0" borderId="0" xfId="0" applyNumberFormat="1" applyFont="1" applyAlignment="1">
      <alignment/>
    </xf>
    <xf numFmtId="197" fontId="12" fillId="0" borderId="0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justify" vertical="center" wrapText="1"/>
    </xf>
    <xf numFmtId="197" fontId="1" fillId="0" borderId="0" xfId="0" applyNumberFormat="1" applyFont="1" applyBorder="1" applyAlignment="1">
      <alignment horizontal="center" vertical="center"/>
    </xf>
    <xf numFmtId="197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/>
    </xf>
    <xf numFmtId="19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justify" vertical="center" wrapText="1"/>
    </xf>
    <xf numFmtId="49" fontId="0" fillId="0" borderId="5" xfId="0" applyNumberFormat="1" applyFont="1" applyFill="1" applyBorder="1" applyAlignment="1">
      <alignment horizontal="justify" vertical="center" wrapText="1"/>
    </xf>
    <xf numFmtId="197" fontId="13" fillId="0" borderId="0" xfId="0" applyNumberFormat="1" applyFont="1" applyAlignment="1">
      <alignment horizontal="center"/>
    </xf>
    <xf numFmtId="189" fontId="14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0" fillId="0" borderId="4" xfId="0" applyFont="1" applyFill="1" applyBorder="1" applyAlignment="1" quotePrefix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19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97" fontId="7" fillId="0" borderId="4" xfId="0" applyNumberFormat="1" applyFont="1" applyFill="1" applyBorder="1" applyAlignment="1">
      <alignment horizontal="center" vertical="center" wrapText="1"/>
    </xf>
    <xf numFmtId="197" fontId="10" fillId="0" borderId="4" xfId="0" applyNumberFormat="1" applyFont="1" applyFill="1" applyBorder="1" applyAlignment="1">
      <alignment horizontal="center" vertical="center" wrapText="1"/>
    </xf>
    <xf numFmtId="188" fontId="10" fillId="0" borderId="4" xfId="0" applyNumberFormat="1" applyFont="1" applyFill="1" applyBorder="1" applyAlignment="1">
      <alignment horizontal="center" vertical="center" wrapText="1"/>
    </xf>
    <xf numFmtId="197" fontId="16" fillId="0" borderId="4" xfId="0" applyNumberFormat="1" applyFont="1" applyFill="1" applyBorder="1" applyAlignment="1" quotePrefix="1">
      <alignment horizontal="center" vertical="center"/>
    </xf>
    <xf numFmtId="188" fontId="0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5" xfId="0" applyNumberFormat="1" applyFont="1" applyFill="1" applyBorder="1" applyAlignment="1">
      <alignment horizontal="justify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97" fontId="1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7" fillId="0" borderId="4" xfId="0" applyNumberFormat="1" applyFont="1" applyFill="1" applyBorder="1" applyAlignment="1">
      <alignment horizontal="justify" vertical="center" wrapText="1"/>
    </xf>
    <xf numFmtId="188" fontId="1" fillId="0" borderId="4" xfId="0" applyNumberFormat="1" applyFont="1" applyFill="1" applyBorder="1" applyAlignment="1">
      <alignment horizontal="center" vertical="center" wrapText="1"/>
    </xf>
    <xf numFmtId="197" fontId="18" fillId="0" borderId="4" xfId="0" applyNumberFormat="1" applyFont="1" applyFill="1" applyBorder="1" applyAlignment="1" quotePrefix="1">
      <alignment horizontal="center" vertical="center"/>
    </xf>
    <xf numFmtId="0" fontId="1" fillId="0" borderId="0" xfId="0" applyFont="1" applyAlignment="1">
      <alignment/>
    </xf>
    <xf numFmtId="197" fontId="8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197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center" wrapText="1"/>
    </xf>
    <xf numFmtId="189" fontId="0" fillId="0" borderId="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49" fontId="10" fillId="0" borderId="5" xfId="0" applyNumberFormat="1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97" fontId="10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189" fontId="0" fillId="0" borderId="4" xfId="0" applyNumberFormat="1" applyFont="1" applyFill="1" applyBorder="1" applyAlignment="1">
      <alignment horizontal="center" vertical="center"/>
    </xf>
    <xf numFmtId="197" fontId="17" fillId="0" borderId="4" xfId="0" applyNumberFormat="1" applyFont="1" applyFill="1" applyBorder="1" applyAlignment="1">
      <alignment horizontal="center" vertical="center"/>
    </xf>
    <xf numFmtId="198" fontId="1" fillId="0" borderId="4" xfId="0" applyNumberFormat="1" applyFont="1" applyFill="1" applyBorder="1" applyAlignment="1">
      <alignment horizontal="center" vertical="center"/>
    </xf>
    <xf numFmtId="189" fontId="7" fillId="0" borderId="4" xfId="0" applyNumberFormat="1" applyFont="1" applyFill="1" applyBorder="1" applyAlignment="1">
      <alignment horizontal="center" vertical="center" wrapText="1"/>
    </xf>
    <xf numFmtId="189" fontId="0" fillId="0" borderId="6" xfId="0" applyNumberFormat="1" applyFont="1" applyFill="1" applyBorder="1" applyAlignment="1">
      <alignment horizontal="center" vertical="center" wrapText="1"/>
    </xf>
    <xf numFmtId="197" fontId="0" fillId="0" borderId="4" xfId="0" applyNumberFormat="1" applyFont="1" applyFill="1" applyBorder="1" applyAlignment="1">
      <alignment horizontal="center" vertical="center" wrapText="1"/>
    </xf>
    <xf numFmtId="197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justify"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88" fontId="10" fillId="0" borderId="6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197" fontId="10" fillId="0" borderId="6" xfId="0" applyNumberFormat="1" applyFont="1" applyFill="1" applyBorder="1" applyAlignment="1">
      <alignment horizontal="center" vertical="center" wrapText="1"/>
    </xf>
    <xf numFmtId="197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center" wrapText="1"/>
    </xf>
    <xf numFmtId="0" fontId="5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view="pageBreakPreview" zoomScale="75" zoomScaleSheetLayoutView="75" workbookViewId="0" topLeftCell="B7">
      <selection activeCell="M18" sqref="M18"/>
    </sheetView>
  </sheetViews>
  <sheetFormatPr defaultColWidth="9.00390625" defaultRowHeight="12.75"/>
  <cols>
    <col min="1" max="1" width="10.875" style="3" hidden="1" customWidth="1"/>
    <col min="2" max="2" width="13.00390625" style="3" customWidth="1"/>
    <col min="3" max="3" width="13.375" style="3" customWidth="1"/>
    <col min="4" max="4" width="42.625" style="3" customWidth="1"/>
    <col min="5" max="5" width="52.625" style="3" customWidth="1"/>
    <col min="6" max="6" width="16.375" style="22" customWidth="1"/>
    <col min="7" max="7" width="13.375" style="3" customWidth="1"/>
    <col min="8" max="8" width="16.25390625" style="22" customWidth="1"/>
    <col min="9" max="9" width="16.00390625" style="3" customWidth="1"/>
    <col min="10" max="10" width="12.625" style="3" hidden="1" customWidth="1"/>
    <col min="11" max="11" width="14.875" style="3" customWidth="1"/>
    <col min="12" max="12" width="13.00390625" style="3" customWidth="1"/>
    <col min="13" max="16384" width="9.125" style="3" customWidth="1"/>
  </cols>
  <sheetData>
    <row r="1" spans="2:8" ht="15">
      <c r="B1" s="3" t="s">
        <v>7</v>
      </c>
      <c r="G1" s="22" t="s">
        <v>22</v>
      </c>
      <c r="H1" s="70"/>
    </row>
    <row r="2" spans="7:8" ht="12.75">
      <c r="G2" s="115" t="s">
        <v>15</v>
      </c>
      <c r="H2" s="115"/>
    </row>
    <row r="3" spans="7:8" ht="12.75">
      <c r="G3" s="65" t="s">
        <v>16</v>
      </c>
      <c r="H3" s="65"/>
    </row>
    <row r="5" spans="4:9" ht="18">
      <c r="D5" s="121" t="s">
        <v>21</v>
      </c>
      <c r="E5" s="121"/>
      <c r="F5" s="121"/>
      <c r="G5" s="1"/>
      <c r="H5" s="23"/>
      <c r="I5" s="1"/>
    </row>
    <row r="6" spans="4:9" ht="18">
      <c r="D6" s="58" t="s">
        <v>20</v>
      </c>
      <c r="E6" s="58"/>
      <c r="F6" s="59"/>
      <c r="G6" s="60"/>
      <c r="H6" s="59"/>
      <c r="I6" s="60"/>
    </row>
    <row r="7" spans="4:9" ht="11.25" customHeight="1">
      <c r="D7" s="2"/>
      <c r="E7" s="2"/>
      <c r="F7" s="23"/>
      <c r="G7" s="1"/>
      <c r="H7" s="23"/>
      <c r="I7" s="1"/>
    </row>
    <row r="8" ht="13.5" thickBot="1">
      <c r="I8" s="4" t="s">
        <v>1</v>
      </c>
    </row>
    <row r="9" spans="1:13" ht="114.75">
      <c r="A9" s="61" t="s">
        <v>9</v>
      </c>
      <c r="B9" s="64" t="s">
        <v>10</v>
      </c>
      <c r="C9" s="63" t="s">
        <v>11</v>
      </c>
      <c r="D9" s="64" t="s">
        <v>12</v>
      </c>
      <c r="E9" s="62" t="s">
        <v>8</v>
      </c>
      <c r="F9" s="46" t="s">
        <v>3</v>
      </c>
      <c r="G9" s="47" t="s">
        <v>4</v>
      </c>
      <c r="H9" s="46" t="s">
        <v>5</v>
      </c>
      <c r="I9" s="47" t="s">
        <v>6</v>
      </c>
      <c r="J9" s="8" t="s">
        <v>0</v>
      </c>
      <c r="M9" s="13"/>
    </row>
    <row r="10" spans="1:13" ht="12.75">
      <c r="A10" s="78"/>
      <c r="B10" s="44"/>
      <c r="C10" s="44"/>
      <c r="D10" s="88" t="s">
        <v>49</v>
      </c>
      <c r="E10" s="81"/>
      <c r="F10" s="80"/>
      <c r="G10" s="82"/>
      <c r="H10" s="80"/>
      <c r="I10" s="94">
        <f>13+30.38+I14</f>
        <v>73.43799999999999</v>
      </c>
      <c r="J10" s="7"/>
      <c r="M10" s="13"/>
    </row>
    <row r="11" spans="1:13" ht="12.75">
      <c r="A11" s="78"/>
      <c r="B11" s="79" t="s">
        <v>24</v>
      </c>
      <c r="C11" s="64">
        <v>1111</v>
      </c>
      <c r="D11" s="29" t="s">
        <v>25</v>
      </c>
      <c r="E11" s="66" t="s">
        <v>18</v>
      </c>
      <c r="F11" s="46"/>
      <c r="G11" s="47"/>
      <c r="H11" s="46"/>
      <c r="I11" s="95">
        <v>13</v>
      </c>
      <c r="J11" s="7"/>
      <c r="M11" s="13"/>
    </row>
    <row r="12" spans="1:13" ht="51" customHeight="1">
      <c r="A12" s="78"/>
      <c r="B12" s="116" t="s">
        <v>57</v>
      </c>
      <c r="C12" s="79" t="s">
        <v>58</v>
      </c>
      <c r="D12" s="29" t="s">
        <v>59</v>
      </c>
      <c r="E12" s="66" t="s">
        <v>31</v>
      </c>
      <c r="F12" s="46"/>
      <c r="G12" s="47"/>
      <c r="H12" s="46"/>
      <c r="I12" s="95">
        <v>30.38</v>
      </c>
      <c r="J12" s="7"/>
      <c r="M12" s="13"/>
    </row>
    <row r="13" spans="1:13" ht="56.25" customHeight="1">
      <c r="A13" s="78"/>
      <c r="B13" s="117"/>
      <c r="C13" s="79"/>
      <c r="D13" s="44"/>
      <c r="E13" s="29" t="s">
        <v>60</v>
      </c>
      <c r="F13" s="46"/>
      <c r="G13" s="47"/>
      <c r="H13" s="46"/>
      <c r="I13" s="95">
        <v>30.38</v>
      </c>
      <c r="J13" s="7"/>
      <c r="M13" s="13"/>
    </row>
    <row r="14" spans="1:13" ht="56.25" customHeight="1">
      <c r="A14" s="78"/>
      <c r="B14" s="99" t="s">
        <v>66</v>
      </c>
      <c r="C14" s="79" t="s">
        <v>67</v>
      </c>
      <c r="D14" s="32" t="s">
        <v>45</v>
      </c>
      <c r="E14" s="86" t="s">
        <v>46</v>
      </c>
      <c r="F14" s="46"/>
      <c r="G14" s="47"/>
      <c r="H14" s="46"/>
      <c r="I14" s="95">
        <v>30.058</v>
      </c>
      <c r="J14" s="7"/>
      <c r="M14" s="13"/>
    </row>
    <row r="15" spans="1:14" ht="25.5">
      <c r="A15" s="44"/>
      <c r="B15" s="14"/>
      <c r="C15" s="14"/>
      <c r="D15" s="17" t="s">
        <v>13</v>
      </c>
      <c r="E15" s="38"/>
      <c r="F15" s="53">
        <f>F22+F23+F32</f>
        <v>929.096</v>
      </c>
      <c r="G15" s="72">
        <v>100</v>
      </c>
      <c r="H15" s="53">
        <f>H22+H23</f>
        <v>450</v>
      </c>
      <c r="I15" s="53">
        <f>I17+I16+I24+I33+I37+I38+I42+I43+I44</f>
        <v>7149.214</v>
      </c>
      <c r="J15" s="7"/>
      <c r="K15" s="31"/>
      <c r="L15" s="31"/>
      <c r="M15" s="32"/>
      <c r="N15" s="32"/>
    </row>
    <row r="16" spans="1:14" ht="12.75">
      <c r="A16" s="44"/>
      <c r="B16" s="79" t="s">
        <v>24</v>
      </c>
      <c r="C16" s="64">
        <v>1111</v>
      </c>
      <c r="D16" s="29" t="s">
        <v>25</v>
      </c>
      <c r="E16" s="66" t="s">
        <v>18</v>
      </c>
      <c r="F16" s="53"/>
      <c r="G16" s="72"/>
      <c r="H16" s="53"/>
      <c r="I16" s="96">
        <v>22</v>
      </c>
      <c r="J16" s="7"/>
      <c r="K16" s="31"/>
      <c r="L16" s="31"/>
      <c r="M16" s="32"/>
      <c r="N16" s="32"/>
    </row>
    <row r="17" spans="1:14" ht="12.75">
      <c r="A17" s="44"/>
      <c r="B17" s="100" t="s">
        <v>27</v>
      </c>
      <c r="C17" s="100" t="s">
        <v>28</v>
      </c>
      <c r="D17" s="106" t="s">
        <v>29</v>
      </c>
      <c r="E17" s="38" t="s">
        <v>31</v>
      </c>
      <c r="F17" s="53">
        <f>F22+F23</f>
        <v>865.596</v>
      </c>
      <c r="G17" s="72">
        <v>100</v>
      </c>
      <c r="H17" s="53">
        <f>H22+H23</f>
        <v>450</v>
      </c>
      <c r="I17" s="54">
        <f>I18+I19+I20+I23+I22</f>
        <v>684.307</v>
      </c>
      <c r="J17" s="7"/>
      <c r="K17" s="31"/>
      <c r="L17" s="31"/>
      <c r="M17" s="32"/>
      <c r="N17" s="32"/>
    </row>
    <row r="18" spans="1:14" ht="51">
      <c r="A18" s="44"/>
      <c r="B18" s="101"/>
      <c r="C18" s="101"/>
      <c r="D18" s="118"/>
      <c r="E18" s="37" t="s">
        <v>52</v>
      </c>
      <c r="F18" s="54"/>
      <c r="G18" s="55"/>
      <c r="H18" s="54"/>
      <c r="I18" s="54">
        <v>9.597</v>
      </c>
      <c r="J18" s="7"/>
      <c r="K18" s="31"/>
      <c r="L18" s="31"/>
      <c r="M18" s="32"/>
      <c r="N18" s="32"/>
    </row>
    <row r="19" spans="1:14" ht="25.5">
      <c r="A19" s="44"/>
      <c r="B19" s="101"/>
      <c r="C19" s="101"/>
      <c r="D19" s="118"/>
      <c r="E19" s="37" t="s">
        <v>35</v>
      </c>
      <c r="F19" s="54"/>
      <c r="G19" s="55"/>
      <c r="H19" s="54"/>
      <c r="I19" s="54">
        <v>44.91</v>
      </c>
      <c r="J19" s="7"/>
      <c r="K19" s="31"/>
      <c r="L19" s="31"/>
      <c r="M19" s="32"/>
      <c r="N19" s="32"/>
    </row>
    <row r="20" spans="1:14" ht="12.75">
      <c r="A20" s="44"/>
      <c r="B20" s="101"/>
      <c r="C20" s="101"/>
      <c r="D20" s="118"/>
      <c r="E20" s="106" t="s">
        <v>18</v>
      </c>
      <c r="F20" s="113"/>
      <c r="G20" s="111"/>
      <c r="H20" s="113"/>
      <c r="I20" s="113">
        <f>55.3+4+26.952+31.4+73.4+90</f>
        <v>281.052</v>
      </c>
      <c r="J20" s="7"/>
      <c r="K20" s="31"/>
      <c r="L20" s="31"/>
      <c r="M20" s="32"/>
      <c r="N20" s="32"/>
    </row>
    <row r="21" spans="1:14" ht="12.75">
      <c r="A21" s="44"/>
      <c r="B21" s="101"/>
      <c r="C21" s="101"/>
      <c r="D21" s="118"/>
      <c r="E21" s="109"/>
      <c r="F21" s="114"/>
      <c r="G21" s="112"/>
      <c r="H21" s="114"/>
      <c r="I21" s="114"/>
      <c r="J21" s="7"/>
      <c r="K21" s="31"/>
      <c r="L21" s="31"/>
      <c r="M21" s="32"/>
      <c r="N21" s="32"/>
    </row>
    <row r="22" spans="1:14" ht="39.75" customHeight="1">
      <c r="A22" s="44"/>
      <c r="B22" s="101"/>
      <c r="C22" s="101"/>
      <c r="D22" s="118"/>
      <c r="E22" s="85" t="s">
        <v>65</v>
      </c>
      <c r="F22" s="89">
        <v>750</v>
      </c>
      <c r="G22" s="90">
        <v>100</v>
      </c>
      <c r="H22" s="89">
        <v>450</v>
      </c>
      <c r="I22" s="89">
        <v>300</v>
      </c>
      <c r="J22" s="7"/>
      <c r="K22" s="31"/>
      <c r="L22" s="31"/>
      <c r="M22" s="32"/>
      <c r="N22" s="32"/>
    </row>
    <row r="23" spans="1:14" ht="35.25" customHeight="1">
      <c r="A23" s="44"/>
      <c r="B23" s="102"/>
      <c r="C23" s="102"/>
      <c r="D23" s="119"/>
      <c r="E23" s="29" t="s">
        <v>30</v>
      </c>
      <c r="F23" s="54">
        <v>115.596</v>
      </c>
      <c r="G23" s="55">
        <v>100</v>
      </c>
      <c r="H23" s="54">
        <v>0</v>
      </c>
      <c r="I23" s="54">
        <f>48.748</f>
        <v>48.748</v>
      </c>
      <c r="J23" s="7"/>
      <c r="K23" s="31"/>
      <c r="L23" s="31"/>
      <c r="M23" s="32"/>
      <c r="N23" s="32"/>
    </row>
    <row r="24" spans="1:14" s="22" customFormat="1" ht="24" customHeight="1">
      <c r="A24" s="45"/>
      <c r="B24" s="100" t="s">
        <v>32</v>
      </c>
      <c r="C24" s="100" t="s">
        <v>33</v>
      </c>
      <c r="D24" s="106" t="s">
        <v>34</v>
      </c>
      <c r="E24" s="29" t="s">
        <v>31</v>
      </c>
      <c r="F24" s="54"/>
      <c r="G24" s="55"/>
      <c r="H24" s="54"/>
      <c r="I24" s="54">
        <f>I26+I27+I29+I32+I28+I30+I31</f>
        <v>3434.0409999999997</v>
      </c>
      <c r="J24" s="34"/>
      <c r="K24" s="35"/>
      <c r="L24" s="36"/>
      <c r="M24" s="36"/>
      <c r="N24" s="36"/>
    </row>
    <row r="25" spans="1:14" s="22" customFormat="1" ht="16.5" customHeight="1">
      <c r="A25" s="45"/>
      <c r="B25" s="103"/>
      <c r="C25" s="103"/>
      <c r="D25" s="107"/>
      <c r="E25" s="37" t="s">
        <v>50</v>
      </c>
      <c r="F25" s="54"/>
      <c r="G25" s="55"/>
      <c r="H25" s="54"/>
      <c r="I25" s="53"/>
      <c r="J25" s="34"/>
      <c r="K25" s="35"/>
      <c r="L25" s="36"/>
      <c r="M25" s="36"/>
      <c r="N25" s="36"/>
    </row>
    <row r="26" spans="1:14" s="22" customFormat="1" ht="30" customHeight="1">
      <c r="A26" s="45"/>
      <c r="B26" s="101"/>
      <c r="C26" s="101"/>
      <c r="D26" s="108"/>
      <c r="E26" s="37" t="s">
        <v>51</v>
      </c>
      <c r="F26" s="54"/>
      <c r="G26" s="55"/>
      <c r="H26" s="54"/>
      <c r="I26" s="54">
        <f>50.978+420+2041.56+498.513-863.366+636.728</f>
        <v>2784.413</v>
      </c>
      <c r="J26" s="34"/>
      <c r="K26" s="35"/>
      <c r="L26" s="36"/>
      <c r="M26" s="36"/>
      <c r="N26" s="36"/>
    </row>
    <row r="27" spans="1:14" s="22" customFormat="1" ht="51">
      <c r="A27" s="45"/>
      <c r="B27" s="101"/>
      <c r="C27" s="101"/>
      <c r="D27" s="107"/>
      <c r="E27" s="37" t="s">
        <v>52</v>
      </c>
      <c r="F27" s="54"/>
      <c r="G27" s="55"/>
      <c r="H27" s="54"/>
      <c r="I27" s="54">
        <f>14.533</f>
        <v>14.533</v>
      </c>
      <c r="J27" s="34"/>
      <c r="K27" s="35"/>
      <c r="L27" s="36"/>
      <c r="M27" s="36"/>
      <c r="N27" s="36"/>
    </row>
    <row r="28" spans="1:14" s="22" customFormat="1" ht="27" customHeight="1">
      <c r="A28" s="45"/>
      <c r="B28" s="101"/>
      <c r="C28" s="101"/>
      <c r="D28" s="107"/>
      <c r="E28" s="37" t="s">
        <v>56</v>
      </c>
      <c r="F28" s="54"/>
      <c r="G28" s="55"/>
      <c r="H28" s="54"/>
      <c r="I28" s="54">
        <f>63.272</f>
        <v>63.272</v>
      </c>
      <c r="J28" s="34"/>
      <c r="K28" s="35"/>
      <c r="L28" s="36"/>
      <c r="M28" s="36"/>
      <c r="N28" s="36"/>
    </row>
    <row r="29" spans="1:14" s="22" customFormat="1" ht="25.5" customHeight="1">
      <c r="A29" s="45"/>
      <c r="B29" s="101"/>
      <c r="C29" s="101"/>
      <c r="D29" s="107"/>
      <c r="E29" s="37" t="s">
        <v>37</v>
      </c>
      <c r="F29" s="54"/>
      <c r="G29" s="55"/>
      <c r="H29" s="54"/>
      <c r="I29" s="54">
        <v>12.888</v>
      </c>
      <c r="J29" s="34"/>
      <c r="K29" s="35"/>
      <c r="L29" s="36"/>
      <c r="M29" s="36"/>
      <c r="N29" s="36"/>
    </row>
    <row r="30" spans="1:14" s="22" customFormat="1" ht="25.5" customHeight="1">
      <c r="A30" s="45"/>
      <c r="B30" s="101"/>
      <c r="C30" s="101"/>
      <c r="D30" s="107"/>
      <c r="E30" s="86" t="s">
        <v>61</v>
      </c>
      <c r="F30" s="54"/>
      <c r="G30" s="55"/>
      <c r="H30" s="54"/>
      <c r="I30" s="54">
        <v>99.9</v>
      </c>
      <c r="J30" s="34"/>
      <c r="K30" s="35"/>
      <c r="L30" s="36"/>
      <c r="M30" s="36"/>
      <c r="N30" s="36"/>
    </row>
    <row r="31" spans="1:14" s="22" customFormat="1" ht="25.5" customHeight="1">
      <c r="A31" s="45"/>
      <c r="B31" s="101"/>
      <c r="C31" s="101"/>
      <c r="D31" s="107"/>
      <c r="E31" s="66" t="s">
        <v>18</v>
      </c>
      <c r="F31" s="54"/>
      <c r="G31" s="55"/>
      <c r="H31" s="83"/>
      <c r="I31" s="54">
        <f>38.385+164+71.55+121.6</f>
        <v>395.53499999999997</v>
      </c>
      <c r="J31" s="34"/>
      <c r="K31" s="35"/>
      <c r="L31" s="36"/>
      <c r="M31" s="36"/>
      <c r="N31" s="36"/>
    </row>
    <row r="32" spans="1:14" s="22" customFormat="1" ht="26.25" customHeight="1">
      <c r="A32" s="45"/>
      <c r="B32" s="102"/>
      <c r="C32" s="102"/>
      <c r="D32" s="109"/>
      <c r="E32" s="66" t="s">
        <v>64</v>
      </c>
      <c r="F32" s="91">
        <v>63.5</v>
      </c>
      <c r="G32" s="98">
        <v>0</v>
      </c>
      <c r="H32" s="98">
        <v>0</v>
      </c>
      <c r="I32" s="84">
        <v>63.5</v>
      </c>
      <c r="J32" s="34"/>
      <c r="K32" s="35"/>
      <c r="L32" s="36"/>
      <c r="M32" s="36"/>
      <c r="N32" s="36"/>
    </row>
    <row r="33" spans="1:14" s="22" customFormat="1" ht="22.5" customHeight="1">
      <c r="A33" s="45"/>
      <c r="B33" s="100" t="s">
        <v>38</v>
      </c>
      <c r="C33" s="100" t="s">
        <v>33</v>
      </c>
      <c r="D33" s="106" t="s">
        <v>39</v>
      </c>
      <c r="E33" s="37" t="s">
        <v>31</v>
      </c>
      <c r="F33" s="45"/>
      <c r="G33" s="45"/>
      <c r="I33" s="54">
        <f>I35+I36</f>
        <v>71.225</v>
      </c>
      <c r="J33" s="34"/>
      <c r="K33" s="35"/>
      <c r="L33" s="36"/>
      <c r="M33" s="36"/>
      <c r="N33" s="36"/>
    </row>
    <row r="34" spans="1:14" s="22" customFormat="1" ht="22.5" customHeight="1">
      <c r="A34" s="45"/>
      <c r="B34" s="101"/>
      <c r="C34" s="101"/>
      <c r="D34" s="110"/>
      <c r="E34" s="37" t="s">
        <v>50</v>
      </c>
      <c r="F34" s="54"/>
      <c r="G34" s="55"/>
      <c r="H34" s="54"/>
      <c r="I34" s="53"/>
      <c r="J34" s="34"/>
      <c r="K34" s="35"/>
      <c r="L34" s="36"/>
      <c r="M34" s="36"/>
      <c r="N34" s="36"/>
    </row>
    <row r="35" spans="1:14" s="22" customFormat="1" ht="29.25" customHeight="1">
      <c r="A35" s="45"/>
      <c r="B35" s="101"/>
      <c r="C35" s="101"/>
      <c r="D35" s="110"/>
      <c r="E35" s="37" t="s">
        <v>51</v>
      </c>
      <c r="F35" s="54"/>
      <c r="G35" s="55"/>
      <c r="H35" s="54"/>
      <c r="I35" s="54">
        <v>70.509</v>
      </c>
      <c r="J35" s="34"/>
      <c r="K35" s="35"/>
      <c r="L35" s="36"/>
      <c r="M35" s="36"/>
      <c r="N35" s="36"/>
    </row>
    <row r="36" spans="1:14" s="22" customFormat="1" ht="30" customHeight="1">
      <c r="A36" s="45"/>
      <c r="B36" s="102"/>
      <c r="C36" s="102"/>
      <c r="D36" s="120"/>
      <c r="E36" s="37" t="s">
        <v>37</v>
      </c>
      <c r="F36" s="54"/>
      <c r="G36" s="55"/>
      <c r="H36" s="54"/>
      <c r="I36" s="54">
        <v>0.716</v>
      </c>
      <c r="J36" s="34"/>
      <c r="K36" s="35"/>
      <c r="L36" s="36"/>
      <c r="M36" s="36"/>
      <c r="N36" s="36"/>
    </row>
    <row r="37" spans="1:14" s="22" customFormat="1" ht="29.25" customHeight="1">
      <c r="A37" s="45"/>
      <c r="B37" s="67" t="s">
        <v>40</v>
      </c>
      <c r="C37" s="67" t="s">
        <v>41</v>
      </c>
      <c r="D37" s="29" t="s">
        <v>42</v>
      </c>
      <c r="E37" s="37" t="s">
        <v>36</v>
      </c>
      <c r="F37" s="54"/>
      <c r="G37" s="55"/>
      <c r="H37" s="54"/>
      <c r="I37" s="54">
        <v>0.649</v>
      </c>
      <c r="J37" s="34"/>
      <c r="K37" s="35"/>
      <c r="L37" s="36"/>
      <c r="M37" s="36"/>
      <c r="N37" s="36"/>
    </row>
    <row r="38" spans="1:14" s="22" customFormat="1" ht="27.75" customHeight="1">
      <c r="A38" s="45"/>
      <c r="B38" s="100" t="s">
        <v>53</v>
      </c>
      <c r="C38" s="100" t="s">
        <v>54</v>
      </c>
      <c r="D38" s="106" t="s">
        <v>55</v>
      </c>
      <c r="E38" s="66" t="s">
        <v>31</v>
      </c>
      <c r="F38" s="54"/>
      <c r="G38" s="55"/>
      <c r="H38" s="54"/>
      <c r="I38" s="54">
        <f>I40+I41</f>
        <v>863.366</v>
      </c>
      <c r="J38" s="34"/>
      <c r="K38" s="35"/>
      <c r="L38" s="36"/>
      <c r="M38" s="36"/>
      <c r="N38" s="36"/>
    </row>
    <row r="39" spans="1:14" s="22" customFormat="1" ht="14.25" customHeight="1">
      <c r="A39" s="45"/>
      <c r="B39" s="103"/>
      <c r="C39" s="103"/>
      <c r="D39" s="107"/>
      <c r="E39" s="86" t="s">
        <v>50</v>
      </c>
      <c r="F39" s="54"/>
      <c r="G39" s="55"/>
      <c r="H39" s="54"/>
      <c r="I39" s="53"/>
      <c r="J39" s="34"/>
      <c r="K39" s="35"/>
      <c r="L39" s="36"/>
      <c r="M39" s="36"/>
      <c r="N39" s="36"/>
    </row>
    <row r="40" spans="1:14" s="22" customFormat="1" ht="37.5" customHeight="1">
      <c r="A40" s="45"/>
      <c r="B40" s="104"/>
      <c r="C40" s="104"/>
      <c r="D40" s="108"/>
      <c r="E40" s="37" t="s">
        <v>51</v>
      </c>
      <c r="F40" s="54"/>
      <c r="G40" s="55"/>
      <c r="H40" s="54"/>
      <c r="I40" s="54">
        <f>863.366-97.283</f>
        <v>766.083</v>
      </c>
      <c r="J40" s="34"/>
      <c r="K40" s="35"/>
      <c r="L40" s="36"/>
      <c r="M40" s="36"/>
      <c r="N40" s="36"/>
    </row>
    <row r="41" spans="1:14" s="22" customFormat="1" ht="27" customHeight="1">
      <c r="A41" s="45"/>
      <c r="B41" s="105"/>
      <c r="C41" s="105"/>
      <c r="D41" s="109"/>
      <c r="E41" s="37" t="s">
        <v>56</v>
      </c>
      <c r="F41" s="54"/>
      <c r="G41" s="55"/>
      <c r="H41" s="54"/>
      <c r="I41" s="54">
        <v>97.283</v>
      </c>
      <c r="J41" s="34"/>
      <c r="K41" s="35"/>
      <c r="L41" s="36"/>
      <c r="M41" s="36"/>
      <c r="N41" s="36"/>
    </row>
    <row r="42" spans="1:14" s="22" customFormat="1" ht="36.75" customHeight="1">
      <c r="A42" s="45"/>
      <c r="B42" s="87" t="s">
        <v>62</v>
      </c>
      <c r="C42" s="87" t="s">
        <v>54</v>
      </c>
      <c r="D42" s="85" t="s">
        <v>63</v>
      </c>
      <c r="E42" s="86" t="s">
        <v>18</v>
      </c>
      <c r="F42" s="54"/>
      <c r="G42" s="55"/>
      <c r="H42" s="54"/>
      <c r="I42" s="54">
        <f>66.464+56.4</f>
        <v>122.864</v>
      </c>
      <c r="J42" s="34"/>
      <c r="K42" s="35"/>
      <c r="L42" s="36"/>
      <c r="M42" s="36"/>
      <c r="N42" s="36"/>
    </row>
    <row r="43" spans="1:14" s="22" customFormat="1" ht="59.25" customHeight="1">
      <c r="A43" s="45"/>
      <c r="B43" s="52">
        <v>180107</v>
      </c>
      <c r="C43" s="43">
        <v>470</v>
      </c>
      <c r="D43" s="29" t="s">
        <v>43</v>
      </c>
      <c r="E43" s="86" t="s">
        <v>44</v>
      </c>
      <c r="F43" s="56"/>
      <c r="G43" s="57"/>
      <c r="H43" s="56"/>
      <c r="I43" s="56">
        <f>687.327+288.5</f>
        <v>975.827</v>
      </c>
      <c r="J43" s="34"/>
      <c r="K43" s="35"/>
      <c r="L43" s="36"/>
      <c r="M43" s="36"/>
      <c r="N43" s="36"/>
    </row>
    <row r="44" spans="1:14" s="22" customFormat="1" ht="42" customHeight="1">
      <c r="A44" s="45"/>
      <c r="B44" s="52">
        <v>250404</v>
      </c>
      <c r="C44" s="67" t="s">
        <v>67</v>
      </c>
      <c r="D44" s="29" t="s">
        <v>45</v>
      </c>
      <c r="E44" s="86" t="s">
        <v>46</v>
      </c>
      <c r="F44" s="56"/>
      <c r="G44" s="57"/>
      <c r="H44" s="56"/>
      <c r="I44" s="56">
        <f>974.935</f>
        <v>974.935</v>
      </c>
      <c r="J44" s="34"/>
      <c r="K44" s="35"/>
      <c r="L44" s="36"/>
      <c r="M44" s="36"/>
      <c r="N44" s="36"/>
    </row>
    <row r="45" spans="1:14" s="22" customFormat="1" ht="41.25" customHeight="1">
      <c r="A45" s="45"/>
      <c r="B45" s="52"/>
      <c r="C45" s="43"/>
      <c r="D45" s="71" t="s">
        <v>23</v>
      </c>
      <c r="F45" s="56"/>
      <c r="G45" s="57"/>
      <c r="H45" s="56"/>
      <c r="I45" s="73">
        <f>I46+I49</f>
        <v>150.5</v>
      </c>
      <c r="J45" s="34"/>
      <c r="K45" s="35"/>
      <c r="L45" s="36"/>
      <c r="M45" s="36"/>
      <c r="N45" s="36"/>
    </row>
    <row r="46" spans="1:14" s="22" customFormat="1" ht="16.5" customHeight="1">
      <c r="A46" s="45"/>
      <c r="B46" s="100" t="s">
        <v>24</v>
      </c>
      <c r="C46" s="100" t="s">
        <v>48</v>
      </c>
      <c r="D46" s="106" t="s">
        <v>25</v>
      </c>
      <c r="E46" s="45" t="s">
        <v>31</v>
      </c>
      <c r="F46" s="56"/>
      <c r="G46" s="57"/>
      <c r="H46" s="56"/>
      <c r="I46" s="56">
        <f>I48</f>
        <v>119</v>
      </c>
      <c r="J46" s="34"/>
      <c r="K46" s="35"/>
      <c r="L46" s="36"/>
      <c r="M46" s="36"/>
      <c r="N46" s="36"/>
    </row>
    <row r="47" spans="1:14" s="22" customFormat="1" ht="16.5" customHeight="1">
      <c r="A47" s="45"/>
      <c r="B47" s="103"/>
      <c r="C47" s="103"/>
      <c r="D47" s="107"/>
      <c r="E47" s="45" t="s">
        <v>50</v>
      </c>
      <c r="F47" s="56"/>
      <c r="G47" s="57"/>
      <c r="H47" s="56"/>
      <c r="I47" s="73"/>
      <c r="J47" s="34"/>
      <c r="K47" s="35"/>
      <c r="L47" s="36"/>
      <c r="M47" s="36"/>
      <c r="N47" s="36"/>
    </row>
    <row r="48" spans="1:14" s="22" customFormat="1" ht="40.5" customHeight="1">
      <c r="A48" s="45"/>
      <c r="B48" s="101"/>
      <c r="C48" s="101"/>
      <c r="D48" s="110"/>
      <c r="E48" s="86" t="s">
        <v>26</v>
      </c>
      <c r="F48" s="56"/>
      <c r="G48" s="57"/>
      <c r="H48" s="56"/>
      <c r="I48" s="56">
        <v>119</v>
      </c>
      <c r="J48" s="34"/>
      <c r="K48" s="35"/>
      <c r="L48" s="36"/>
      <c r="M48" s="36"/>
      <c r="N48" s="36"/>
    </row>
    <row r="49" spans="1:14" s="22" customFormat="1" ht="42" customHeight="1">
      <c r="A49" s="45"/>
      <c r="B49" s="67" t="s">
        <v>17</v>
      </c>
      <c r="C49" s="43">
        <v>1020</v>
      </c>
      <c r="D49" s="29" t="s">
        <v>19</v>
      </c>
      <c r="E49" s="66" t="s">
        <v>18</v>
      </c>
      <c r="F49" s="56"/>
      <c r="G49" s="57"/>
      <c r="H49" s="56"/>
      <c r="I49" s="56">
        <v>31.5</v>
      </c>
      <c r="J49" s="34"/>
      <c r="K49" s="35"/>
      <c r="L49" s="36"/>
      <c r="M49" s="36"/>
      <c r="N49" s="36"/>
    </row>
    <row r="50" spans="1:14" s="22" customFormat="1" ht="45.75" customHeight="1">
      <c r="A50" s="45"/>
      <c r="B50" s="67"/>
      <c r="C50" s="43"/>
      <c r="D50" s="71" t="s">
        <v>47</v>
      </c>
      <c r="F50" s="45"/>
      <c r="G50" s="45"/>
      <c r="H50" s="45"/>
      <c r="I50" s="97">
        <f>I51</f>
        <v>15</v>
      </c>
      <c r="J50" s="34"/>
      <c r="K50" s="35"/>
      <c r="L50" s="36"/>
      <c r="M50" s="36"/>
      <c r="N50" s="36"/>
    </row>
    <row r="51" spans="1:14" s="22" customFormat="1" ht="33" customHeight="1">
      <c r="A51" s="45"/>
      <c r="B51" s="67" t="s">
        <v>24</v>
      </c>
      <c r="C51" s="67" t="s">
        <v>48</v>
      </c>
      <c r="D51" s="29" t="s">
        <v>25</v>
      </c>
      <c r="E51" s="66" t="s">
        <v>18</v>
      </c>
      <c r="F51" s="56"/>
      <c r="G51" s="57"/>
      <c r="H51" s="56"/>
      <c r="I51" s="56">
        <v>15</v>
      </c>
      <c r="J51" s="34"/>
      <c r="K51" s="35"/>
      <c r="L51" s="36"/>
      <c r="M51" s="36"/>
      <c r="N51" s="36"/>
    </row>
    <row r="52" spans="1:14" s="22" customFormat="1" ht="45.75" customHeight="1">
      <c r="A52" s="45"/>
      <c r="B52" s="11"/>
      <c r="C52" s="11"/>
      <c r="D52" s="12" t="s">
        <v>2</v>
      </c>
      <c r="E52" s="12"/>
      <c r="F52" s="92">
        <f>F15</f>
        <v>929.096</v>
      </c>
      <c r="G52" s="93">
        <v>100</v>
      </c>
      <c r="H52" s="92">
        <f>H22</f>
        <v>450</v>
      </c>
      <c r="I52" s="92">
        <f>I50+I45+I15+I10</f>
        <v>7388.152</v>
      </c>
      <c r="J52" s="34"/>
      <c r="K52" s="35"/>
      <c r="L52" s="36"/>
      <c r="M52" s="36"/>
      <c r="N52" s="36"/>
    </row>
    <row r="53" spans="1:14" s="22" customFormat="1" ht="30.75" customHeight="1">
      <c r="A53" s="45"/>
      <c r="B53" s="18"/>
      <c r="C53" s="18"/>
      <c r="D53" s="74" t="s">
        <v>14</v>
      </c>
      <c r="E53" s="19"/>
      <c r="F53" s="75"/>
      <c r="G53" s="76" t="s">
        <v>68</v>
      </c>
      <c r="H53" s="77"/>
      <c r="I53" s="69"/>
      <c r="J53" s="34"/>
      <c r="K53" s="35"/>
      <c r="L53" s="36"/>
      <c r="M53" s="36"/>
      <c r="N53" s="36"/>
    </row>
    <row r="54" spans="1:14" s="23" customFormat="1" ht="12.75">
      <c r="A54" s="48"/>
      <c r="B54" s="18"/>
      <c r="C54" s="18"/>
      <c r="E54" s="19"/>
      <c r="F54" s="69"/>
      <c r="G54" s="30"/>
      <c r="H54" s="69"/>
      <c r="I54" s="69"/>
      <c r="J54" s="49"/>
      <c r="K54" s="50"/>
      <c r="L54" s="51"/>
      <c r="M54" s="51"/>
      <c r="N54" s="51"/>
    </row>
    <row r="55" spans="1:14" s="23" customFormat="1" ht="42" customHeight="1">
      <c r="A55" s="48"/>
      <c r="B55" s="18"/>
      <c r="C55" s="18"/>
      <c r="D55" s="19"/>
      <c r="F55" s="24"/>
      <c r="G55" s="20"/>
      <c r="H55" s="24"/>
      <c r="I55" s="30"/>
      <c r="J55" s="49"/>
      <c r="K55" s="50"/>
      <c r="L55" s="51"/>
      <c r="M55" s="51"/>
      <c r="N55" s="51"/>
    </row>
    <row r="56" spans="1:14" s="23" customFormat="1" ht="42" customHeight="1">
      <c r="A56" s="48"/>
      <c r="B56" s="18"/>
      <c r="C56" s="18"/>
      <c r="D56" s="19"/>
      <c r="E56" s="19"/>
      <c r="H56" s="26"/>
      <c r="I56" s="30"/>
      <c r="J56" s="49"/>
      <c r="K56" s="50"/>
      <c r="L56" s="51"/>
      <c r="M56" s="51"/>
      <c r="N56" s="51"/>
    </row>
    <row r="57" spans="1:14" s="23" customFormat="1" ht="42" customHeight="1">
      <c r="A57" s="48"/>
      <c r="B57" s="18"/>
      <c r="C57" s="18"/>
      <c r="E57" s="19"/>
      <c r="F57" s="24"/>
      <c r="G57" s="20"/>
      <c r="H57" s="24"/>
      <c r="I57" s="30"/>
      <c r="J57" s="49"/>
      <c r="K57" s="50"/>
      <c r="L57" s="51"/>
      <c r="M57" s="51"/>
      <c r="N57" s="51"/>
    </row>
    <row r="58" spans="1:14" s="23" customFormat="1" ht="39.75" customHeight="1">
      <c r="A58" s="48"/>
      <c r="B58" s="18"/>
      <c r="C58" s="18"/>
      <c r="D58" s="19"/>
      <c r="E58" s="19"/>
      <c r="F58" s="24"/>
      <c r="G58" s="20"/>
      <c r="H58" s="24"/>
      <c r="I58" s="30"/>
      <c r="J58" s="49"/>
      <c r="K58" s="50"/>
      <c r="L58" s="51"/>
      <c r="M58" s="51"/>
      <c r="N58" s="51"/>
    </row>
    <row r="59" spans="1:14" s="23" customFormat="1" ht="39.75" customHeight="1">
      <c r="A59" s="48"/>
      <c r="B59" s="18"/>
      <c r="C59" s="18"/>
      <c r="D59" s="19"/>
      <c r="E59" s="3"/>
      <c r="F59" s="24"/>
      <c r="G59" s="20"/>
      <c r="H59" s="26"/>
      <c r="I59" s="28"/>
      <c r="J59" s="49"/>
      <c r="K59" s="50"/>
      <c r="L59" s="51"/>
      <c r="M59" s="51"/>
      <c r="N59" s="51"/>
    </row>
    <row r="60" spans="1:14" s="23" customFormat="1" ht="42" customHeight="1" thickBot="1">
      <c r="A60" s="48"/>
      <c r="B60" s="18"/>
      <c r="C60" s="18"/>
      <c r="D60" s="6"/>
      <c r="E60" s="3"/>
      <c r="F60" s="25"/>
      <c r="G60" s="15"/>
      <c r="H60" s="26"/>
      <c r="I60" s="39"/>
      <c r="J60" s="49"/>
      <c r="K60" s="50"/>
      <c r="L60" s="51"/>
      <c r="M60" s="51"/>
      <c r="N60" s="51"/>
    </row>
    <row r="61" spans="1:14" ht="13.5" thickBot="1">
      <c r="A61" s="44"/>
      <c r="F61" s="25"/>
      <c r="G61" s="15"/>
      <c r="H61" s="25"/>
      <c r="I61" s="40"/>
      <c r="J61" s="9"/>
      <c r="K61" s="41"/>
      <c r="L61" s="41"/>
      <c r="M61" s="32"/>
      <c r="N61" s="32"/>
    </row>
    <row r="62" spans="1:14" ht="18">
      <c r="A62" s="68"/>
      <c r="E62" s="6"/>
      <c r="F62" s="25"/>
      <c r="G62" s="5"/>
      <c r="H62" s="26"/>
      <c r="I62" s="10"/>
      <c r="J62" s="21"/>
      <c r="K62" s="41"/>
      <c r="L62" s="41"/>
      <c r="M62" s="32"/>
      <c r="N62" s="32"/>
    </row>
    <row r="63" spans="1:14" ht="18">
      <c r="A63" s="68"/>
      <c r="D63" s="6"/>
      <c r="F63" s="26"/>
      <c r="H63" s="26"/>
      <c r="I63" s="27"/>
      <c r="J63" s="21"/>
      <c r="K63" s="41"/>
      <c r="L63" s="41"/>
      <c r="M63" s="32"/>
      <c r="N63" s="32"/>
    </row>
    <row r="64" spans="1:14" ht="18">
      <c r="A64" s="68"/>
      <c r="D64" s="6"/>
      <c r="F64" s="25"/>
      <c r="G64" s="5"/>
      <c r="H64" s="25"/>
      <c r="I64" s="16"/>
      <c r="J64" s="21"/>
      <c r="K64" s="41"/>
      <c r="L64" s="41"/>
      <c r="M64" s="32"/>
      <c r="N64" s="32"/>
    </row>
    <row r="65" spans="6:14" ht="17.25" customHeight="1">
      <c r="F65" s="25"/>
      <c r="G65" s="5"/>
      <c r="H65" s="25"/>
      <c r="I65" s="16"/>
      <c r="J65" s="21"/>
      <c r="K65" s="42"/>
      <c r="L65" s="42"/>
      <c r="M65" s="32"/>
      <c r="N65" s="32"/>
    </row>
    <row r="66" spans="6:14" ht="17.25" customHeight="1">
      <c r="F66" s="25"/>
      <c r="G66" s="5"/>
      <c r="H66" s="25"/>
      <c r="I66" s="10"/>
      <c r="J66" s="21"/>
      <c r="K66" s="42"/>
      <c r="L66" s="42"/>
      <c r="M66" s="32"/>
      <c r="N66" s="32"/>
    </row>
    <row r="67" spans="5:14" ht="17.25" customHeight="1">
      <c r="E67" s="6"/>
      <c r="J67" s="21"/>
      <c r="K67" s="42"/>
      <c r="L67" s="42"/>
      <c r="M67" s="32"/>
      <c r="N67" s="32"/>
    </row>
    <row r="68" spans="6:14" ht="17.25" customHeight="1">
      <c r="F68" s="26"/>
      <c r="H68" s="26"/>
      <c r="J68" s="21"/>
      <c r="K68" s="32"/>
      <c r="L68" s="33"/>
      <c r="M68" s="32"/>
      <c r="N68" s="32"/>
    </row>
    <row r="69" spans="4:14" ht="17.25" customHeight="1">
      <c r="D69" s="6"/>
      <c r="J69" s="21"/>
      <c r="K69" s="32"/>
      <c r="L69" s="32"/>
      <c r="M69" s="32"/>
      <c r="N69" s="32"/>
    </row>
    <row r="70" spans="10:14" ht="12.75">
      <c r="J70" s="5"/>
      <c r="K70" s="32"/>
      <c r="L70" s="32"/>
      <c r="M70" s="32"/>
      <c r="N70" s="32"/>
    </row>
    <row r="71" ht="12.75">
      <c r="J71" s="5"/>
    </row>
    <row r="72" ht="12.75">
      <c r="J72" s="5"/>
    </row>
    <row r="73" ht="12.75">
      <c r="J73" s="5"/>
    </row>
    <row r="74" spans="10:11" ht="12.75">
      <c r="J74" s="5"/>
      <c r="K74" s="13"/>
    </row>
    <row r="75" ht="12.75">
      <c r="J75" s="5"/>
    </row>
    <row r="76" ht="12.75">
      <c r="J76" s="5"/>
    </row>
    <row r="77" ht="16.5" customHeight="1"/>
    <row r="78" ht="14.25" customHeight="1"/>
  </sheetData>
  <mergeCells count="23">
    <mergeCell ref="D33:D36"/>
    <mergeCell ref="D5:F5"/>
    <mergeCell ref="E20:E21"/>
    <mergeCell ref="F20:F21"/>
    <mergeCell ref="B12:B13"/>
    <mergeCell ref="D24:D32"/>
    <mergeCell ref="B17:B23"/>
    <mergeCell ref="C17:C23"/>
    <mergeCell ref="D17:D23"/>
    <mergeCell ref="B24:B32"/>
    <mergeCell ref="C24:C32"/>
    <mergeCell ref="G20:G21"/>
    <mergeCell ref="H20:H21"/>
    <mergeCell ref="I20:I21"/>
    <mergeCell ref="G2:H2"/>
    <mergeCell ref="D38:D41"/>
    <mergeCell ref="B46:B48"/>
    <mergeCell ref="C46:C48"/>
    <mergeCell ref="D46:D48"/>
    <mergeCell ref="C33:C36"/>
    <mergeCell ref="B33:B36"/>
    <mergeCell ref="B38:B41"/>
    <mergeCell ref="C38:C41"/>
  </mergeCells>
  <printOptions/>
  <pageMargins left="0.3937007874015748" right="0.1968503937007874" top="0.3937007874015748" bottom="0.1968503937007874" header="0.11811023622047245" footer="0.11811023622047245"/>
  <pageSetup fitToHeight="7" horizontalDpi="600" verticalDpi="600" orientation="landscape" paperSize="9" scale="69" r:id="rId1"/>
  <rowBreaks count="4" manualBreakCount="4">
    <brk id="29" min="1" max="8" man="1"/>
    <brk id="48" min="1" max="8" man="1"/>
    <brk id="54" min="1" max="8" man="1"/>
    <brk id="5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Довольный пользователь Microsoft Office</dc:creator>
  <cp:keywords/>
  <dc:description/>
  <cp:lastModifiedBy>User</cp:lastModifiedBy>
  <cp:lastPrinted>2015-10-16T09:48:39Z</cp:lastPrinted>
  <dcterms:created xsi:type="dcterms:W3CDTF">2001-05-15T10:55:25Z</dcterms:created>
  <dcterms:modified xsi:type="dcterms:W3CDTF">2016-01-09T09:10:01Z</dcterms:modified>
  <cp:category/>
  <cp:version/>
  <cp:contentType/>
  <cp:contentStatus/>
</cp:coreProperties>
</file>