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5" activeTab="5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9 міс.2016" sheetId="6" r:id="rId6"/>
  </sheets>
  <definedNames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4">'зміни бюджет 2016 липень '!$A$1:$F$134</definedName>
  </definedNames>
  <calcPr fullCalcOnLoad="1"/>
</workbook>
</file>

<file path=xl/sharedStrings.xml><?xml version="1.0" encoding="utf-8"?>
<sst xmlns="http://schemas.openxmlformats.org/spreadsheetml/2006/main" count="941" uniqueCount="293">
  <si>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</si>
  <si>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</si>
  <si>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</si>
  <si>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</si>
  <si>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</si>
  <si>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</si>
  <si>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</si>
  <si>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</si>
  <si>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</si>
  <si>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</si>
  <si>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</si>
  <si>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</si>
  <si>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</si>
  <si>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</si>
  <si>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</si>
  <si>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</si>
  <si>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</si>
  <si>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</si>
  <si>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</si>
  <si>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</si>
  <si>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</si>
  <si>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</si>
  <si>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</si>
  <si>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</si>
  <si>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</si>
  <si>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</si>
  <si>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</si>
  <si>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</si>
  <si>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</si>
  <si>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</si>
  <si>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</si>
  <si>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</si>
  <si>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</si>
  <si>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</si>
  <si>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</si>
  <si>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</si>
  <si>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</si>
  <si>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</si>
  <si>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</si>
  <si>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</si>
  <si>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</si>
  <si>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</si>
  <si>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</si>
  <si>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</si>
  <si>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</si>
  <si>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</si>
  <si>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</si>
  <si>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</si>
  <si>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</si>
  <si>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</si>
  <si>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</si>
  <si>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</si>
  <si>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</si>
  <si>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</si>
  <si>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</si>
  <si>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</si>
  <si>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</si>
  <si>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</si>
  <si>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</si>
  <si>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</si>
  <si>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</si>
  <si>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</si>
  <si>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</si>
  <si>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</si>
  <si>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</si>
  <si>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</si>
  <si>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</si>
  <si>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</si>
  <si>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</si>
  <si>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</si>
  <si>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</si>
  <si>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</si>
  <si>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</si>
  <si>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</si>
  <si>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</si>
  <si>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</si>
  <si>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</si>
  <si>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</si>
  <si>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</si>
  <si>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</si>
  <si>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</si>
  <si>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</si>
  <si>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</si>
  <si>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</si>
  <si>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</si>
  <si>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</si>
  <si>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</si>
  <si>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</si>
  <si>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</si>
  <si>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</si>
  <si>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</si>
  <si>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</si>
  <si>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</si>
  <si>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</si>
  <si>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</si>
  <si>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</si>
  <si>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</si>
  <si>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</si>
  <si>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</si>
  <si>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</si>
  <si>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</si>
  <si>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</si>
  <si>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</si>
  <si>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</si>
  <si>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</si>
  <si>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</si>
  <si>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</si>
  <si>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</si>
  <si>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</si>
  <si>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</si>
  <si>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</si>
  <si>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</si>
  <si>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</si>
  <si>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</si>
  <si>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</si>
  <si>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</si>
  <si>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</si>
  <si>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</si>
  <si>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</si>
  <si>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</si>
  <si>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</si>
  <si>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</si>
  <si>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</si>
  <si>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</si>
  <si>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</si>
  <si>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</si>
  <si>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</si>
  <si>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</si>
  <si>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</si>
  <si>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</si>
  <si>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</si>
  <si>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</si>
  <si>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</si>
  <si>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</si>
  <si>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</si>
  <si>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</si>
  <si>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</si>
  <si>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</si>
  <si>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</si>
  <si>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</si>
  <si>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</si>
  <si>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</si>
  <si>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</si>
  <si>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</si>
  <si>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</si>
  <si>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</si>
  <si>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</si>
  <si>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</si>
  <si>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</si>
  <si>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</si>
  <si>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</si>
  <si>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</si>
  <si>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</si>
  <si>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</si>
  <si>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</si>
  <si>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</si>
  <si>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</si>
  <si>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</si>
  <si>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</si>
  <si>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</si>
  <si>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</si>
  <si>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</si>
  <si>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</si>
  <si>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</si>
  <si>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</si>
  <si>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</si>
  <si>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</si>
  <si>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</si>
  <si>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</si>
  <si>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</si>
  <si>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</si>
  <si>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</si>
  <si>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</si>
  <si>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</si>
  <si>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</si>
  <si>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</si>
  <si>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</si>
  <si>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</si>
  <si>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</si>
  <si>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</si>
  <si>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</si>
  <si>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</si>
  <si>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</si>
  <si>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</si>
  <si>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</si>
  <si>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</si>
  <si>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</si>
  <si>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</si>
  <si>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</si>
  <si>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</si>
  <si>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</si>
  <si>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</si>
  <si>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</si>
  <si>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</si>
  <si>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</si>
  <si>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</si>
  <si>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</si>
  <si>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</si>
  <si>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</si>
  <si>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</si>
  <si>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</si>
  <si>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</si>
  <si>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</si>
  <si>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</si>
  <si>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</si>
  <si>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</si>
  <si>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</si>
  <si>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</si>
  <si>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</si>
  <si>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</si>
  <si>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</si>
  <si>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</si>
  <si>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</si>
  <si>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</si>
  <si>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</si>
  <si>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</si>
  <si>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</si>
  <si>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</si>
  <si>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</si>
  <si>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</si>
  <si>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</si>
  <si>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</si>
  <si>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</si>
  <si>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</si>
  <si>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</si>
  <si>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</si>
  <si>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</si>
  <si>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</si>
  <si>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</si>
  <si>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</si>
  <si>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</si>
  <si>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</si>
  <si>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</si>
  <si>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</si>
  <si>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</si>
  <si>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</si>
  <si>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</si>
  <si>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</si>
  <si>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</si>
  <si>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</si>
  <si>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</si>
  <si>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</si>
  <si>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</si>
  <si>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</si>
  <si>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</si>
  <si>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</si>
  <si>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</si>
  <si>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</si>
  <si>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</si>
  <si>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</si>
  <si>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</si>
  <si>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</si>
  <si>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</si>
  <si>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</si>
  <si>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</si>
  <si>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</si>
  <si>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</si>
  <si>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</si>
  <si>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</si>
  <si>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</si>
  <si>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</si>
  <si>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</si>
  <si>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</si>
  <si>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</si>
  <si>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</si>
  <si>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</si>
  <si>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</si>
  <si>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</si>
  <si>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</si>
  <si>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</si>
  <si>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</si>
  <si>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</si>
  <si>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</si>
  <si>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</si>
  <si>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</si>
  <si>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</si>
  <si>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</si>
  <si>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</si>
  <si>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</si>
  <si>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</si>
  <si>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</si>
  <si>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</si>
  <si>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</si>
  <si>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 xml:space="preserve"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</si>
  <si>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</si>
  <si>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</si>
  <si>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</si>
  <si>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</si>
  <si>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</si>
  <si>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>Голова районної у місті ради</t>
  </si>
  <si>
    <t xml:space="preserve">            до рішення  районної у місті Дніпрі ради</t>
  </si>
  <si>
    <t xml:space="preserve">           від __22.12.2016______________ № ___8_______</t>
  </si>
  <si>
    <t>А.В.Атаманенко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</si>
</sst>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8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80" fontId="1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4" fillId="0" borderId="13" xfId="52" applyFont="1" applyBorder="1">
      <alignment/>
      <protection/>
    </xf>
    <xf numFmtId="0" fontId="4" fillId="0" borderId="17" xfId="52" applyFont="1" applyBorder="1">
      <alignment/>
      <protection/>
    </xf>
    <xf numFmtId="0" fontId="4" fillId="0" borderId="16" xfId="52" applyFont="1" applyBorder="1">
      <alignment/>
      <protection/>
    </xf>
    <xf numFmtId="0" fontId="4" fillId="0" borderId="19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4" fillId="0" borderId="2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82" fontId="3" fillId="0" borderId="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4" fillId="0" borderId="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180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52" applyFont="1" applyBorder="1">
      <alignment/>
      <protection/>
    </xf>
    <xf numFmtId="0" fontId="6" fillId="0" borderId="12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2" xfId="52" applyFont="1" applyBorder="1">
      <alignment/>
      <protection/>
    </xf>
    <xf numFmtId="0" fontId="6" fillId="0" borderId="11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0" fontId="7" fillId="0" borderId="11" xfId="52" applyFont="1" applyBorder="1" applyAlignment="1">
      <alignment horizontal="center"/>
      <protection/>
    </xf>
    <xf numFmtId="0" fontId="7" fillId="0" borderId="16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15" xfId="52" applyFont="1" applyBorder="1">
      <alignment/>
      <protection/>
    </xf>
    <xf numFmtId="0" fontId="7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7" fillId="0" borderId="11" xfId="52" applyFont="1" applyBorder="1">
      <alignment/>
      <protection/>
    </xf>
    <xf numFmtId="0" fontId="7" fillId="0" borderId="14" xfId="52" applyFont="1" applyBorder="1">
      <alignment/>
      <protection/>
    </xf>
    <xf numFmtId="0" fontId="8" fillId="0" borderId="0" xfId="0" applyFont="1" applyAlignment="1">
      <alignment/>
    </xf>
    <xf numFmtId="0" fontId="6" fillId="0" borderId="12" xfId="52" applyFont="1" applyBorder="1">
      <alignment/>
      <protection/>
    </xf>
    <xf numFmtId="1" fontId="7" fillId="0" borderId="10" xfId="52" applyNumberFormat="1" applyFon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1" fontId="7" fillId="0" borderId="11" xfId="52" applyNumberFormat="1" applyFont="1" applyBorder="1" applyAlignment="1">
      <alignment horizontal="center"/>
      <protection/>
    </xf>
    <xf numFmtId="1" fontId="3" fillId="0" borderId="0" xfId="52" applyNumberFormat="1" applyFont="1" applyBorder="1" applyAlignment="1">
      <alignment horizontal="center"/>
      <protection/>
    </xf>
    <xf numFmtId="3" fontId="7" fillId="0" borderId="10" xfId="52" applyNumberFormat="1" applyFont="1" applyBorder="1" applyAlignment="1">
      <alignment horizontal="center"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10" xfId="52" applyNumberFormat="1" applyFont="1" applyFill="1" applyBorder="1" applyAlignment="1">
      <alignment horizontal="center"/>
      <protection/>
    </xf>
    <xf numFmtId="3" fontId="7" fillId="0" borderId="11" xfId="52" applyNumberFormat="1" applyFont="1" applyBorder="1" applyAlignment="1">
      <alignment horizontal="center"/>
      <protection/>
    </xf>
    <xf numFmtId="3" fontId="7" fillId="0" borderId="13" xfId="52" applyNumberFormat="1" applyFont="1" applyBorder="1" applyAlignment="1">
      <alignment horizontal="center"/>
      <protection/>
    </xf>
    <xf numFmtId="3" fontId="3" fillId="0" borderId="0" xfId="52" applyNumberFormat="1" applyFont="1" applyBorder="1" applyAlignment="1">
      <alignment horizontal="center"/>
      <protection/>
    </xf>
    <xf numFmtId="3" fontId="3" fillId="0" borderId="0" xfId="52" applyNumberFormat="1" applyFont="1" applyBorder="1">
      <alignment/>
      <protection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52" applyFont="1" applyAlignment="1">
      <alignment horizontal="right"/>
      <protection/>
    </xf>
    <xf numFmtId="3" fontId="6" fillId="33" borderId="10" xfId="52" applyNumberFormat="1" applyFont="1" applyFill="1" applyBorder="1" applyAlignment="1">
      <alignment horizontal="center"/>
      <protection/>
    </xf>
    <xf numFmtId="3" fontId="6" fillId="34" borderId="10" xfId="52" applyNumberFormat="1" applyFont="1" applyFill="1" applyBorder="1" applyAlignment="1">
      <alignment horizontal="center"/>
      <protection/>
    </xf>
    <xf numFmtId="180" fontId="0" fillId="0" borderId="17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20" xfId="0" applyNumberForma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2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" fontId="1" fillId="0" borderId="16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zoomScalePageLayoutView="0" workbookViewId="0" topLeftCell="A43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zoomScalePageLayoutView="0" workbookViewId="0" topLeftCell="A118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2" t="s">
        <v>106</v>
      </c>
      <c r="G10" s="193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sheetProtection/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zoomScalePageLayoutView="0" workbookViewId="0" topLeftCell="A70">
      <selection activeCell="E155" sqref="E155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2" t="s">
        <v>106</v>
      </c>
      <c r="G10" s="193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sheetProtection/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zoomScalePageLayoutView="0" workbookViewId="0" topLeftCell="B61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zoomScalePageLayoutView="0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sheetProtection/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75" zoomScaleNormal="75" zoomScalePageLayoutView="0" workbookViewId="0" topLeftCell="A181">
      <selection activeCell="G201" sqref="G201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290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291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283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261</v>
      </c>
      <c r="E10" s="23" t="s">
        <v>257</v>
      </c>
      <c r="F10" s="23" t="s">
        <v>105</v>
      </c>
      <c r="G10" s="194" t="s">
        <v>106</v>
      </c>
      <c r="H10" s="195"/>
      <c r="I10" s="196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262</v>
      </c>
      <c r="E11" s="12" t="s">
        <v>258</v>
      </c>
      <c r="F11" s="12" t="s">
        <v>259</v>
      </c>
      <c r="G11" s="26" t="s">
        <v>246</v>
      </c>
      <c r="H11" s="176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255</v>
      </c>
      <c r="D12" s="12" t="s">
        <v>263</v>
      </c>
      <c r="E12" s="12" t="s">
        <v>256</v>
      </c>
      <c r="F12" s="12" t="s">
        <v>113</v>
      </c>
      <c r="G12" s="26" t="s">
        <v>137</v>
      </c>
      <c r="H12" s="176" t="s">
        <v>274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260</v>
      </c>
      <c r="H13" s="176" t="s">
        <v>263</v>
      </c>
      <c r="I13" s="12" t="s">
        <v>258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76528700</v>
      </c>
      <c r="F15" s="125">
        <f>F16+F32+F38+F35</f>
        <v>78755271</v>
      </c>
      <c r="G15" s="158">
        <f>F15/C15*100</f>
        <v>168.57838744961717</v>
      </c>
      <c r="H15" s="41">
        <f>F15/D15*100</f>
        <v>66.43391271918877</v>
      </c>
      <c r="I15" s="160">
        <f>F15/E15*100</f>
        <v>102.90945880434398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31238200</v>
      </c>
      <c r="F16" s="125">
        <f>F18</f>
        <v>31004930</v>
      </c>
      <c r="G16" s="159">
        <f>F16/C16*100</f>
        <v>176.0423456467676</v>
      </c>
      <c r="H16" s="40">
        <f>F16/D16*100</f>
        <v>63.346667252904744</v>
      </c>
      <c r="I16" s="161">
        <f>F16/E16*100</f>
        <v>99.25325402872124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31238200</v>
      </c>
      <c r="F18" s="127">
        <f>F19+F21+F24+F26+F29</f>
        <v>31004930</v>
      </c>
      <c r="G18" s="159">
        <f>F18/C18*100</f>
        <v>176.0423456467676</v>
      </c>
      <c r="H18" s="40">
        <f>F18/D18*100</f>
        <v>63.346667252904744</v>
      </c>
      <c r="I18" s="161">
        <f>F18/E18*100</f>
        <v>99.25325402872124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23897200</v>
      </c>
      <c r="F19" s="127">
        <v>23785574</v>
      </c>
      <c r="G19" s="159">
        <f>F19/C19*100</f>
        <v>178.87656047889783</v>
      </c>
      <c r="H19" s="40">
        <f>F19/D19*100</f>
        <v>62.50340035519258</v>
      </c>
      <c r="I19" s="161">
        <f>F19/E19*100</f>
        <v>99.53289088261387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4880000</v>
      </c>
      <c r="F21" s="127">
        <v>4853408</v>
      </c>
      <c r="G21" s="159">
        <f>F21/C21*100</f>
        <v>163.96648648648647</v>
      </c>
      <c r="H21" s="40">
        <f>F21/D21*100</f>
        <v>71.13304997801553</v>
      </c>
      <c r="I21" s="161">
        <f>F21/E21*100</f>
        <v>99.4550819672131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1430000</v>
      </c>
      <c r="F24" s="127">
        <v>1417359</v>
      </c>
      <c r="G24" s="159">
        <f>F24/C24*100</f>
        <v>174.9825925925926</v>
      </c>
      <c r="H24" s="40">
        <f>F24/D24*100</f>
        <v>63.81625393966681</v>
      </c>
      <c r="I24" s="161">
        <f>F24/E24*100</f>
        <v>99.11601398601398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826000</v>
      </c>
      <c r="F26" s="127">
        <v>819349</v>
      </c>
      <c r="G26" s="159">
        <f>F26/C26*100</f>
        <v>178.11934782608697</v>
      </c>
      <c r="H26" s="40">
        <f>F26/D26*100</f>
        <v>58.52492857142857</v>
      </c>
      <c r="I26" s="161">
        <f>F26/E26*100</f>
        <v>99.19479418886199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446000</v>
      </c>
      <c r="E29" s="127">
        <v>205000</v>
      </c>
      <c r="F29" s="128">
        <v>129240</v>
      </c>
      <c r="G29" s="159">
        <f>F29/C29*100</f>
        <v>152.0470588235294</v>
      </c>
      <c r="H29" s="40">
        <f>F29/D29*100</f>
        <v>28.977578475336323</v>
      </c>
      <c r="I29" s="161">
        <f>F29/E29*100</f>
        <v>63.04390243902439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0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0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/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 aca="true" t="shared" si="1" ref="C35:F36">C36</f>
        <v>0</v>
      </c>
      <c r="D35" s="127">
        <f t="shared" si="1"/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45290500</v>
      </c>
      <c r="F38" s="125">
        <f>F39+F44+F49+F52</f>
        <v>47764341</v>
      </c>
      <c r="G38" s="159">
        <f aca="true" t="shared" si="2" ref="G38:G45">F38/C38*100</f>
        <v>164.10986734283682</v>
      </c>
      <c r="H38" s="40">
        <f aca="true" t="shared" si="3" ref="H38:H45">F38/D38*100</f>
        <v>68.62501192854647</v>
      </c>
      <c r="I38" s="161">
        <f aca="true" t="shared" si="4" ref="I38:I45">F38/E38*100</f>
        <v>105.4621631467968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43407700</v>
      </c>
      <c r="F39" s="125">
        <f>F40+F41+F42+F43</f>
        <v>45900272</v>
      </c>
      <c r="G39" s="159">
        <f t="shared" si="2"/>
        <v>210.98044190717835</v>
      </c>
      <c r="H39" s="40">
        <f t="shared" si="3"/>
        <v>73.73236582049934</v>
      </c>
      <c r="I39" s="161">
        <f t="shared" si="4"/>
        <v>105.74223467265026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21900000</v>
      </c>
      <c r="E40" s="125">
        <v>14700000</v>
      </c>
      <c r="F40" s="126">
        <v>15964609</v>
      </c>
      <c r="G40" s="159">
        <f t="shared" si="2"/>
        <v>190.05486904761906</v>
      </c>
      <c r="H40" s="40">
        <f t="shared" si="3"/>
        <v>72.89775799086759</v>
      </c>
      <c r="I40" s="161">
        <f t="shared" si="4"/>
        <v>108.60278231292517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33267542</v>
      </c>
      <c r="E41" s="125">
        <v>22977700</v>
      </c>
      <c r="F41" s="126">
        <v>23969611</v>
      </c>
      <c r="G41" s="159">
        <f t="shared" si="2"/>
        <v>198.82388413779375</v>
      </c>
      <c r="H41" s="40">
        <f t="shared" si="3"/>
        <v>72.05104302566147</v>
      </c>
      <c r="I41" s="161">
        <f t="shared" si="4"/>
        <v>104.31684198157345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2030000</v>
      </c>
      <c r="E42" s="125">
        <v>1795000</v>
      </c>
      <c r="F42" s="126">
        <v>2452505</v>
      </c>
      <c r="G42" s="159">
        <f t="shared" si="2"/>
        <v>510.9385416666667</v>
      </c>
      <c r="H42" s="40">
        <f t="shared" si="3"/>
        <v>120.81305418719212</v>
      </c>
      <c r="I42" s="161">
        <f t="shared" si="4"/>
        <v>136.62980501392758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5055000</v>
      </c>
      <c r="E43" s="125">
        <v>3935000</v>
      </c>
      <c r="F43" s="126">
        <v>3513547</v>
      </c>
      <c r="G43" s="159">
        <f t="shared" si="2"/>
        <v>428.48134146341465</v>
      </c>
      <c r="H43" s="40">
        <f t="shared" si="3"/>
        <v>69.50636993076162</v>
      </c>
      <c r="I43" s="161">
        <f t="shared" si="4"/>
        <v>89.28963151207115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1595500</v>
      </c>
      <c r="F44" s="126">
        <f>F45+F47</f>
        <v>1561774</v>
      </c>
      <c r="G44" s="159">
        <f t="shared" si="2"/>
        <v>22.614740805097018</v>
      </c>
      <c r="H44" s="40">
        <f t="shared" si="3"/>
        <v>22.614740805097018</v>
      </c>
      <c r="I44" s="161">
        <f t="shared" si="4"/>
        <v>97.88617988091507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1073600</v>
      </c>
      <c r="F45" s="128">
        <v>1064213</v>
      </c>
      <c r="G45" s="159">
        <f t="shared" si="2"/>
        <v>22.430929095354525</v>
      </c>
      <c r="H45" s="40">
        <f t="shared" si="3"/>
        <v>22.430929095354525</v>
      </c>
      <c r="I45" s="161">
        <f t="shared" si="4"/>
        <v>99.12565201192251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521900</v>
      </c>
      <c r="F47" s="128">
        <v>497561</v>
      </c>
      <c r="G47" s="159">
        <f>F47/C47*100</f>
        <v>23.018180977054033</v>
      </c>
      <c r="H47" s="40">
        <f>F47/D47*100</f>
        <v>23.018180977054033</v>
      </c>
      <c r="I47" s="161">
        <f>F47/E47*100</f>
        <v>95.33646292393179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287300</v>
      </c>
      <c r="F49" s="126">
        <f>F50+F51</f>
        <v>396950</v>
      </c>
      <c r="G49" s="159">
        <f>F49/C49*100</f>
        <v>89.52413170951736</v>
      </c>
      <c r="H49" s="40">
        <f>F49/D49*100</f>
        <v>89.52413170951736</v>
      </c>
      <c r="I49" s="161">
        <f>F49/E49*100</f>
        <v>138.1656804733728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254000</v>
      </c>
      <c r="F50" s="128">
        <v>239413</v>
      </c>
      <c r="G50" s="159">
        <f>F50/C50*100</f>
        <v>60.04840732380236</v>
      </c>
      <c r="H50" s="40">
        <f>F50/D50*100</f>
        <v>60.04840732380236</v>
      </c>
      <c r="I50" s="161">
        <f>F50/E50*100</f>
        <v>94.25708661417322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33300</v>
      </c>
      <c r="F51" s="128">
        <v>157537</v>
      </c>
      <c r="G51" s="159">
        <f>F51/C51*100</f>
        <v>352.43176733780757</v>
      </c>
      <c r="H51" s="40">
        <f>F51/D51*100</f>
        <v>352.43176733780757</v>
      </c>
      <c r="I51" s="161">
        <f>F51/E51*100</f>
        <v>473.0840840840841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-94655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272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-63794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273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272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-2687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-23280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5535000</v>
      </c>
      <c r="F66" s="125">
        <f>F67+F73+F90</f>
        <v>5085619</v>
      </c>
      <c r="G66" s="159">
        <f>F66/C66*100</f>
        <v>63.11737036761238</v>
      </c>
      <c r="H66" s="40">
        <f>F66/D66*100</f>
        <v>63.11737036761238</v>
      </c>
      <c r="I66" s="161">
        <f>F66/E66*100</f>
        <v>91.88110207768744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20400</v>
      </c>
      <c r="F67" s="125">
        <f>F69+F72+F68</f>
        <v>24483</v>
      </c>
      <c r="G67" s="159">
        <f>F67/C67*100</f>
        <v>61.982278481012656</v>
      </c>
      <c r="H67" s="40">
        <f>F67/D67*100</f>
        <v>61.982278481012656</v>
      </c>
      <c r="I67" s="161">
        <f>F67/E67*100</f>
        <v>120.01470588235294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20400</v>
      </c>
      <c r="F72" s="131">
        <v>24481</v>
      </c>
      <c r="G72" s="159">
        <f>F72/C72*100</f>
        <v>76.50312500000001</v>
      </c>
      <c r="H72" s="40">
        <f>F72/D72*100</f>
        <v>76.50312500000001</v>
      </c>
      <c r="I72" s="161">
        <f>F72/E72*100</f>
        <v>120.00490196078431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3566000</v>
      </c>
      <c r="F73" s="125">
        <f>F74+F84</f>
        <v>5014299</v>
      </c>
      <c r="G73" s="159">
        <f>F73/C73*100</f>
        <v>95.65804383906598</v>
      </c>
      <c r="H73" s="40">
        <f>F73/D73*100</f>
        <v>95.65804383906598</v>
      </c>
      <c r="I73" s="161">
        <f>F73/E73*100</f>
        <v>140.6141054402692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3566000</v>
      </c>
      <c r="F74" s="125">
        <f>F77+F75+F78+F80</f>
        <v>3082685</v>
      </c>
      <c r="G74" s="159">
        <f>F74/C74*100</f>
        <v>58.80854270398138</v>
      </c>
      <c r="H74" s="40">
        <f>F74/D74*100</f>
        <v>58.80854270398138</v>
      </c>
      <c r="I74" s="161">
        <f>F74/E74*100</f>
        <v>86.44657879977566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200000</v>
      </c>
      <c r="F75" s="126">
        <v>206811</v>
      </c>
      <c r="G75" s="159">
        <f>F75/C75*100</f>
        <v>51.44552238805971</v>
      </c>
      <c r="H75" s="40">
        <f>F75/D75*100</f>
        <v>51.44552238805971</v>
      </c>
      <c r="I75" s="161">
        <f>F75/E75*100</f>
        <v>103.40549999999999</v>
      </c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2489000</v>
      </c>
      <c r="F77" s="126">
        <v>2210867</v>
      </c>
      <c r="G77" s="159">
        <f>F77/C77*100</f>
        <v>67.37161750365675</v>
      </c>
      <c r="H77" s="40">
        <f>F77/D77*100</f>
        <v>67.37161750365675</v>
      </c>
      <c r="I77" s="161">
        <f>F77/E77*100</f>
        <v>88.82551225391724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865000</v>
      </c>
      <c r="F78" s="126">
        <v>629220</v>
      </c>
      <c r="G78" s="159">
        <f>F78/C78*100</f>
        <v>41.17931937172774</v>
      </c>
      <c r="H78" s="40">
        <f>F78/D78*100</f>
        <v>41.17931937172774</v>
      </c>
      <c r="I78" s="161">
        <f>F78/E78*100</f>
        <v>72.7421965317919</v>
      </c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12000</v>
      </c>
      <c r="F80" s="126">
        <v>35787</v>
      </c>
      <c r="G80" s="159">
        <f>F80/C80*100</f>
        <v>118.1089108910891</v>
      </c>
      <c r="H80" s="40">
        <f>F80/D80*100</f>
        <v>118.1089108910891</v>
      </c>
      <c r="I80" s="161">
        <f>F80/E80*100</f>
        <v>298.225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1921100</v>
      </c>
      <c r="F84" s="125">
        <f>F85+F87+F88</f>
        <v>1931614</v>
      </c>
      <c r="G84" s="159">
        <f>F84/C84*100</f>
        <v>71.0152205882353</v>
      </c>
      <c r="H84" s="40">
        <f>F84/D84*100</f>
        <v>71.0152205882353</v>
      </c>
      <c r="I84" s="161">
        <f>F84/E84*100</f>
        <v>100.54729061475196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11100</v>
      </c>
      <c r="F85" s="128">
        <v>181205</v>
      </c>
      <c r="G85" s="159">
        <f>F85/C85*100</f>
        <v>1285.1418439716313</v>
      </c>
      <c r="H85" s="40">
        <f>F85/D85*100</f>
        <v>1285.1418439716313</v>
      </c>
      <c r="I85" s="161">
        <f>F85/E85*100</f>
        <v>1632.4774774774774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8828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1910000</v>
      </c>
      <c r="F88" s="128">
        <v>1741581</v>
      </c>
      <c r="G88" s="159">
        <f>F88/C88*100</f>
        <v>64.3623563324587</v>
      </c>
      <c r="H88" s="40">
        <f>F88/D88*100</f>
        <v>64.3623563324587</v>
      </c>
      <c r="I88" s="161">
        <f>F88/E88*100</f>
        <v>91.18225130890052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5">
        <f>E91</f>
        <v>27500</v>
      </c>
      <c r="F90" s="126">
        <f>F91</f>
        <v>46837</v>
      </c>
      <c r="G90" s="159">
        <f aca="true" t="shared" si="5" ref="G90:G96">F90/C90*100</f>
        <v>83.6375</v>
      </c>
      <c r="H90" s="40">
        <f aca="true" t="shared" si="6" ref="H90:H96">F90/D90*100</f>
        <v>83.6375</v>
      </c>
      <c r="I90" s="161">
        <f aca="true" t="shared" si="7" ref="I90:I96">F90/E90*100</f>
        <v>170.31636363636363</v>
      </c>
    </row>
    <row r="91" spans="1:9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27500</v>
      </c>
      <c r="F91" s="125">
        <f>F92+F93</f>
        <v>46837</v>
      </c>
      <c r="G91" s="159">
        <f t="shared" si="5"/>
        <v>83.6375</v>
      </c>
      <c r="H91" s="40">
        <f t="shared" si="6"/>
        <v>83.6375</v>
      </c>
      <c r="I91" s="161">
        <f t="shared" si="7"/>
        <v>170.31636363636363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27500</v>
      </c>
      <c r="F92" s="128">
        <v>46357</v>
      </c>
      <c r="G92" s="159">
        <f t="shared" si="5"/>
        <v>82.78035714285714</v>
      </c>
      <c r="H92" s="40">
        <f t="shared" si="6"/>
        <v>82.78035714285714</v>
      </c>
      <c r="I92" s="161">
        <f t="shared" si="7"/>
        <v>168.57090909090908</v>
      </c>
    </row>
    <row r="93" spans="1:9" ht="12.75">
      <c r="A93" s="54">
        <v>24060600</v>
      </c>
      <c r="B93" s="55" t="s">
        <v>284</v>
      </c>
      <c r="C93" s="127">
        <v>0</v>
      </c>
      <c r="D93" s="127">
        <v>0</v>
      </c>
      <c r="E93" s="127">
        <v>0</v>
      </c>
      <c r="F93" s="128">
        <v>480</v>
      </c>
      <c r="G93" s="159">
        <v>0</v>
      </c>
      <c r="H93" s="40">
        <v>0</v>
      </c>
      <c r="I93" s="161">
        <v>0</v>
      </c>
    </row>
    <row r="94" spans="1:9" ht="12.75">
      <c r="A94" s="36">
        <v>30000000</v>
      </c>
      <c r="B94" s="37" t="s">
        <v>123</v>
      </c>
      <c r="C94" s="125">
        <f aca="true" t="shared" si="8" ref="C94:F95">C95</f>
        <v>28000</v>
      </c>
      <c r="D94" s="125">
        <f t="shared" si="8"/>
        <v>28000</v>
      </c>
      <c r="E94" s="125">
        <f t="shared" si="8"/>
        <v>16400</v>
      </c>
      <c r="F94" s="126">
        <f t="shared" si="8"/>
        <v>20600</v>
      </c>
      <c r="G94" s="159">
        <f t="shared" si="5"/>
        <v>73.57142857142858</v>
      </c>
      <c r="H94" s="40">
        <f t="shared" si="6"/>
        <v>73.57142857142858</v>
      </c>
      <c r="I94" s="161">
        <f t="shared" si="7"/>
        <v>125.60975609756098</v>
      </c>
    </row>
    <row r="95" spans="1:9" ht="12.75">
      <c r="A95" s="36">
        <v>31000000</v>
      </c>
      <c r="B95" s="37" t="s">
        <v>124</v>
      </c>
      <c r="C95" s="125">
        <f t="shared" si="8"/>
        <v>28000</v>
      </c>
      <c r="D95" s="125">
        <f t="shared" si="8"/>
        <v>28000</v>
      </c>
      <c r="E95" s="125">
        <f t="shared" si="8"/>
        <v>16400</v>
      </c>
      <c r="F95" s="126">
        <f t="shared" si="8"/>
        <v>20600</v>
      </c>
      <c r="G95" s="159">
        <f t="shared" si="5"/>
        <v>73.57142857142858</v>
      </c>
      <c r="H95" s="40">
        <f t="shared" si="6"/>
        <v>73.57142857142858</v>
      </c>
      <c r="I95" s="161">
        <f t="shared" si="7"/>
        <v>125.60975609756098</v>
      </c>
    </row>
    <row r="96" spans="1:9" ht="12.75">
      <c r="A96" s="54">
        <v>31010200</v>
      </c>
      <c r="B96" s="55" t="s">
        <v>151</v>
      </c>
      <c r="C96" s="127">
        <v>28000</v>
      </c>
      <c r="D96" s="127">
        <v>28000</v>
      </c>
      <c r="E96" s="127">
        <v>16400</v>
      </c>
      <c r="F96" s="128">
        <v>20600</v>
      </c>
      <c r="G96" s="159">
        <f t="shared" si="5"/>
        <v>73.57142857142858</v>
      </c>
      <c r="H96" s="40">
        <f t="shared" si="6"/>
        <v>73.57142857142858</v>
      </c>
      <c r="I96" s="161">
        <f t="shared" si="7"/>
        <v>125.60975609756098</v>
      </c>
    </row>
    <row r="97" spans="1:9" ht="12.75">
      <c r="A97" s="54"/>
      <c r="B97" s="55" t="s">
        <v>152</v>
      </c>
      <c r="C97" s="127"/>
      <c r="D97" s="127"/>
      <c r="E97" s="127"/>
      <c r="F97" s="126"/>
      <c r="G97" s="159"/>
      <c r="H97" s="40"/>
      <c r="I97" s="161"/>
    </row>
    <row r="98" spans="1:9" ht="13.5" thickBot="1">
      <c r="A98" s="54"/>
      <c r="B98" s="55" t="s">
        <v>153</v>
      </c>
      <c r="C98" s="127"/>
      <c r="D98" s="127"/>
      <c r="E98" s="127"/>
      <c r="F98" s="126"/>
      <c r="G98" s="163"/>
      <c r="H98" s="42"/>
      <c r="I98" s="161"/>
    </row>
    <row r="99" spans="1:9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82080100</v>
      </c>
      <c r="F99" s="132">
        <f>F15+F66+F94</f>
        <v>83861490</v>
      </c>
      <c r="G99" s="44">
        <f>F99/C99*100</f>
        <v>153.02437653619256</v>
      </c>
      <c r="H99" s="44">
        <f>F99/D99*100</f>
        <v>66.22446472733354</v>
      </c>
      <c r="I99" s="44">
        <f>F99/E99*100</f>
        <v>102.17030681005505</v>
      </c>
    </row>
    <row r="100" spans="1:9" ht="15.75" thickBot="1">
      <c r="A100" s="10"/>
      <c r="B100" s="29"/>
      <c r="C100" s="132"/>
      <c r="D100" s="132"/>
      <c r="E100" s="132"/>
      <c r="F100" s="132"/>
      <c r="G100" s="44"/>
      <c r="H100" s="44"/>
      <c r="I100" s="44"/>
    </row>
    <row r="101" spans="1:9" ht="12.75">
      <c r="A101" s="36">
        <v>40000000</v>
      </c>
      <c r="B101" s="46" t="s">
        <v>85</v>
      </c>
      <c r="C101" s="126">
        <f aca="true" t="shared" si="9" ref="C101:F102">C102</f>
        <v>288371918</v>
      </c>
      <c r="D101" s="126">
        <f t="shared" si="9"/>
        <v>311859423</v>
      </c>
      <c r="E101" s="126">
        <f t="shared" si="9"/>
        <v>261179260</v>
      </c>
      <c r="F101" s="126">
        <f t="shared" si="9"/>
        <v>257958292</v>
      </c>
      <c r="G101" s="167">
        <f>F101/C101*100</f>
        <v>89.45333296982129</v>
      </c>
      <c r="H101" s="49">
        <f>F101/D101*100</f>
        <v>82.71620896316479</v>
      </c>
      <c r="I101" s="160">
        <f>F101/E101*100</f>
        <v>98.76675965771555</v>
      </c>
    </row>
    <row r="102" spans="1:9" ht="12.75">
      <c r="A102" s="36">
        <v>41000000</v>
      </c>
      <c r="B102" s="39" t="s">
        <v>81</v>
      </c>
      <c r="C102" s="126">
        <f t="shared" si="9"/>
        <v>288371918</v>
      </c>
      <c r="D102" s="126">
        <f t="shared" si="9"/>
        <v>311859423</v>
      </c>
      <c r="E102" s="126">
        <f t="shared" si="9"/>
        <v>261179260</v>
      </c>
      <c r="F102" s="126">
        <f t="shared" si="9"/>
        <v>257958292</v>
      </c>
      <c r="G102" s="159">
        <f>F102/C102*100</f>
        <v>89.45333296982129</v>
      </c>
      <c r="H102" s="166">
        <f>F102/D102*100</f>
        <v>82.71620896316479</v>
      </c>
      <c r="I102" s="161">
        <f>F102/E102*100</f>
        <v>98.76675965771555</v>
      </c>
    </row>
    <row r="103" spans="1:9" ht="12.75">
      <c r="A103" s="36">
        <v>41030000</v>
      </c>
      <c r="B103" s="39" t="s">
        <v>82</v>
      </c>
      <c r="C103" s="126">
        <f>C105+C109+C113+C116+C117+C152</f>
        <v>288371918</v>
      </c>
      <c r="D103" s="126">
        <f>D105+D109+D113+D116+D117+D152</f>
        <v>311859423</v>
      </c>
      <c r="E103" s="126">
        <f>E105+E109+E113+E116+E117+E152</f>
        <v>261179260</v>
      </c>
      <c r="F103" s="126">
        <f>F105+F109+F113+F116+F117+F152</f>
        <v>257958292</v>
      </c>
      <c r="G103" s="159">
        <f>F103/C103*100</f>
        <v>89.45333296982129</v>
      </c>
      <c r="H103" s="166">
        <f>F103/D103*100</f>
        <v>82.71620896316479</v>
      </c>
      <c r="I103" s="161">
        <f>F103/E103*100</f>
        <v>98.76675965771555</v>
      </c>
    </row>
    <row r="104" spans="1:9" ht="12.75">
      <c r="A104" s="54"/>
      <c r="B104" s="57" t="s">
        <v>83</v>
      </c>
      <c r="C104" s="129"/>
      <c r="D104" s="129"/>
      <c r="E104" s="133"/>
      <c r="F104" s="133"/>
      <c r="G104" s="159"/>
      <c r="H104" s="166"/>
      <c r="I104" s="161"/>
    </row>
    <row r="105" spans="1:9" ht="12.75">
      <c r="A105" s="54">
        <v>41030600</v>
      </c>
      <c r="B105" s="57" t="s">
        <v>196</v>
      </c>
      <c r="C105" s="134">
        <v>117323500</v>
      </c>
      <c r="D105" s="134">
        <v>117601996</v>
      </c>
      <c r="E105" s="178">
        <v>90023692</v>
      </c>
      <c r="F105" s="136">
        <v>90023692</v>
      </c>
      <c r="G105" s="159">
        <f>F105/C105*100</f>
        <v>76.73116809505342</v>
      </c>
      <c r="H105" s="166">
        <f>F105/D105*100</f>
        <v>76.54945924557268</v>
      </c>
      <c r="I105" s="161">
        <f>F105/E105*100</f>
        <v>100</v>
      </c>
    </row>
    <row r="106" spans="1:9" ht="12.75">
      <c r="A106" s="54"/>
      <c r="B106" s="57" t="s">
        <v>34</v>
      </c>
      <c r="C106" s="129"/>
      <c r="D106" s="134"/>
      <c r="E106" s="178"/>
      <c r="F106" s="136"/>
      <c r="G106" s="159"/>
      <c r="H106" s="166"/>
      <c r="I106" s="161"/>
    </row>
    <row r="107" spans="1:9" ht="12.75">
      <c r="A107" s="54"/>
      <c r="B107" s="57" t="s">
        <v>35</v>
      </c>
      <c r="C107" s="129"/>
      <c r="D107" s="134"/>
      <c r="E107" s="138"/>
      <c r="F107" s="133"/>
      <c r="G107" s="159"/>
      <c r="H107" s="166"/>
      <c r="I107" s="161"/>
    </row>
    <row r="108" spans="1:9" ht="12.75">
      <c r="A108" s="54"/>
      <c r="B108" s="57" t="s">
        <v>36</v>
      </c>
      <c r="C108" s="129"/>
      <c r="D108" s="134"/>
      <c r="E108" s="138"/>
      <c r="F108" s="133"/>
      <c r="G108" s="159"/>
      <c r="H108" s="166"/>
      <c r="I108" s="161"/>
    </row>
    <row r="109" spans="1:9" ht="12.75">
      <c r="A109" s="54">
        <v>41030800</v>
      </c>
      <c r="B109" s="57" t="s">
        <v>197</v>
      </c>
      <c r="C109" s="129">
        <v>81555600</v>
      </c>
      <c r="D109" s="134">
        <v>59373300</v>
      </c>
      <c r="E109" s="138">
        <v>58806230</v>
      </c>
      <c r="F109" s="133">
        <v>58806230</v>
      </c>
      <c r="G109" s="159">
        <f>F109/C109*100</f>
        <v>72.10569231297421</v>
      </c>
      <c r="H109" s="166">
        <f>F109/D109*100</f>
        <v>99.04490739103267</v>
      </c>
      <c r="I109" s="161">
        <f>F109/E109*100</f>
        <v>100</v>
      </c>
    </row>
    <row r="110" spans="1:9" ht="12.75">
      <c r="A110" s="54"/>
      <c r="B110" s="57" t="s">
        <v>198</v>
      </c>
      <c r="C110" s="129"/>
      <c r="D110" s="134"/>
      <c r="E110" s="179"/>
      <c r="F110" s="127"/>
      <c r="G110" s="159"/>
      <c r="H110" s="166"/>
      <c r="I110" s="161"/>
    </row>
    <row r="111" spans="1:9" ht="12.75">
      <c r="A111" s="54"/>
      <c r="B111" s="57" t="s">
        <v>199</v>
      </c>
      <c r="C111" s="129"/>
      <c r="D111" s="134"/>
      <c r="E111" s="138"/>
      <c r="F111" s="133"/>
      <c r="G111" s="159"/>
      <c r="H111" s="166"/>
      <c r="I111" s="161"/>
    </row>
    <row r="112" spans="1:9" ht="12.75">
      <c r="A112" s="54"/>
      <c r="B112" s="57" t="s">
        <v>37</v>
      </c>
      <c r="C112" s="129"/>
      <c r="D112" s="134"/>
      <c r="E112" s="178"/>
      <c r="F112" s="136"/>
      <c r="G112" s="159"/>
      <c r="H112" s="166"/>
      <c r="I112" s="161"/>
    </row>
    <row r="113" spans="1:9" ht="12.75">
      <c r="A113" s="54">
        <v>41031000</v>
      </c>
      <c r="B113" s="57" t="s">
        <v>200</v>
      </c>
      <c r="C113" s="129">
        <v>8640</v>
      </c>
      <c r="D113" s="134">
        <v>10380</v>
      </c>
      <c r="E113" s="137">
        <v>7658</v>
      </c>
      <c r="F113" s="136">
        <v>7658</v>
      </c>
      <c r="G113" s="159">
        <f>F113/C113*100</f>
        <v>88.63425925925927</v>
      </c>
      <c r="H113" s="166">
        <f>F113/D113*100</f>
        <v>73.77649325626204</v>
      </c>
      <c r="I113" s="161">
        <f>F113/E113*100</f>
        <v>100</v>
      </c>
    </row>
    <row r="114" spans="1:9" ht="12.75">
      <c r="A114" s="54"/>
      <c r="B114" s="57" t="s">
        <v>201</v>
      </c>
      <c r="C114" s="129"/>
      <c r="D114" s="134"/>
      <c r="E114" s="137"/>
      <c r="F114" s="136"/>
      <c r="G114" s="159"/>
      <c r="H114" s="166"/>
      <c r="I114" s="161"/>
    </row>
    <row r="115" spans="1:9" ht="12.75">
      <c r="A115" s="54"/>
      <c r="B115" s="57" t="s">
        <v>202</v>
      </c>
      <c r="C115" s="129"/>
      <c r="D115" s="134"/>
      <c r="E115" s="137"/>
      <c r="F115" s="136"/>
      <c r="G115" s="159"/>
      <c r="H115" s="166"/>
      <c r="I115" s="161"/>
    </row>
    <row r="116" spans="1:9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4">
        <v>71044925</v>
      </c>
      <c r="F116" s="137">
        <v>70079120</v>
      </c>
      <c r="G116" s="164">
        <f>F116/C116*100</f>
        <v>129.43089602673373</v>
      </c>
      <c r="H116" s="166">
        <f>F116/D116*100</f>
        <v>75.68719773206858</v>
      </c>
      <c r="I116" s="165">
        <f>F116/E116*100</f>
        <v>98.64057144123947</v>
      </c>
    </row>
    <row r="117" spans="1:9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</f>
        <v>41195960</v>
      </c>
      <c r="E117" s="134">
        <f>E118+E122+E125+E129+E131+E132+E134+E139+E143+E145+E146+E148</f>
        <v>40466411</v>
      </c>
      <c r="F117" s="134">
        <f>F118+F122+F125+F129+F131+F132+F134+F139+F143+F145+F146+F148</f>
        <v>38311694</v>
      </c>
      <c r="G117" s="164">
        <f>F117/C117*100</f>
        <v>112.08967877881895</v>
      </c>
      <c r="H117" s="166">
        <f>F117/D117*100</f>
        <v>92.99866783053484</v>
      </c>
      <c r="I117" s="165">
        <f>F117/E117*100</f>
        <v>94.67529502431042</v>
      </c>
    </row>
    <row r="118" spans="1:9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7500</v>
      </c>
      <c r="F118" s="137">
        <v>0</v>
      </c>
      <c r="G118" s="164">
        <f>F118/C118*100</f>
        <v>0</v>
      </c>
      <c r="H118" s="166">
        <f>F118/D118*100</f>
        <v>0</v>
      </c>
      <c r="I118" s="165">
        <v>0</v>
      </c>
    </row>
    <row r="119" spans="1:9" ht="12.75">
      <c r="A119" s="88"/>
      <c r="B119" s="89" t="s">
        <v>175</v>
      </c>
      <c r="C119" s="129"/>
      <c r="D119" s="134"/>
      <c r="E119" s="137"/>
      <c r="F119" s="137"/>
      <c r="G119" s="164"/>
      <c r="H119" s="166"/>
      <c r="I119" s="165"/>
    </row>
    <row r="120" spans="1:9" ht="12.75">
      <c r="A120" s="88"/>
      <c r="B120" s="89" t="s">
        <v>176</v>
      </c>
      <c r="C120" s="129"/>
      <c r="D120" s="134"/>
      <c r="E120" s="137"/>
      <c r="F120" s="137"/>
      <c r="G120" s="164"/>
      <c r="H120" s="166"/>
      <c r="I120" s="165"/>
    </row>
    <row r="121" spans="1:9" ht="12.75">
      <c r="A121" s="88"/>
      <c r="B121" s="89" t="s">
        <v>48</v>
      </c>
      <c r="C121" s="129"/>
      <c r="D121" s="134"/>
      <c r="E121" s="137"/>
      <c r="F121" s="137"/>
      <c r="G121" s="164"/>
      <c r="H121" s="166"/>
      <c r="I121" s="165"/>
    </row>
    <row r="122" spans="1:9" ht="12.75">
      <c r="A122" s="88">
        <v>41035000</v>
      </c>
      <c r="B122" s="89" t="s">
        <v>233</v>
      </c>
      <c r="C122" s="129">
        <v>9969</v>
      </c>
      <c r="D122" s="134">
        <v>106296</v>
      </c>
      <c r="E122" s="137">
        <v>62949</v>
      </c>
      <c r="F122" s="137">
        <v>10195</v>
      </c>
      <c r="G122" s="164">
        <f>F122/C122*100</f>
        <v>102.26702778613704</v>
      </c>
      <c r="H122" s="166">
        <f>F122/D122*100</f>
        <v>9.591141717468203</v>
      </c>
      <c r="I122" s="165">
        <f>F122/E122*100</f>
        <v>16.195650447187408</v>
      </c>
    </row>
    <row r="123" spans="1:9" ht="12.75">
      <c r="A123" s="88"/>
      <c r="B123" s="89" t="s">
        <v>42</v>
      </c>
      <c r="C123" s="129"/>
      <c r="D123" s="134"/>
      <c r="E123" s="137"/>
      <c r="F123" s="137"/>
      <c r="G123" s="164"/>
      <c r="H123" s="166"/>
      <c r="I123" s="165"/>
    </row>
    <row r="124" spans="1:9" ht="12.75">
      <c r="A124" s="88"/>
      <c r="B124" s="89" t="s">
        <v>43</v>
      </c>
      <c r="C124" s="129"/>
      <c r="D124" s="134"/>
      <c r="E124" s="137"/>
      <c r="F124" s="137"/>
      <c r="G124" s="164"/>
      <c r="H124" s="166"/>
      <c r="I124" s="165"/>
    </row>
    <row r="125" spans="1:9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37">
        <v>198240</v>
      </c>
      <c r="G125" s="164">
        <f>F125/C125*100</f>
        <v>55.06666666666666</v>
      </c>
      <c r="H125" s="166">
        <f>F125/D125*100</f>
        <v>55.06666666666666</v>
      </c>
      <c r="I125" s="165">
        <f>F125/E125*100</f>
        <v>55.06666666666666</v>
      </c>
    </row>
    <row r="126" spans="1:9" ht="12.75">
      <c r="A126" s="88"/>
      <c r="B126" s="89" t="s">
        <v>175</v>
      </c>
      <c r="C126" s="129"/>
      <c r="D126" s="134"/>
      <c r="E126" s="137"/>
      <c r="F126" s="137"/>
      <c r="G126" s="164"/>
      <c r="H126" s="166"/>
      <c r="I126" s="165"/>
    </row>
    <row r="127" spans="1:9" ht="12.75">
      <c r="A127" s="88"/>
      <c r="B127" s="89" t="s">
        <v>178</v>
      </c>
      <c r="C127" s="129"/>
      <c r="D127" s="134"/>
      <c r="E127" s="137"/>
      <c r="F127" s="137"/>
      <c r="G127" s="164"/>
      <c r="H127" s="166"/>
      <c r="I127" s="165"/>
    </row>
    <row r="128" spans="1:9" ht="12.75">
      <c r="A128" s="88"/>
      <c r="B128" s="85" t="s">
        <v>47</v>
      </c>
      <c r="C128" s="129"/>
      <c r="D128" s="134"/>
      <c r="E128" s="137"/>
      <c r="F128" s="137"/>
      <c r="G128" s="164"/>
      <c r="H128" s="166"/>
      <c r="I128" s="165"/>
    </row>
    <row r="129" spans="1:9" ht="12.75">
      <c r="A129" s="88">
        <v>41035000</v>
      </c>
      <c r="B129" s="89" t="s">
        <v>165</v>
      </c>
      <c r="C129" s="134">
        <v>50000</v>
      </c>
      <c r="D129" s="134">
        <v>50000</v>
      </c>
      <c r="E129" s="137">
        <v>50000</v>
      </c>
      <c r="F129" s="137">
        <v>30376</v>
      </c>
      <c r="G129" s="164">
        <f>F129/C129*100</f>
        <v>60.751999999999995</v>
      </c>
      <c r="H129" s="166">
        <f>F129/D129*100</f>
        <v>60.751999999999995</v>
      </c>
      <c r="I129" s="165">
        <f>F129/E129*100</f>
        <v>60.751999999999995</v>
      </c>
    </row>
    <row r="130" spans="1:9" ht="12.75">
      <c r="A130" s="88"/>
      <c r="B130" s="85" t="s">
        <v>264</v>
      </c>
      <c r="C130" s="134"/>
      <c r="D130" s="134"/>
      <c r="E130" s="137"/>
      <c r="F130" s="137"/>
      <c r="G130" s="164"/>
      <c r="H130" s="166"/>
      <c r="I130" s="165"/>
    </row>
    <row r="131" spans="1:9" ht="12.75">
      <c r="A131" s="88">
        <v>41035000</v>
      </c>
      <c r="B131" s="89" t="s">
        <v>217</v>
      </c>
      <c r="C131" s="134">
        <v>33260600</v>
      </c>
      <c r="D131" s="134">
        <v>35040836</v>
      </c>
      <c r="E131" s="137">
        <v>34354634</v>
      </c>
      <c r="F131" s="137">
        <v>33824729</v>
      </c>
      <c r="G131" s="164">
        <f>F131/C131*100</f>
        <v>101.69608786371865</v>
      </c>
      <c r="H131" s="166">
        <f>F131/D131*100</f>
        <v>96.52945780174879</v>
      </c>
      <c r="I131" s="165">
        <f>F131/E131*100</f>
        <v>98.45754433011861</v>
      </c>
    </row>
    <row r="132" spans="1:9" ht="12.75">
      <c r="A132" s="88">
        <v>41035000</v>
      </c>
      <c r="B132" s="89" t="s">
        <v>265</v>
      </c>
      <c r="C132" s="134">
        <v>391433</v>
      </c>
      <c r="D132" s="134">
        <v>391433</v>
      </c>
      <c r="E132" s="137">
        <v>391433</v>
      </c>
      <c r="F132" s="137">
        <v>365991</v>
      </c>
      <c r="G132" s="164">
        <f>F132/C132*100</f>
        <v>93.50029251493869</v>
      </c>
      <c r="H132" s="166">
        <f>F132/D132*100</f>
        <v>93.50029251493869</v>
      </c>
      <c r="I132" s="165">
        <f>F132/E132*100</f>
        <v>93.50029251493869</v>
      </c>
    </row>
    <row r="133" spans="1:9" ht="12.75">
      <c r="A133" s="88"/>
      <c r="B133" s="85" t="s">
        <v>250</v>
      </c>
      <c r="C133" s="134"/>
      <c r="D133" s="134"/>
      <c r="E133" s="137"/>
      <c r="F133" s="137"/>
      <c r="G133" s="164"/>
      <c r="H133" s="166"/>
      <c r="I133" s="165"/>
    </row>
    <row r="134" spans="1:9" ht="12.75">
      <c r="A134" s="88">
        <v>41035000</v>
      </c>
      <c r="B134" s="89" t="s">
        <v>266</v>
      </c>
      <c r="C134" s="134">
        <v>100000</v>
      </c>
      <c r="D134" s="134">
        <v>100000</v>
      </c>
      <c r="E134" s="137">
        <v>100000</v>
      </c>
      <c r="F134" s="137">
        <v>0</v>
      </c>
      <c r="G134" s="164">
        <f>F134/C134*100</f>
        <v>0</v>
      </c>
      <c r="H134" s="166">
        <f>F134/D134*100</f>
        <v>0</v>
      </c>
      <c r="I134" s="165">
        <f>F134/E134*100</f>
        <v>0</v>
      </c>
    </row>
    <row r="135" spans="1:9" ht="12.75">
      <c r="A135" s="88"/>
      <c r="B135" s="85" t="s">
        <v>267</v>
      </c>
      <c r="C135" s="134"/>
      <c r="D135" s="134"/>
      <c r="E135" s="137"/>
      <c r="F135" s="137"/>
      <c r="G135" s="164"/>
      <c r="H135" s="166"/>
      <c r="I135" s="165"/>
    </row>
    <row r="136" spans="1:9" ht="12.75">
      <c r="A136" s="88"/>
      <c r="B136" s="85" t="s">
        <v>268</v>
      </c>
      <c r="C136" s="134"/>
      <c r="D136" s="134"/>
      <c r="E136" s="137"/>
      <c r="F136" s="137"/>
      <c r="G136" s="164"/>
      <c r="H136" s="166"/>
      <c r="I136" s="165"/>
    </row>
    <row r="137" spans="1:9" ht="12.75">
      <c r="A137" s="88"/>
      <c r="B137" s="85" t="s">
        <v>269</v>
      </c>
      <c r="C137" s="134"/>
      <c r="D137" s="134"/>
      <c r="E137" s="137"/>
      <c r="F137" s="137"/>
      <c r="G137" s="164"/>
      <c r="H137" s="166"/>
      <c r="I137" s="165"/>
    </row>
    <row r="138" spans="1:9" ht="12.75">
      <c r="A138" s="88"/>
      <c r="B138" s="85" t="s">
        <v>270</v>
      </c>
      <c r="C138" s="134"/>
      <c r="D138" s="134"/>
      <c r="E138" s="137"/>
      <c r="F138" s="137"/>
      <c r="G138" s="164"/>
      <c r="H138" s="166"/>
      <c r="I138" s="165"/>
    </row>
    <row r="139" spans="1:9" ht="12.75">
      <c r="A139" s="12">
        <v>41035000</v>
      </c>
      <c r="B139" s="19" t="s">
        <v>9</v>
      </c>
      <c r="C139" s="177">
        <v>0</v>
      </c>
      <c r="D139" s="134">
        <v>930000</v>
      </c>
      <c r="E139" s="137">
        <v>930000</v>
      </c>
      <c r="F139" s="137">
        <v>0</v>
      </c>
      <c r="G139" s="164">
        <v>0</v>
      </c>
      <c r="H139" s="166">
        <f>F139/D139*100</f>
        <v>0</v>
      </c>
      <c r="I139" s="165">
        <f>F139/E139*100</f>
        <v>0</v>
      </c>
    </row>
    <row r="140" spans="1:9" ht="12.75">
      <c r="A140" s="12"/>
      <c r="B140" s="19" t="s">
        <v>175</v>
      </c>
      <c r="C140" s="177"/>
      <c r="D140" s="134"/>
      <c r="E140" s="137"/>
      <c r="F140" s="137"/>
      <c r="G140" s="164"/>
      <c r="H140" s="166"/>
      <c r="I140" s="165"/>
    </row>
    <row r="141" spans="1:9" ht="12.75">
      <c r="A141" s="12"/>
      <c r="B141" s="19" t="s">
        <v>279</v>
      </c>
      <c r="C141" s="177"/>
      <c r="D141" s="134"/>
      <c r="E141" s="137"/>
      <c r="F141" s="137"/>
      <c r="G141" s="164"/>
      <c r="H141" s="166"/>
      <c r="I141" s="165"/>
    </row>
    <row r="142" spans="1:9" ht="12.75">
      <c r="A142" s="12"/>
      <c r="B142" s="19" t="s">
        <v>47</v>
      </c>
      <c r="C142" s="177"/>
      <c r="D142" s="134"/>
      <c r="E142" s="137"/>
      <c r="F142" s="137"/>
      <c r="G142" s="164"/>
      <c r="H142" s="166"/>
      <c r="I142" s="165"/>
    </row>
    <row r="143" spans="1:9" ht="12.75">
      <c r="A143" s="12">
        <v>41035000</v>
      </c>
      <c r="B143" s="19" t="s">
        <v>251</v>
      </c>
      <c r="C143" s="177">
        <v>0</v>
      </c>
      <c r="D143" s="134">
        <v>20000</v>
      </c>
      <c r="E143" s="137">
        <v>20000</v>
      </c>
      <c r="F143" s="137">
        <v>0</v>
      </c>
      <c r="G143" s="164">
        <v>0</v>
      </c>
      <c r="H143" s="166">
        <f>F143/D143*100</f>
        <v>0</v>
      </c>
      <c r="I143" s="165">
        <f>F143/E143*100</f>
        <v>0</v>
      </c>
    </row>
    <row r="144" spans="1:9" ht="12.75">
      <c r="A144" s="12"/>
      <c r="B144" s="19" t="s">
        <v>252</v>
      </c>
      <c r="C144" s="177"/>
      <c r="D144" s="134"/>
      <c r="E144" s="137"/>
      <c r="F144" s="137"/>
      <c r="G144" s="164"/>
      <c r="H144" s="166"/>
      <c r="I144" s="165"/>
    </row>
    <row r="145" spans="1:9" ht="12.75">
      <c r="A145" s="12">
        <v>41035000</v>
      </c>
      <c r="B145" s="19" t="s">
        <v>275</v>
      </c>
      <c r="C145" s="177">
        <v>0</v>
      </c>
      <c r="D145" s="134">
        <v>109901</v>
      </c>
      <c r="E145" s="137">
        <v>109901</v>
      </c>
      <c r="F145" s="137">
        <v>109901</v>
      </c>
      <c r="G145" s="164">
        <v>0</v>
      </c>
      <c r="H145" s="166">
        <f>F145/D145*100</f>
        <v>100</v>
      </c>
      <c r="I145" s="165">
        <f>F145/E145*100</f>
        <v>100</v>
      </c>
    </row>
    <row r="146" spans="1:9" ht="12.75">
      <c r="A146" s="12">
        <v>41035000</v>
      </c>
      <c r="B146" s="19" t="s">
        <v>251</v>
      </c>
      <c r="C146" s="177">
        <v>0</v>
      </c>
      <c r="D146" s="134">
        <v>3772262</v>
      </c>
      <c r="E146" s="137">
        <v>3772262</v>
      </c>
      <c r="F146" s="137">
        <v>3772262</v>
      </c>
      <c r="G146" s="164">
        <v>0</v>
      </c>
      <c r="H146" s="166">
        <f>F146/D146*100</f>
        <v>100</v>
      </c>
      <c r="I146" s="165">
        <f>F146/E146*100</f>
        <v>100</v>
      </c>
    </row>
    <row r="147" spans="1:9" ht="12.75">
      <c r="A147" s="12"/>
      <c r="B147" s="19" t="s">
        <v>278</v>
      </c>
      <c r="C147" s="177"/>
      <c r="D147" s="134"/>
      <c r="E147" s="137"/>
      <c r="F147" s="137"/>
      <c r="G147" s="164"/>
      <c r="H147" s="166"/>
      <c r="I147" s="165"/>
    </row>
    <row r="148" spans="1:9" ht="12.75">
      <c r="A148" s="12">
        <v>41035000</v>
      </c>
      <c r="B148" s="19" t="s">
        <v>276</v>
      </c>
      <c r="C148" s="177">
        <v>0</v>
      </c>
      <c r="D148" s="134">
        <v>307732</v>
      </c>
      <c r="E148" s="137">
        <v>307732</v>
      </c>
      <c r="F148" s="137">
        <v>0</v>
      </c>
      <c r="G148" s="164">
        <v>0</v>
      </c>
      <c r="H148" s="166">
        <f>F148/D148*100</f>
        <v>0</v>
      </c>
      <c r="I148" s="165">
        <f>F148/E148*100</f>
        <v>0</v>
      </c>
    </row>
    <row r="149" spans="1:9" ht="12.75">
      <c r="A149" s="12"/>
      <c r="B149" s="19" t="s">
        <v>277</v>
      </c>
      <c r="C149" s="177"/>
      <c r="D149" s="134"/>
      <c r="E149" s="137"/>
      <c r="F149" s="137"/>
      <c r="G149" s="164"/>
      <c r="H149" s="166"/>
      <c r="I149" s="165"/>
    </row>
    <row r="150" spans="1:9" ht="12.75">
      <c r="A150" s="88">
        <v>41035200</v>
      </c>
      <c r="B150" s="85" t="s">
        <v>271</v>
      </c>
      <c r="C150" s="134">
        <v>493326</v>
      </c>
      <c r="D150" s="134">
        <v>493326</v>
      </c>
      <c r="E150" s="137">
        <v>493326</v>
      </c>
      <c r="F150" s="137"/>
      <c r="G150" s="164">
        <f>F150/C150*100</f>
        <v>0</v>
      </c>
      <c r="H150" s="166">
        <f>F150/D150*100</f>
        <v>0</v>
      </c>
      <c r="I150" s="165">
        <f>F150/E150*100</f>
        <v>0</v>
      </c>
    </row>
    <row r="151" spans="1:9" ht="12.75">
      <c r="A151" s="88"/>
      <c r="B151" s="85" t="s">
        <v>254</v>
      </c>
      <c r="C151" s="134"/>
      <c r="D151" s="134"/>
      <c r="E151" s="137"/>
      <c r="F151" s="137"/>
      <c r="G151" s="164"/>
      <c r="H151" s="166"/>
      <c r="I151" s="165"/>
    </row>
    <row r="152" spans="1:9" ht="12.75">
      <c r="A152" s="54">
        <v>41035800</v>
      </c>
      <c r="B152" s="55" t="s">
        <v>154</v>
      </c>
      <c r="C152" s="129">
        <v>1160633</v>
      </c>
      <c r="D152" s="134">
        <v>1087333</v>
      </c>
      <c r="E152" s="137">
        <v>830344</v>
      </c>
      <c r="F152" s="137">
        <v>729898</v>
      </c>
      <c r="G152" s="164">
        <f>F152/C152*100</f>
        <v>62.88792408969933</v>
      </c>
      <c r="H152" s="166">
        <f>F152/D152*100</f>
        <v>67.12736576559342</v>
      </c>
      <c r="I152" s="165">
        <f>F152/E152*100</f>
        <v>87.90308594991954</v>
      </c>
    </row>
    <row r="153" spans="1:9" ht="12.75">
      <c r="A153" s="54"/>
      <c r="B153" s="55" t="s">
        <v>50</v>
      </c>
      <c r="C153" s="129"/>
      <c r="D153" s="134"/>
      <c r="E153" s="137"/>
      <c r="F153" s="137"/>
      <c r="G153" s="164"/>
      <c r="H153" s="166"/>
      <c r="I153" s="165"/>
    </row>
    <row r="154" spans="1:9" ht="12.75">
      <c r="A154" s="54"/>
      <c r="B154" s="55" t="s">
        <v>51</v>
      </c>
      <c r="C154" s="129"/>
      <c r="D154" s="134"/>
      <c r="E154" s="179"/>
      <c r="F154" s="138"/>
      <c r="G154" s="164"/>
      <c r="H154" s="166"/>
      <c r="I154" s="165"/>
    </row>
    <row r="155" spans="1:9" ht="12.75">
      <c r="A155" s="54"/>
      <c r="B155" s="55" t="s">
        <v>52</v>
      </c>
      <c r="C155" s="129"/>
      <c r="D155" s="134"/>
      <c r="E155" s="180"/>
      <c r="F155" s="137"/>
      <c r="G155" s="159"/>
      <c r="H155" s="166"/>
      <c r="I155" s="161"/>
    </row>
    <row r="156" spans="1:9" ht="12.75">
      <c r="A156" s="54"/>
      <c r="B156" s="55" t="s">
        <v>53</v>
      </c>
      <c r="C156" s="129"/>
      <c r="D156" s="134"/>
      <c r="E156" s="137"/>
      <c r="F156" s="137"/>
      <c r="G156" s="159"/>
      <c r="H156" s="166"/>
      <c r="I156" s="161"/>
    </row>
    <row r="157" spans="1:9" ht="13.5" thickBot="1">
      <c r="A157" s="54"/>
      <c r="B157" s="55"/>
      <c r="C157" s="129"/>
      <c r="D157" s="134"/>
      <c r="E157" s="137"/>
      <c r="F157" s="137"/>
      <c r="G157" s="159"/>
      <c r="H157" s="166"/>
      <c r="I157" s="161"/>
    </row>
    <row r="158" spans="1:9" ht="13.5" thickBot="1">
      <c r="A158" s="11">
        <v>900102</v>
      </c>
      <c r="B158" s="32" t="s">
        <v>115</v>
      </c>
      <c r="C158" s="140">
        <f>C99+C101</f>
        <v>343174618</v>
      </c>
      <c r="D158" s="140">
        <f>D99+D101</f>
        <v>438491613</v>
      </c>
      <c r="E158" s="186">
        <f>E99+E101</f>
        <v>343259360</v>
      </c>
      <c r="F158" s="186">
        <f>F99+F101</f>
        <v>341819782</v>
      </c>
      <c r="G158" s="168">
        <f>F158/C158*100</f>
        <v>99.60520506793425</v>
      </c>
      <c r="H158" s="170">
        <f>F158/D158*100</f>
        <v>77.95355073302166</v>
      </c>
      <c r="I158" s="169">
        <f>F158/E158*100</f>
        <v>99.5806150777651</v>
      </c>
    </row>
    <row r="159" spans="1:9" ht="13.5" thickBot="1">
      <c r="A159" s="10">
        <v>602100</v>
      </c>
      <c r="B159" s="15" t="s">
        <v>116</v>
      </c>
      <c r="C159" s="140"/>
      <c r="D159" s="126"/>
      <c r="E159" s="137"/>
      <c r="F159" s="137">
        <v>22565602</v>
      </c>
      <c r="G159" s="40"/>
      <c r="H159" s="40"/>
      <c r="I159" s="40"/>
    </row>
    <row r="160" spans="1:9" ht="13.5" thickBot="1">
      <c r="A160" s="10">
        <v>603000</v>
      </c>
      <c r="B160" s="15" t="s">
        <v>122</v>
      </c>
      <c r="C160" s="140"/>
      <c r="D160" s="140"/>
      <c r="E160" s="142"/>
      <c r="F160" s="142"/>
      <c r="G160" s="43"/>
      <c r="H160" s="43"/>
      <c r="I160" s="43"/>
    </row>
    <row r="161" spans="1:9" ht="15.75" customHeight="1" thickBot="1">
      <c r="A161" s="10">
        <v>208400</v>
      </c>
      <c r="B161" s="15" t="s">
        <v>282</v>
      </c>
      <c r="C161" s="140"/>
      <c r="D161" s="140"/>
      <c r="E161" s="187"/>
      <c r="F161" s="187">
        <v>-605919</v>
      </c>
      <c r="G161" s="43"/>
      <c r="H161" s="43"/>
      <c r="I161" s="43"/>
    </row>
    <row r="162" spans="1:9" ht="13.5" thickBot="1">
      <c r="A162" s="9"/>
      <c r="B162" s="31" t="s">
        <v>117</v>
      </c>
      <c r="C162" s="140">
        <f>C158</f>
        <v>343174618</v>
      </c>
      <c r="D162" s="140">
        <f>D158</f>
        <v>438491613</v>
      </c>
      <c r="E162" s="186">
        <f>E158</f>
        <v>343259360</v>
      </c>
      <c r="F162" s="186">
        <f>F158+F159+F160+F161</f>
        <v>363779465</v>
      </c>
      <c r="G162" s="43">
        <f>F162/C162*100</f>
        <v>106.00418734931031</v>
      </c>
      <c r="H162" s="43">
        <f>F162/D162*100</f>
        <v>82.96155598305594</v>
      </c>
      <c r="I162" s="43">
        <f>F162/E162*100</f>
        <v>105.97801761327061</v>
      </c>
    </row>
    <row r="163" spans="1:9" ht="12.75">
      <c r="A163" s="7"/>
      <c r="B163" s="30" t="s">
        <v>118</v>
      </c>
      <c r="C163" s="143">
        <f>C164+C179</f>
        <v>9665941</v>
      </c>
      <c r="D163" s="143">
        <f>D164+D179</f>
        <v>14141278</v>
      </c>
      <c r="E163" s="188">
        <f>E164+E179</f>
        <v>14141278</v>
      </c>
      <c r="F163" s="188">
        <f>F164+F179</f>
        <v>10688946</v>
      </c>
      <c r="G163" s="173">
        <f>F163/C163*100</f>
        <v>110.58360484509475</v>
      </c>
      <c r="H163" s="45">
        <f>F163/D163*100</f>
        <v>75.58684582822005</v>
      </c>
      <c r="I163" s="172">
        <f>F163/E163*100</f>
        <v>75.58684582822005</v>
      </c>
    </row>
    <row r="164" spans="1:9" ht="12.75">
      <c r="A164" s="7">
        <v>25000000</v>
      </c>
      <c r="B164" s="8" t="s">
        <v>79</v>
      </c>
      <c r="C164" s="126">
        <f>C165+C172</f>
        <v>9665941</v>
      </c>
      <c r="D164" s="126">
        <f>D165+D172</f>
        <v>13918113</v>
      </c>
      <c r="E164" s="145">
        <f>E165+E172</f>
        <v>13918113</v>
      </c>
      <c r="F164" s="145">
        <f>F165+F172</f>
        <v>10469461</v>
      </c>
      <c r="G164" s="171">
        <f>F164/C164*100</f>
        <v>108.31289990286513</v>
      </c>
      <c r="H164" s="40">
        <f>F164/D164*100</f>
        <v>75.2218422138116</v>
      </c>
      <c r="I164" s="172">
        <f>F164/E164*100</f>
        <v>75.2218422138116</v>
      </c>
    </row>
    <row r="165" spans="1:9" ht="12.75">
      <c r="A165" s="7">
        <v>25010000</v>
      </c>
      <c r="B165" s="8" t="s">
        <v>100</v>
      </c>
      <c r="C165" s="126">
        <f>C167+C169+C170</f>
        <v>9665941</v>
      </c>
      <c r="D165" s="126">
        <f>D167+D169+D170</f>
        <v>9765071</v>
      </c>
      <c r="E165" s="145">
        <f>E167+E169+E170</f>
        <v>9765071</v>
      </c>
      <c r="F165" s="145">
        <f>F167+F169+F170</f>
        <v>6110068</v>
      </c>
      <c r="G165" s="171">
        <f>F165/C165*100</f>
        <v>63.212345285368485</v>
      </c>
      <c r="H165" s="40">
        <f>F165/D165*100</f>
        <v>62.57064592771522</v>
      </c>
      <c r="I165" s="172">
        <f>F165/E165*100</f>
        <v>62.57064592771522</v>
      </c>
    </row>
    <row r="166" spans="1:9" ht="12.75">
      <c r="A166" s="7"/>
      <c r="B166" s="8" t="s">
        <v>228</v>
      </c>
      <c r="C166" s="126"/>
      <c r="D166" s="126"/>
      <c r="E166" s="145"/>
      <c r="F166" s="145"/>
      <c r="G166" s="171"/>
      <c r="H166" s="38"/>
      <c r="I166" s="172"/>
    </row>
    <row r="167" spans="1:9" ht="12.75">
      <c r="A167" s="12">
        <v>25010100</v>
      </c>
      <c r="B167" s="13" t="s">
        <v>207</v>
      </c>
      <c r="C167" s="128">
        <v>9330718</v>
      </c>
      <c r="D167" s="128">
        <v>9330718</v>
      </c>
      <c r="E167" s="131">
        <v>9330718</v>
      </c>
      <c r="F167" s="131">
        <v>5804813</v>
      </c>
      <c r="G167" s="159">
        <f>F167/C167*100</f>
        <v>62.21185765125471</v>
      </c>
      <c r="H167" s="40">
        <f>F167/D167*100</f>
        <v>62.21185765125471</v>
      </c>
      <c r="I167" s="161">
        <f>F167/E167*100</f>
        <v>62.21185765125471</v>
      </c>
    </row>
    <row r="168" spans="1:9" ht="12.75">
      <c r="A168" s="12"/>
      <c r="B168" s="13" t="s">
        <v>208</v>
      </c>
      <c r="C168" s="128"/>
      <c r="D168" s="128"/>
      <c r="E168" s="131"/>
      <c r="F168" s="144"/>
      <c r="G168" s="159"/>
      <c r="H168" s="40"/>
      <c r="I168" s="161"/>
    </row>
    <row r="169" spans="1:9" ht="12.75">
      <c r="A169" s="12">
        <v>25010300</v>
      </c>
      <c r="B169" s="13" t="s">
        <v>99</v>
      </c>
      <c r="C169" s="128">
        <v>335223</v>
      </c>
      <c r="D169" s="131">
        <v>395025</v>
      </c>
      <c r="E169" s="131">
        <v>395025</v>
      </c>
      <c r="F169" s="145">
        <v>245247</v>
      </c>
      <c r="G169" s="171">
        <f>F169/C169*100</f>
        <v>73.15935959048157</v>
      </c>
      <c r="H169" s="40">
        <f>F169/D169*100</f>
        <v>62.083918739320296</v>
      </c>
      <c r="I169" s="172">
        <f>F169/E169*100</f>
        <v>62.083918739320296</v>
      </c>
    </row>
    <row r="170" spans="1:9" ht="12.75">
      <c r="A170" s="12">
        <v>25010400</v>
      </c>
      <c r="B170" s="13" t="s">
        <v>209</v>
      </c>
      <c r="C170" s="128">
        <v>0</v>
      </c>
      <c r="D170" s="131">
        <v>39328</v>
      </c>
      <c r="E170" s="131">
        <v>39328</v>
      </c>
      <c r="F170" s="131">
        <v>60008</v>
      </c>
      <c r="G170" s="159">
        <v>0</v>
      </c>
      <c r="H170" s="40">
        <f>F170/D170*100</f>
        <v>152.58340113913752</v>
      </c>
      <c r="I170" s="161">
        <f>F170/E170*100</f>
        <v>152.58340113913752</v>
      </c>
    </row>
    <row r="171" spans="1:9" ht="12.75">
      <c r="A171" s="12"/>
      <c r="B171" s="13" t="s">
        <v>210</v>
      </c>
      <c r="C171" s="128"/>
      <c r="D171" s="131"/>
      <c r="E171" s="131"/>
      <c r="F171" s="131"/>
      <c r="G171" s="159"/>
      <c r="H171" s="40"/>
      <c r="I171" s="161"/>
    </row>
    <row r="172" spans="1:9" ht="12.75">
      <c r="A172" s="7">
        <v>25020000</v>
      </c>
      <c r="B172" s="8" t="s">
        <v>104</v>
      </c>
      <c r="C172" s="126">
        <f>C173+C174</f>
        <v>0</v>
      </c>
      <c r="D172" s="145">
        <f>D173+D174</f>
        <v>4153042</v>
      </c>
      <c r="E172" s="145">
        <f>E173+E174</f>
        <v>4153042</v>
      </c>
      <c r="F172" s="145">
        <f>F173+F174</f>
        <v>4359393</v>
      </c>
      <c r="G172" s="159">
        <v>0</v>
      </c>
      <c r="H172" s="40">
        <f>F172/D172*100</f>
        <v>104.96867115719033</v>
      </c>
      <c r="I172" s="161">
        <f>F172/E172*100</f>
        <v>104.96867115719033</v>
      </c>
    </row>
    <row r="173" spans="1:9" ht="12.75">
      <c r="A173" s="12">
        <v>25020100</v>
      </c>
      <c r="B173" s="13" t="s">
        <v>211</v>
      </c>
      <c r="C173" s="128">
        <v>0</v>
      </c>
      <c r="D173" s="131">
        <v>2048992</v>
      </c>
      <c r="E173" s="131">
        <v>2048992</v>
      </c>
      <c r="F173" s="131">
        <v>2042499</v>
      </c>
      <c r="G173" s="159">
        <v>0</v>
      </c>
      <c r="H173" s="40">
        <f>F173/D173*100</f>
        <v>99.68311247676907</v>
      </c>
      <c r="I173" s="161">
        <f>F173/E173*100</f>
        <v>99.68311247676907</v>
      </c>
    </row>
    <row r="174" spans="1:9" ht="12.75">
      <c r="A174" s="12">
        <v>25020200</v>
      </c>
      <c r="B174" s="13" t="s">
        <v>101</v>
      </c>
      <c r="C174" s="128">
        <v>0</v>
      </c>
      <c r="D174" s="131">
        <v>2104050</v>
      </c>
      <c r="E174" s="131">
        <v>2104050</v>
      </c>
      <c r="F174" s="131">
        <v>2316894</v>
      </c>
      <c r="G174" s="159">
        <v>0</v>
      </c>
      <c r="H174" s="40">
        <f>F174/D174*100</f>
        <v>110.11591929849575</v>
      </c>
      <c r="I174" s="161">
        <f>F174/E174*100</f>
        <v>110.11591929849575</v>
      </c>
    </row>
    <row r="175" spans="1:9" ht="14.25">
      <c r="A175" s="12"/>
      <c r="B175" s="13" t="s">
        <v>102</v>
      </c>
      <c r="C175" s="146"/>
      <c r="D175" s="144"/>
      <c r="E175" s="180"/>
      <c r="F175" s="144"/>
      <c r="G175" s="174"/>
      <c r="H175" s="53"/>
      <c r="I175" s="175"/>
    </row>
    <row r="176" spans="1:9" ht="14.25">
      <c r="A176" s="12"/>
      <c r="B176" s="13" t="s">
        <v>103</v>
      </c>
      <c r="C176" s="146"/>
      <c r="D176" s="144"/>
      <c r="E176" s="144"/>
      <c r="F176" s="144"/>
      <c r="G176" s="174"/>
      <c r="H176" s="53"/>
      <c r="I176" s="175"/>
    </row>
    <row r="177" spans="1:9" ht="14.25">
      <c r="A177" s="12"/>
      <c r="B177" s="13" t="s">
        <v>38</v>
      </c>
      <c r="C177" s="146"/>
      <c r="D177" s="146"/>
      <c r="E177" s="144"/>
      <c r="F177" s="144"/>
      <c r="G177" s="174"/>
      <c r="H177" s="53"/>
      <c r="I177" s="175"/>
    </row>
    <row r="178" spans="1:9" ht="14.25">
      <c r="A178" s="12"/>
      <c r="B178" s="13" t="s">
        <v>39</v>
      </c>
      <c r="C178" s="146"/>
      <c r="D178" s="146"/>
      <c r="E178" s="144"/>
      <c r="F178" s="144"/>
      <c r="G178" s="174"/>
      <c r="H178" s="53"/>
      <c r="I178" s="175"/>
    </row>
    <row r="179" spans="1:9" ht="14.25">
      <c r="A179" s="7">
        <v>40000000</v>
      </c>
      <c r="B179" s="8" t="s">
        <v>285</v>
      </c>
      <c r="C179" s="128">
        <f aca="true" t="shared" si="10" ref="C179:F181">C180</f>
        <v>0</v>
      </c>
      <c r="D179" s="128">
        <f t="shared" si="10"/>
        <v>223165</v>
      </c>
      <c r="E179" s="131">
        <f t="shared" si="10"/>
        <v>223165</v>
      </c>
      <c r="F179" s="131">
        <f t="shared" si="10"/>
        <v>219485</v>
      </c>
      <c r="G179" s="174">
        <v>0</v>
      </c>
      <c r="H179" s="53">
        <f>F179/D179*100</f>
        <v>98.3509958998947</v>
      </c>
      <c r="I179" s="161">
        <f>F179/E179*100</f>
        <v>98.3509958998947</v>
      </c>
    </row>
    <row r="180" spans="1:9" ht="14.25">
      <c r="A180" s="7">
        <v>41000000</v>
      </c>
      <c r="B180" s="8" t="s">
        <v>81</v>
      </c>
      <c r="C180" s="128">
        <f t="shared" si="10"/>
        <v>0</v>
      </c>
      <c r="D180" s="128">
        <f t="shared" si="10"/>
        <v>223165</v>
      </c>
      <c r="E180" s="131">
        <f t="shared" si="10"/>
        <v>223165</v>
      </c>
      <c r="F180" s="131">
        <f t="shared" si="10"/>
        <v>219485</v>
      </c>
      <c r="G180" s="174">
        <v>0</v>
      </c>
      <c r="H180" s="53">
        <f aca="true" t="shared" si="11" ref="H180:H185">F180/D180*100</f>
        <v>98.3509958998947</v>
      </c>
      <c r="I180" s="161">
        <f aca="true" t="shared" si="12" ref="I180:I185">F180/E180*100</f>
        <v>98.3509958998947</v>
      </c>
    </row>
    <row r="181" spans="1:9" ht="14.25">
      <c r="A181" s="7">
        <v>41030000</v>
      </c>
      <c r="B181" s="17" t="s">
        <v>286</v>
      </c>
      <c r="C181" s="128">
        <f t="shared" si="10"/>
        <v>0</v>
      </c>
      <c r="D181" s="128">
        <f t="shared" si="10"/>
        <v>223165</v>
      </c>
      <c r="E181" s="131">
        <f t="shared" si="10"/>
        <v>223165</v>
      </c>
      <c r="F181" s="131">
        <f t="shared" si="10"/>
        <v>219485</v>
      </c>
      <c r="G181" s="174">
        <v>0</v>
      </c>
      <c r="H181" s="53">
        <f t="shared" si="11"/>
        <v>98.3509958998947</v>
      </c>
      <c r="I181" s="161">
        <f t="shared" si="12"/>
        <v>98.3509958998947</v>
      </c>
    </row>
    <row r="182" spans="1:9" ht="14.25">
      <c r="A182" s="88">
        <v>41035000</v>
      </c>
      <c r="B182" s="181" t="s">
        <v>287</v>
      </c>
      <c r="C182" s="128">
        <f>C183+C185</f>
        <v>0</v>
      </c>
      <c r="D182" s="128">
        <f>D183+D185</f>
        <v>223165</v>
      </c>
      <c r="E182" s="131">
        <f>E183+E185</f>
        <v>223165</v>
      </c>
      <c r="F182" s="131">
        <f>F183+F185</f>
        <v>219485</v>
      </c>
      <c r="G182" s="174">
        <v>0</v>
      </c>
      <c r="H182" s="53">
        <f t="shared" si="11"/>
        <v>98.3509958998947</v>
      </c>
      <c r="I182" s="161">
        <f t="shared" si="12"/>
        <v>98.3509958998947</v>
      </c>
    </row>
    <row r="183" spans="1:9" ht="14.25">
      <c r="A183" s="54">
        <v>41035000</v>
      </c>
      <c r="B183" s="19" t="s">
        <v>251</v>
      </c>
      <c r="C183" s="128">
        <v>0</v>
      </c>
      <c r="D183" s="128">
        <v>23000</v>
      </c>
      <c r="E183" s="131">
        <v>23000</v>
      </c>
      <c r="F183" s="131">
        <v>23000</v>
      </c>
      <c r="G183" s="174">
        <v>0</v>
      </c>
      <c r="H183" s="53">
        <f t="shared" si="11"/>
        <v>100</v>
      </c>
      <c r="I183" s="161">
        <f t="shared" si="12"/>
        <v>100</v>
      </c>
    </row>
    <row r="184" spans="1:9" ht="14.25">
      <c r="A184" s="12"/>
      <c r="B184" s="19" t="s">
        <v>278</v>
      </c>
      <c r="C184" s="146"/>
      <c r="D184" s="146"/>
      <c r="E184" s="144"/>
      <c r="F184" s="144"/>
      <c r="G184" s="174"/>
      <c r="H184" s="53"/>
      <c r="I184" s="161"/>
    </row>
    <row r="185" spans="1:9" ht="14.25">
      <c r="A185" s="54">
        <v>41035000</v>
      </c>
      <c r="B185" s="19" t="s">
        <v>280</v>
      </c>
      <c r="C185" s="128">
        <v>0</v>
      </c>
      <c r="D185" s="128">
        <v>200165</v>
      </c>
      <c r="E185" s="131">
        <v>200165</v>
      </c>
      <c r="F185" s="131">
        <v>196485</v>
      </c>
      <c r="G185" s="174">
        <v>0</v>
      </c>
      <c r="H185" s="53">
        <f t="shared" si="11"/>
        <v>98.16151674868235</v>
      </c>
      <c r="I185" s="161">
        <f t="shared" si="12"/>
        <v>98.16151674868235</v>
      </c>
    </row>
    <row r="186" spans="1:9" ht="14.25">
      <c r="A186" s="12"/>
      <c r="B186" s="182" t="s">
        <v>288</v>
      </c>
      <c r="C186" s="146"/>
      <c r="D186" s="146"/>
      <c r="E186" s="144"/>
      <c r="F186" s="144"/>
      <c r="G186" s="174"/>
      <c r="H186" s="53"/>
      <c r="I186" s="175"/>
    </row>
    <row r="187" spans="1:9" ht="14.25">
      <c r="A187" s="12"/>
      <c r="B187" s="182" t="s">
        <v>281</v>
      </c>
      <c r="C187" s="146"/>
      <c r="D187" s="146"/>
      <c r="E187" s="144"/>
      <c r="F187" s="144"/>
      <c r="G187" s="174"/>
      <c r="H187" s="53"/>
      <c r="I187" s="175"/>
    </row>
    <row r="188" spans="1:9" ht="15" thickBot="1">
      <c r="A188" s="12"/>
      <c r="B188" s="19"/>
      <c r="C188" s="146"/>
      <c r="D188" s="146"/>
      <c r="E188" s="144"/>
      <c r="F188" s="144"/>
      <c r="G188" s="174"/>
      <c r="H188" s="53"/>
      <c r="I188" s="175"/>
    </row>
    <row r="189" spans="1:9" ht="13.5" thickBot="1">
      <c r="A189" s="10">
        <v>602100</v>
      </c>
      <c r="B189" s="33" t="s">
        <v>116</v>
      </c>
      <c r="C189" s="147"/>
      <c r="D189" s="147"/>
      <c r="E189" s="189"/>
      <c r="F189" s="142">
        <v>1797887</v>
      </c>
      <c r="G189" s="50"/>
      <c r="H189" s="43"/>
      <c r="I189" s="50"/>
    </row>
    <row r="190" spans="1:9" ht="13.5" thickBot="1">
      <c r="A190" s="10">
        <v>602300</v>
      </c>
      <c r="B190" s="93" t="s">
        <v>54</v>
      </c>
      <c r="C190" s="147"/>
      <c r="D190" s="147"/>
      <c r="E190" s="190"/>
      <c r="F190" s="187">
        <v>-8964</v>
      </c>
      <c r="G190" s="50"/>
      <c r="H190" s="50"/>
      <c r="I190" s="50"/>
    </row>
    <row r="191" spans="1:9" ht="13.5" thickBot="1">
      <c r="A191" s="10">
        <v>602400</v>
      </c>
      <c r="B191" s="15" t="s">
        <v>282</v>
      </c>
      <c r="C191" s="147"/>
      <c r="D191" s="147"/>
      <c r="E191" s="190"/>
      <c r="F191" s="187">
        <v>605919</v>
      </c>
      <c r="G191" s="50"/>
      <c r="H191" s="50"/>
      <c r="I191" s="50"/>
    </row>
    <row r="192" spans="1:9" ht="13.5" thickBot="1">
      <c r="A192" s="20"/>
      <c r="B192" s="8" t="s">
        <v>121</v>
      </c>
      <c r="C192" s="140">
        <f>C163</f>
        <v>9665941</v>
      </c>
      <c r="D192" s="140">
        <f>D163</f>
        <v>14141278</v>
      </c>
      <c r="E192" s="140">
        <f>E163</f>
        <v>14141278</v>
      </c>
      <c r="F192" s="140">
        <f>F163+F189+F190+F191</f>
        <v>13083788</v>
      </c>
      <c r="G192" s="43">
        <f>F192/C192*100</f>
        <v>135.35969234655997</v>
      </c>
      <c r="H192" s="43">
        <f>F192/D192*100</f>
        <v>92.52196300786959</v>
      </c>
      <c r="I192" s="43">
        <f>F192/E192*100</f>
        <v>92.52196300786959</v>
      </c>
    </row>
    <row r="193" spans="1:9" ht="13.5" thickBot="1">
      <c r="A193" s="10">
        <v>900103</v>
      </c>
      <c r="B193" s="33" t="s">
        <v>119</v>
      </c>
      <c r="C193" s="140">
        <f>C162+C192</f>
        <v>352840559</v>
      </c>
      <c r="D193" s="140">
        <f>D162+D192</f>
        <v>452632891</v>
      </c>
      <c r="E193" s="140">
        <f>E162+E192</f>
        <v>357400638</v>
      </c>
      <c r="F193" s="140">
        <f>F162+F192</f>
        <v>376863253</v>
      </c>
      <c r="G193" s="42">
        <f>F193/C193*100</f>
        <v>106.80837091633788</v>
      </c>
      <c r="H193" s="42">
        <f>F193/D193*100</f>
        <v>83.26024477969278</v>
      </c>
      <c r="I193" s="42">
        <f>F193/E193*100</f>
        <v>105.4456016387973</v>
      </c>
    </row>
    <row r="194" spans="3:9" ht="12.75">
      <c r="C194" s="151"/>
      <c r="D194" s="151"/>
      <c r="E194" s="151"/>
      <c r="F194" s="151"/>
      <c r="G194" s="5"/>
      <c r="H194" s="5"/>
      <c r="I194" s="5"/>
    </row>
    <row r="195" spans="3:9" ht="12.75">
      <c r="C195" s="151"/>
      <c r="D195" s="151"/>
      <c r="E195" s="151"/>
      <c r="F195" s="151"/>
      <c r="G195" s="5"/>
      <c r="H195" s="5"/>
      <c r="I195" s="5"/>
    </row>
    <row r="196" spans="3:9" ht="12.75">
      <c r="C196" s="151"/>
      <c r="D196" s="151"/>
      <c r="E196" s="151"/>
      <c r="F196" s="151"/>
      <c r="G196" s="5"/>
      <c r="H196" s="5"/>
      <c r="I196" s="5"/>
    </row>
    <row r="197" spans="3:9" ht="12.75">
      <c r="C197" s="151"/>
      <c r="D197" s="151"/>
      <c r="E197" s="151"/>
      <c r="F197" s="151"/>
      <c r="G197" s="5"/>
      <c r="H197" s="5"/>
      <c r="I197" s="5"/>
    </row>
    <row r="198" spans="3:9" ht="12.75">
      <c r="C198" s="151"/>
      <c r="D198" s="151"/>
      <c r="E198" s="151"/>
      <c r="F198" s="151"/>
      <c r="G198" s="5"/>
      <c r="H198" s="5"/>
      <c r="I198" s="5"/>
    </row>
    <row r="199" spans="3:9" ht="12.75">
      <c r="C199" s="151"/>
      <c r="D199" s="151"/>
      <c r="E199" s="151"/>
      <c r="F199" s="151"/>
      <c r="G199" s="5"/>
      <c r="H199" s="5"/>
      <c r="I199" s="5"/>
    </row>
    <row r="200" spans="7:9" ht="12.75">
      <c r="G200" s="5"/>
      <c r="H200" s="5"/>
      <c r="I200" s="5"/>
    </row>
    <row r="201" spans="2:9" ht="14.25">
      <c r="B201" s="34" t="s">
        <v>289</v>
      </c>
      <c r="C201" s="5"/>
      <c r="D201" s="5"/>
      <c r="E201" s="5"/>
      <c r="G201" s="191" t="s">
        <v>292</v>
      </c>
      <c r="H201" s="5"/>
      <c r="I201" s="5"/>
    </row>
    <row r="202" spans="2:9" ht="15">
      <c r="B202" s="154"/>
      <c r="C202" s="154"/>
      <c r="D202" s="154"/>
      <c r="E202" s="154"/>
      <c r="F202" s="154"/>
      <c r="G202" s="154"/>
      <c r="H202" s="154"/>
      <c r="I202" s="5"/>
    </row>
    <row r="203" spans="2:9" ht="15">
      <c r="B203" s="185"/>
      <c r="E203" s="154"/>
      <c r="G203" s="183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  <row r="215" ht="18.75">
      <c r="B215" s="184"/>
    </row>
    <row r="216" ht="18.75">
      <c r="B216" s="184"/>
    </row>
    <row r="217" ht="18.75">
      <c r="B217" s="184"/>
    </row>
  </sheetData>
  <sheetProtection/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2016-10-24T08:33:50Z</cp:lastPrinted>
  <dcterms:created xsi:type="dcterms:W3CDTF">2002-09-24T12:38:18Z</dcterms:created>
  <dcterms:modified xsi:type="dcterms:W3CDTF">2016-12-29T08:43:57Z</dcterms:modified>
  <cp:category/>
  <cp:version/>
  <cp:contentType/>
  <cp:contentStatus/>
</cp:coreProperties>
</file>