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4"/>
  </bookViews>
  <sheets>
    <sheet name="бюджет 2016 " sheetId="1" state="visible" r:id="rId2"/>
    <sheet name="викон 1 кв.2016 " sheetId="2" state="visible" r:id="rId3"/>
    <sheet name="сесія 1 кв.2016" sheetId="3" state="visible" r:id="rId4"/>
    <sheet name="бюджет 2016 квітень" sheetId="4" state="visible" r:id="rId5"/>
    <sheet name="зміни бюджет 2016 липень " sheetId="5" state="visible" r:id="rId6"/>
    <sheet name="викон 1півр.2016  " sheetId="6" state="visible" r:id="rId7"/>
    <sheet name="сесія  2016 серпень" sheetId="7" state="visible" r:id="rId8"/>
    <sheet name="сесія  2016 жовтень" sheetId="8" state="visible" r:id="rId9"/>
    <sheet name="викон 9 міс.2016" sheetId="9" state="visible" r:id="rId10"/>
    <sheet name="сесія  2016 грудень" sheetId="10" state="visible" r:id="rId11"/>
    <sheet name="викон 2016 " sheetId="11" state="visible" r:id="rId12"/>
    <sheet name="бюджет 2017 проект" sheetId="12" state="visible" r:id="rId13"/>
    <sheet name="сесія 2017березень" sheetId="13" state="visible" r:id="rId14"/>
    <sheet name="сесія 1 кв.2017" sheetId="14" state="visible" r:id="rId15"/>
    <sheet name="сесія 2017червень" sheetId="15" state="visible" r:id="rId16"/>
    <sheet name="сесія І півріччя 2017 " sheetId="16" state="visible" r:id="rId17"/>
    <sheet name="сесія 2017 вересень" sheetId="17" state="visible" r:id="rId18"/>
    <sheet name="виконком 9 місяців 2017 " sheetId="18" state="visible" r:id="rId19"/>
    <sheet name="сесія 2017 листопад" sheetId="19" state="visible" r:id="rId20"/>
    <sheet name="сесія 2017 (08.12.17)" sheetId="20" state="visible" r:id="rId21"/>
    <sheet name="сесія 2017 (11.12.17) " sheetId="21" state="visible" r:id="rId22"/>
    <sheet name="сесія 2017 (послед) " sheetId="22" state="visible" r:id="rId23"/>
    <sheet name="виконком 2017 " sheetId="23" state="visible" r:id="rId24"/>
    <sheet name="бюджет 2018 проект" sheetId="24" state="visible" r:id="rId25"/>
    <sheet name="бюджет 2018 проект (2)" sheetId="25" state="visible" r:id="rId26"/>
    <sheet name="бюджет 2018 сесія 1503" sheetId="26" state="visible" r:id="rId27"/>
  </sheets>
  <definedNames>
    <definedName function="false" hidden="false" localSheetId="0" name="_xlnm.Print_Area" vbProcedure="false">'бюджет 2016 '!$A$1:$F$130</definedName>
    <definedName function="false" hidden="false" localSheetId="3" name="_xlnm.Print_Area" vbProcedure="false">'бюджет 2016 квітень'!$A$1:$F$130</definedName>
    <definedName function="false" hidden="false" localSheetId="11" name="_xlnm.Print_Area" vbProcedure="false">'бюджет 2017 проект'!$A$1:$F$110</definedName>
    <definedName function="false" hidden="false" localSheetId="23" name="_xlnm.Print_Area" vbProcedure="false">'бюджет 2018 проект'!$A$1:$F$102</definedName>
    <definedName function="false" hidden="false" localSheetId="24" name="_xlnm.Print_Area" vbProcedure="false">'бюджет 2018 проект (2)'!$A$1:$F$108</definedName>
    <definedName function="false" hidden="false" localSheetId="25" name="_xlnm.Print_Area" vbProcedure="false">'бюджет 2018 сесія 1503'!$A$1:$F$107</definedName>
    <definedName function="false" hidden="false" localSheetId="22" name="_xlnm.Print_Area" vbProcedure="false">'виконком 2017 '!$A$1:$G$144</definedName>
    <definedName function="false" hidden="false" localSheetId="17" name="_xlnm.Print_Area" vbProcedure="false">'виконком 9 місяців 2017 '!$A$1:$I$145</definedName>
    <definedName function="false" hidden="false" localSheetId="4" name="_xlnm.Print_Area" vbProcedure="false">'зміни бюджет 2016 липень '!$A$1:$F$134</definedName>
    <definedName function="false" hidden="false" localSheetId="9" name="_xlnm.Print_Area" vbProcedure="false">'сесія  2016 грудень'!$A$1:$F$150</definedName>
    <definedName function="false" hidden="false" localSheetId="7" name="_xlnm.Print_Area" vbProcedure="false">'сесія  2016 жовтень'!$A$1:$F$150</definedName>
    <definedName function="false" hidden="false" localSheetId="6" name="_xlnm.Print_Area" vbProcedure="false">'сесія  2016 серпень'!$A$1:$F$146</definedName>
    <definedName function="false" hidden="false" localSheetId="19" name="_xlnm.Print_Area" vbProcedure="false">'сесія 2017 (08.12.17)'!$A$1:$G$113</definedName>
    <definedName function="false" hidden="false" localSheetId="20" name="_xlnm.Print_Area" vbProcedure="false">'сесія 2017 (11.12.17) '!$A$1:$G$117</definedName>
    <definedName function="false" hidden="false" localSheetId="21" name="_xlnm.Print_Area" vbProcedure="false">'сесія 2017 (послед) '!$A$1:$G$119</definedName>
    <definedName function="false" hidden="false" localSheetId="16" name="_xlnm.Print_Area" vbProcedure="false">'сесія 2017 вересень'!$A$1:$F$110</definedName>
    <definedName function="false" hidden="false" localSheetId="18" name="_xlnm.Print_Area" vbProcedure="false">'сесія 2017 листопад'!$A$1:$F$111</definedName>
    <definedName function="false" hidden="false" localSheetId="12" name="_xlnm.Print_Area" vbProcedure="false">'сесія 2017березень'!$A$1:$F$110</definedName>
    <definedName function="false" hidden="false" localSheetId="14" name="_xlnm.Print_Area" vbProcedure="false">'сесія 2017червень'!$A$1:$F$110</definedName>
    <definedName function="false" hidden="false" localSheetId="15" name="_xlnm.Print_Area" vbProcedure="false">'сесія І півріччя 2017 '!$A$1:$I$137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<sst xmlns="http://schemas.openxmlformats.org/spreadsheetml/2006/main" count="3604" uniqueCount="434">
  <si>
    <t>             Додаток  1</t>
  </si>
  <si>
    <t>до рішення районної у місті Дніпропетровську ради</t>
  </si>
  <si>
    <t>        від________   № _____</t>
  </si>
  <si>
    <t>                     Доходи  бюджету району  на  2016 рік </t>
  </si>
  <si>
    <t>грн.</t>
  </si>
  <si>
    <t>Код</t>
  </si>
  <si>
    <t>     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</si>
  <si>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</si>
  <si>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</si>
  <si>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</si>
  <si>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</si>
  <si>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</si>
  <si>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</si>
  <si>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</si>
  <si>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</si>
  <si>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</si>
  <si>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</si>
  <si>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</si>
  <si>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</si>
  <si>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</si>
  <si>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</si>
  <si>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</si>
  <si>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</si>
  <si>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</si>
  <si>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</si>
  <si>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</si>
  <si>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</si>
  <si>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</si>
  <si>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</si>
  <si>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</si>
  <si>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> річного декларування </t>
  </si>
  <si>
    <t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</si>
  <si>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</si>
  <si>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</si>
  <si>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</si>
  <si>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</si>
  <si>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</si>
  <si>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</si>
  <si>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</si>
  <si>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</si>
  <si>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</si>
  <si>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</si>
  <si>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</si>
  <si>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</si>
  <si>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</si>
  <si>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</si>
  <si>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</si>
  <si>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</si>
  <si>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</si>
  <si>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</si>
  <si>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</si>
  <si>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</si>
  <si>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</si>
  <si>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</si>
  <si>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</si>
  <si>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Плата за надання інших адміністративнихпослуг</t>
  </si>
  <si>
    <t>Адміністративний збір за державну реєстрацію речових прав на нерухоме майно та їх</t>
  </si>
  <si>
    <t>обтяжень</t>
  </si>
  <si>
    <t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</si>
  <si>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</si>
  <si>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</si>
  <si>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</si>
  <si>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</si>
  <si>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</si>
  <si>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</si>
  <si>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</si>
  <si>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</si>
  <si>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</si>
  <si>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</si>
  <si>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</si>
  <si>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</si>
  <si>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</si>
  <si>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 </t>
  </si>
  <si>
    <t>із законодавством</t>
  </si>
  <si>
    <t>Плата за послуги, що надаються бюджетними установами згідно з їх основною діяльностю </t>
  </si>
  <si>
    <t>Плата за оренду майна бюджетних установ</t>
  </si>
  <si>
    <t>Доходи від операцій з капіталом 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</si>
  <si>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</si>
  <si>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</si>
  <si>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</si>
  <si>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</si>
  <si>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>  РАЗОМ ДОХОДІВ</t>
  </si>
  <si>
    <t>Офіційні трансферти </t>
  </si>
  <si>
    <t>Від органів державного управління</t>
  </si>
  <si>
    <t>Субвенції ,  всього</t>
  </si>
  <si>
    <t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</si>
  <si>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</si>
  <si>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</si>
  <si>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державної допомоги дітям та допомоги по догляду за інвалідами І чи ІІ групи внаслідок 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</si>
  <si>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</si>
  <si>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</si>
  <si>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</si>
  <si>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</si>
  <si>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</si>
  <si>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</si>
  <si>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</si>
  <si>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</si>
  <si>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Освітня субвенція з державного бюджету місцевим бюджетам</t>
  </si>
  <si>
    <t>Інші субвенції, всього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</si>
  <si>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</si>
  <si>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</si>
  <si>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>Інші субвенції (субвенція з міського бюджету на утримання закладів освіти)</t>
  </si>
  <si>
    <t>Інші субвенції (субвенція з міського бюджету на оздоровлення та відпочинок дітей у  </t>
  </si>
  <si>
    <t>прищкільних таборах)</t>
  </si>
  <si>
    <t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</si>
  <si>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</si>
  <si>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</si>
  <si>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</si>
  <si>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</si>
  <si>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</si>
  <si>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</si>
  <si>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</si>
  <si>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</si>
  <si>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</si>
  <si>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</si>
  <si>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</si>
  <si>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</si>
  <si>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>них громадських робіт)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</si>
  <si>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</si>
  <si>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</si>
  <si>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</si>
  <si>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</si>
  <si>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</si>
  <si>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>   ВСЬОГО ДОХОДІВ</t>
  </si>
  <si>
    <t>           Голова районної у місті Дніпропетровську ради                                                                          </t>
  </si>
  <si>
    <t>М.П.Ситник</t>
  </si>
  <si>
    <t>                                         Додаток  1</t>
  </si>
  <si>
    <t>          до рішення виконкому районної у місті Дніпропетровську ради</t>
  </si>
  <si>
    <t>від ______</t>
  </si>
  <si>
    <t>  №  _______</t>
  </si>
  <si>
    <t>                       Звіт про виконання доходної частини бюджету по Бабушкінському району за 1 квартал 2016 року</t>
  </si>
  <si>
    <t>                                                                                    ( у розрізі дохідних джерел )</t>
  </si>
  <si>
    <t>План по бюджету</t>
  </si>
  <si>
    <t>Уточнений</t>
  </si>
  <si>
    <t>Виконано</t>
  </si>
  <si>
    <t>                       % виконання </t>
  </si>
  <si>
    <t>Найменування показника</t>
  </si>
  <si>
    <t>району на </t>
  </si>
  <si>
    <t>план на</t>
  </si>
  <si>
    <t> за </t>
  </si>
  <si>
    <t>до плану</t>
  </si>
  <si>
    <t>до уточненого плану</t>
  </si>
  <si>
    <t>1 кв. 2016 рік</t>
  </si>
  <si>
    <t>1 кв.2016 рік</t>
  </si>
  <si>
    <t>звітний</t>
  </si>
  <si>
    <t> по бюджету району</t>
  </si>
  <si>
    <t>  по бюджету району</t>
  </si>
  <si>
    <t>період</t>
  </si>
  <si>
    <t> на 1 кв.2016 рік</t>
  </si>
  <si>
    <t> на 1 кв. 2016 рік</t>
  </si>
  <si>
    <t>Податки на доходи, податки на прибуток, податки на збільшення</t>
  </si>
  <si>
    <t>ринкової вартості</t>
  </si>
  <si>
    <t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</si>
  <si>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</si>
  <si>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</si>
  <si>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</si>
  <si>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</si>
  <si>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</si>
  <si>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</si>
  <si>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>татами річного декларування </t>
  </si>
  <si>
    <t>азартні ігри</t>
  </si>
  <si>
    <t>Податок на доходи фізичних осіб із суми пенсійних виплат або щомісячного довічного</t>
  </si>
  <si>
    <t>грошового утримання, що оподатковуються відповідно до пункту 164.2.19 пункту </t>
  </si>
  <si>
    <t>164.2 статті 164 Податкового кодексу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</si>
  <si>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</si>
  <si>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</si>
  <si>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</si>
  <si>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>Окремі податки і збори, що зараховуються до місцевих бюджетів </t>
  </si>
  <si>
    <t>Місцеві податки і збори, нараховані до 1 січня 2011 року</t>
  </si>
  <si>
    <t>Комунальний податок</t>
  </si>
  <si>
    <t>Збір за припаркування автотранспорту</t>
  </si>
  <si>
    <t>Збір за місця для паркування транспортних засобів, сплачений юридичними </t>
  </si>
  <si>
    <t>особами</t>
  </si>
  <si>
    <t>Збір за місця для паркування транспортних засобів, сплачений фізичними </t>
  </si>
  <si>
    <t>Збір за провадження деяких видів підприємницької діяльності, що справлявся до  </t>
  </si>
  <si>
    <t>1 січня 2015 року </t>
  </si>
  <si>
    <t>Збір за провадження торговельної діяльності (роздрібна торгівля), сплачений</t>
  </si>
  <si>
    <t>юридичними особами, що справлявся до 1 січня 2015 року</t>
  </si>
  <si>
    <t>Збір за провадження торговельної діяльності (оптова торгівля), сплачений</t>
  </si>
  <si>
    <t> юридичними особами, що справлявся до 1 січня 2015 року</t>
  </si>
  <si>
    <t>Збір за провадження торговельної діяльності (ресторанне господарство),</t>
  </si>
  <si>
    <t>сплачений  юридичними  особами, що справлявся до 1 січня 2015 року</t>
  </si>
  <si>
    <t>Збір за провадження торговельної діяльності з надання платних послуг,</t>
  </si>
  <si>
    <t>сплачений юридичними особами, що справлявся до 1 січня 2015 року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</si>
  <si>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</si>
  <si>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</si>
  <si>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</si>
  <si>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</si>
  <si>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 та фізичних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</si>
  <si>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</si>
  <si>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</t>
  </si>
  <si>
    <t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</si>
  <si>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</si>
  <si>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</si>
  <si>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послуг, пов"язаних з такою державною реєстрацією</t>
  </si>
  <si>
    <t>Державне мито, що сплачується за місцем розгляду та оформлення документів, у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</si>
  <si>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</si>
  <si>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</si>
  <si>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 (посвідок) та паспортів громадян України</t>
  </si>
  <si>
    <t>Доходи від операцій з капіталом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</si>
  <si>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</si>
  <si>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</si>
  <si>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</si>
  <si>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Разом доходів</t>
  </si>
  <si>
    <t>Субвенція з державного бюджету місцевим бюджетам на виплату допомоги сім"ям</t>
  </si>
  <si>
    <t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</si>
  <si>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</si>
  <si>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</si>
  <si>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Субвенція  з  державного  бюджету  місцевим бюджетам  на  надання пільг та </t>
  </si>
  <si>
    <t> житлових субсидій населенню  на оплату  електроенергії, природного газу, послуг</t>
  </si>
  <si>
    <t>тепло-, водопостачання  і водовідведення, квартирної плати (утримання будинків і </t>
  </si>
  <si>
    <t>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</si>
  <si>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</si>
  <si>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</si>
  <si>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</si>
  <si>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 (субвенція з міського бюджету на виконання Програми підтримки учасників</t>
  </si>
  <si>
    <t>участь в АТО та загинули під час бойових дій у Луганській та Донецбкій областях)</t>
  </si>
  <si>
    <t>Інші субвенції (субвенція з міського бюджету на виконання заходів Програми зайнятості</t>
  </si>
  <si>
    <t>населення по м.Дніпропетровську на 2013-2017роки (організація проведення оплачува-</t>
  </si>
  <si>
    <t>учасникам АТО та членам їх сімей, що проживають та зареєстровані у м.Дніпропетровську)</t>
  </si>
  <si>
    <t>Інші субвенції (субвенція з міського бюджету на виконання Комплексної програми соціаль-</t>
  </si>
  <si>
    <t>ного захистуветеранів війни та праці  м.Дніпропетровська "Ветеран" на 2013-2017 роки)</t>
  </si>
  <si>
    <t>Субвенція з державного бюджету місцевим бюджетам на виплату державної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</si>
  <si>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</si>
  <si>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</si>
  <si>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</si>
  <si>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</si>
  <si>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</si>
  <si>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</si>
  <si>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</si>
  <si>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   ЗАГАЛЬНИЙ   ФОНД   ВСЬОГО</t>
  </si>
  <si>
    <t>Спеціальний фонд </t>
  </si>
  <si>
    <t>Надходження від плати за послуги, що надаються бюджетними установами згідно</t>
  </si>
  <si>
    <t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</si>
  <si>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</si>
  <si>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</si>
  <si>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</si>
  <si>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</si>
  <si>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</si>
  <si>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</si>
  <si>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</si>
  <si>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</si>
  <si>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них інших об"єктів нерухомого майна, що перебувають у приватній власності </t>
  </si>
  <si>
    <t>фізичних або юридичних осіб</t>
  </si>
  <si>
    <t>Інші розрахунки</t>
  </si>
  <si>
    <t>СПЕЦІАЛЬНИЙ ФОНД ВСЬОГО</t>
  </si>
  <si>
    <t>ВСЬОГО   ДОХОДІВ</t>
  </si>
  <si>
    <t>Керуючий справами виконкому</t>
  </si>
  <si>
    <t>М.В.Ребченко</t>
  </si>
  <si>
    <t>до  плану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</si>
  <si>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</si>
  <si>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</si>
  <si>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</si>
  <si>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</si>
  <si>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</si>
  <si>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>         від ____________________ № __________</t>
  </si>
  <si>
    <t>                       Звіт про виконання доходної частини бюджету по Шевченківському району за 1 півріччя 2016 року</t>
  </si>
  <si>
    <t>Уточнений план </t>
  </si>
  <si>
    <t>Уточнений план</t>
  </si>
  <si>
    <t>по бюджету району </t>
  </si>
  <si>
    <t>на звітний період</t>
  </si>
  <si>
    <t>за звітний</t>
  </si>
  <si>
    <t> 2016 рік</t>
  </si>
  <si>
    <t>на 2016 рік</t>
  </si>
  <si>
    <t>2016 року</t>
  </si>
  <si>
    <t>по бюджету району</t>
  </si>
  <si>
    <t> на 2016 рік</t>
  </si>
  <si>
    <t>фізичними особами, що справлявся до 1 січня 2015 року</t>
  </si>
  <si>
    <t>Збір за провадження торговельної діяльності (ресторанне господарство), сплачений </t>
  </si>
  <si>
    <t>епохи тоталітарного режиму на території району)</t>
  </si>
  <si>
    <t>Інші субвенції (субвенція з міського бюджету на оздоровлення та відпочинок дітей у </t>
  </si>
  <si>
    <t>Інші субвенції (субвенція з міського бюджету на виконання Комплексної програми </t>
  </si>
  <si>
    <t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</si>
  <si>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</si>
  <si>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</si>
  <si>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</si>
  <si>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</si>
  <si>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Кошти, що передаються із загального фонду до бюджету розвитку (спеціальний фонд)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</si>
  <si>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</si>
  <si>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</si>
  <si>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</si>
  <si>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</si>
  <si>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</si>
  <si>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</si>
  <si>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</si>
  <si>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</si>
  <si>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</si>
  <si>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>у закладах освіти - капітальний ремонт, реконструкція, встановлення вузлів обліку </t>
  </si>
  <si>
    <t>природного газу та коректорів)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</si>
  <si>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</si>
  <si>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</si>
  <si>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</si>
  <si>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</si>
  <si>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</si>
  <si>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</si>
  <si>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Офіційні трансферти</t>
  </si>
  <si>
    <t>Субвенції </t>
  </si>
  <si>
    <t>Інші субвенції, всього </t>
  </si>
  <si>
    <t>у закладах освіти - капітальний ремонт, реконструкція, встановлення вузлів обліку</t>
  </si>
  <si>
    <t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</si>
  <si>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</si>
  <si>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>Інші субвенції (субвенція з міського бюджету на проведення капітальних ремонтів закладів </t>
  </si>
  <si>
    <t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</si>
  <si>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</si>
  <si>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</si>
  <si>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           Голова районної у місті Дніпрі ради                                                                          </t>
  </si>
  <si>
    <t>А.В.Атаманенко</t>
  </si>
  <si>
    <t>                         до рішення районної у місті  ради</t>
  </si>
  <si>
    <t>           Голова районної у місті  ради                                                                          </t>
  </si>
  <si>
    <t>                       до рішення районної у місті  ради</t>
  </si>
  <si>
    <t>                       Звіт про виконання доходної частини бюджету по Шевченківському району за 1 квартал 2017 року</t>
  </si>
  <si>
    <t>1 кв. 2017 рік</t>
  </si>
  <si>
    <t>1 кв.2017 рік</t>
  </si>
  <si>
    <t> на 1 кв.2017 рік</t>
  </si>
  <si>
    <t> на 1 кв. 2017 рік</t>
  </si>
  <si>
    <t>                              до рішення виконкому районної у місті ради</t>
  </si>
  <si>
    <t>від____________ № _____</t>
  </si>
  <si>
    <t>                       Звіт про виконання доходної частини бюджету по Шевченківському району за І півріччя 2017 року</t>
  </si>
  <si>
    <t>                                                % виконання </t>
  </si>
  <si>
    <t> 2017 рік</t>
  </si>
  <si>
    <t>на 2017 рік</t>
  </si>
  <si>
    <t>2017 року</t>
  </si>
  <si>
    <t> на 2017 рік</t>
  </si>
  <si>
    <t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</si>
  <si>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</si>
  <si>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</si>
  <si>
    <t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</si>
  <si>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</si>
  <si>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</si>
  <si>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                       Звіт про виконання доходної частини бюджету по Шевченківському району за 9 місяців 2017 року</t>
  </si>
  <si>
    <t>Податок на доходи фізичних осіб від оподаткування пенсійних виплат або щомісячного</t>
  </si>
  <si>
    <t>довічного грошового утримання, що сплачується (перераховується) згідно з Податковим </t>
  </si>
  <si>
    <t>кодексом України</t>
  </si>
  <si>
    <t>2017-2021 роки (на надання адресної допомоги на оплату житлово-комунальних послуг</t>
  </si>
  <si>
    <t>Інші субвенції (субвенція з міського бюджету на фінансування обласного конкурсу </t>
  </si>
  <si>
    <t>мініпроектів з енергоефективності та енергозбереження серед локальних громад)</t>
  </si>
  <si>
    <t>антитерористичної операції та членів їх сімей м.Дніпра "Родина героя" на 2017-2021 роки</t>
  </si>
  <si>
    <t>(на надання адресної допомоги на оплату житлово-комунальних послуг учасникам АТО та </t>
  </si>
  <si>
    <t>членам їх сімей)</t>
  </si>
  <si>
    <t>населення у місті Дніпрі на 2017-2021 роки (організація проведення оплачувальних громадських</t>
  </si>
  <si>
    <t>робіт)</t>
  </si>
  <si>
    <t>Інші субвенції (субвенція з міського бюджету на фінансування обласного конкурсу мініпроектів</t>
  </si>
  <si>
    <t>з енергоефективності у житловому секторі)</t>
  </si>
  <si>
    <t>Дотції</t>
  </si>
  <si>
    <t>Інша додаткова дотація</t>
  </si>
  <si>
    <t>Адміністративні штрафи та штрафні санкції за порушення законодавства у сфері виробництва та</t>
  </si>
  <si>
    <t>обігу алкогольних напоїв та тютюнових виробів</t>
  </si>
  <si>
    <t>Державне мито, пов"язане з видачею та оформленням закордонних паспортів (посвідок) та </t>
  </si>
  <si>
    <t>паспортів громадян України</t>
  </si>
  <si>
    <t>                    Додаток  1</t>
  </si>
  <si>
    <t>                        до розпорядження голови районної у місті  ради</t>
  </si>
  <si>
    <t>                             Заступник голови районної у місті ради з питань діяльності </t>
  </si>
  <si>
    <t>                             виконавчих органів - керуючий справами виконкому</t>
  </si>
  <si>
    <t>                       Звіт про виконання доходної частини бюджету по Шевченківському району за  2017 рік</t>
  </si>
  <si>
    <t>                         % виконання </t>
  </si>
  <si>
    <t>платника податку у вигляді заробітної плати</t>
  </si>
  <si>
    <t>Податок на доходи фізичних осіб з грошового забезпечення, грошових винагород та інших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</si>
  <si>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</si>
  <si>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</si>
  <si>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платника податку інших ніж заробітна плата</t>
  </si>
  <si>
    <t>річного декларування </t>
  </si>
  <si>
    <t>Адміністративні штрафи та штрафні санкції за порушення законодавства у сфері </t>
  </si>
  <si>
    <t>виробництва та обігу алкогольних напоїв та тютюнових виробів</t>
  </si>
  <si>
    <t>пов"язаних з такою державною реєстрацією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</si>
  <si>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</si>
  <si>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</si>
  <si>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Кошти, що надходять за взаємними розрахунками між місцевими бюджетами</t>
  </si>
  <si>
    <t>Субвенція з державного бюджету місцевим бюджетам на виплату допомоги сім"ям з дітьми,</t>
  </si>
  <si>
    <t>малозабезпеченим сім"ям, інвалідам з дитинства, дітям-інвалідам, тимчасової державної</t>
  </si>
  <si>
    <t>допомоги дітям та допомоги по догляду за інвалідами І чи ІІ групи внаслідок психічного</t>
  </si>
  <si>
    <t>розладу</t>
  </si>
  <si>
    <t>субсидій населенню  на оплату  електроенергії, природного газу, послуг тепло-,</t>
  </si>
  <si>
    <t>водопостачання  і водовідведення, квартирної плати (утримання будинків і споруд та</t>
  </si>
  <si>
    <t>населення у місті Дніпрі на 2017-2021 роки (організація проведення оплачувальних </t>
  </si>
  <si>
    <t>громадських робіт)</t>
  </si>
  <si>
    <t>мініпроектів з енергоефективності у житловому секторі)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</si>
  <si>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</si>
  <si>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</si>
  <si>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</si>
  <si>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отримують бюджетні установи від підприємств, організацій, фізичних осіб та</t>
  </si>
  <si>
    <t>від інших бюджетних установ для виконання цільових заходів, у тому числі заходів з</t>
  </si>
  <si>
    <t>відчуження для суспільних потреб земельних ділянок та розміщених на них інших об"єктів</t>
  </si>
  <si>
    <t>нерухомого майна, що перебувають у приватній власності фізичних або юридичних осіб</t>
  </si>
  <si>
    <t>                   до рішення районної у місті Дніпрі ради</t>
  </si>
  <si>
    <t>                     Доходи  бюджету району  на  2018 рік </t>
  </si>
  <si>
    <t>Податок на доходи фізичних осіб від оподаткування пенсійних виплат або щомісячного </t>
  </si>
  <si>
    <t>довічного грошового утримання, що сплачується (перераховується) згідно з Податковим</t>
  </si>
  <si>
    <t>Субвенції  з місцевих бюджетів,  всього</t>
  </si>
  <si>
    <t>Субвенція  з  місцевого  бюджету  на  надання пільг та житлових субсидій населенню на</t>
  </si>
  <si>
    <t>на оплату  електроенергії, природного газу, послуг тепло-, водопостачння і водовідведення,</t>
  </si>
  <si>
    <t>квартирної плати (утримання будинків і споруд та прибудинкових територій), управління </t>
  </si>
  <si>
    <t>багатоквартирним будинком, вивезення побутового сміття та рідких нечистот за рахунок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</si>
  <si>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</si>
  <si>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</si>
  <si>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</si>
  <si>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Субвенція з місцевого бюджету  на виплату допомоги сім"ям з дітьми, малозабезпеченим </t>
  </si>
  <si>
    <t>сім"ям, інвалідам з дитинства, дітям-інвалідам, тимчасової державної допомоги дітям та</t>
  </si>
  <si>
    <t>допомоги по догляду за інвалідами І чи ІІ групи внаслідок психічного розладу за рахунок</t>
  </si>
  <si>
    <t>Субвенція з місцевого бюджету на виплату державної соціальної допомоги на дітей-сиріт</t>
  </si>
  <si>
    <t>та дітей, позбавлених батьківського піклування, грошового забезпечення батькам-вихова-</t>
  </si>
  <si>
    <t>телям і прийомним батькам за надання соціальних послуг у дитячих будинках сімейного</t>
  </si>
  <si>
    <t>типу та прийомних сім"ях за принципом "гроші ходять за дитиною", оплату послуг із </t>
  </si>
  <si>
    <t>здійснення патронату над дитиною та виплату соціальної допомоги на утримання дитини</t>
  </si>
  <si>
    <t>в сім"ї патронатного вихователя за рахунок відповідної субвенції з державного бюджету</t>
  </si>
  <si>
    <t>Інші субвенції з місцевого бюджету, всього</t>
  </si>
  <si>
    <t>антитерористичної операції та членів їх сімей м.Дніпра "Родина героя" на 2017-2021роки</t>
  </si>
  <si>
    <t>( надання адресної допомоги на оплату житлово-комунальних послуг учасникам АТО,</t>
  </si>
  <si>
    <t>членам їх сімей, що проживають та зарєстровані у м. Дніпро)</t>
  </si>
  <si>
    <t>населення у м.Дніпрі на 2017-2021 роки (організація проведення оплачувальних </t>
  </si>
  <si>
    <t>Інші субвенції (субвенція з міського бюджету на надання пільг окремим категоріям </t>
  </si>
  <si>
    <t>громадян відповідно до законодавства)</t>
  </si>
  <si>
    <t>Інші субвенції (субвенція з міського бюджету на виконання галузевих програм, затвердже- </t>
  </si>
  <si>
    <t>них міською та районними у місті радами)</t>
  </si>
  <si>
    <t>                   до рішення районної у місті ради</t>
  </si>
  <si>
    <t>        від 15.03.2018 р   № 3</t>
  </si>
  <si>
    <t>сім"ям, особам, які не мають права на пенсію, особам з інвалідністю, дітям з інвалідністю,</t>
  </si>
  <si>
    <t>тимчасової державної допомоги дітям, тимчасової державної соціальної допомоги непрацюю-</t>
  </si>
  <si>
    <t>чій особі, яка досягла загального пенсійного віку, але не набула права на пенсійну виплату,</t>
  </si>
  <si>
    <t>допомоги по догляду за особами з інвалідністю І чи ІІ групи внаслідок психічного розладу,</t>
  </si>
  <si>
    <t>компенсаційної виплати непрацюючій працездатній особі, яка доглядає за особою з інвалід-</t>
  </si>
  <si>
    <t>ністю І групи, а також за особою, яка досягла 80-річного віку за рахунок відповідної субвенції</t>
  </si>
  <si>
    <t>з державного 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</si>
  <si>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</si>
  <si>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</si>
  <si>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</si>
  <si>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</si>
  <si>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</si>
  <si>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</si>
  <si>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( надання адресної допомоги на оплату житлово-комунальних послуг учасникам АТО, членам</t>
  </si>
  <si>
    <t>їх сімей, що проживають та зарєстровані у м. Дніпрі)</t>
  </si>
  <si>
    <t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</si>
  <si>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</si>
  <si>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Інші субвенції (субвенція з міського бюджету на підвищення рівня заробітної плати</t>
  </si>
  <si>
    <t>працівникам територіальних центрів соціального обслуговування населення міста)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</si>
</sst>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"/>
    <numFmt numFmtId="167" formatCode="0.000"/>
    <numFmt numFmtId="168" formatCode="0.0"/>
    <numFmt numFmtId="169" formatCode="#,##0.0"/>
  </numFmts>
  <fonts count="1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 Cyr"/>
      <family val="2"/>
      <charset val="204"/>
    </font>
    <font>
      <b val="true"/>
      <sz val="14"/>
      <name val="Arial Cyr"/>
      <family val="2"/>
      <charset val="204"/>
    </font>
    <font>
      <sz val="12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/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/>
      <diagonal/>
    </border>
    <border diagonalUp="false" diagonalDown="false">
      <left style="medium">
        <color rgb="FF1A1A1A"/>
      </left>
      <right/>
      <top/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4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3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F20" activeCellId="0" sqref="F20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F7" s="5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46717300</v>
      </c>
      <c r="D13" s="26" t="n">
        <f aca="false">D14+D28</f>
        <v>46717300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17612200</v>
      </c>
      <c r="D14" s="26" t="n">
        <f aca="false">D15</f>
        <v>17612200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17612200</v>
      </c>
      <c r="D15" s="28" t="n">
        <f aca="false">D16+D18+D21+D23+D25</f>
        <v>17612200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13297200</v>
      </c>
      <c r="D16" s="28" t="n">
        <v>13297200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2960000</v>
      </c>
      <c r="D18" s="28" t="n">
        <v>2960000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810000</v>
      </c>
      <c r="D21" s="28" t="n">
        <v>810000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460000</v>
      </c>
      <c r="D23" s="28" t="n">
        <v>460000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85000</v>
      </c>
      <c r="D25" s="28" t="n">
        <v>85000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29105100</v>
      </c>
      <c r="D28" s="26" t="n">
        <f aca="false">D29+D34+D37</f>
        <v>29105100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21755700</v>
      </c>
      <c r="D29" s="26" t="n">
        <f aca="false">D30+D31+D32+D33</f>
        <v>21755700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8400000</v>
      </c>
      <c r="D30" s="28" t="n">
        <v>8400000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12055700</v>
      </c>
      <c r="D31" s="28" t="n">
        <v>12055700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480000</v>
      </c>
      <c r="D32" s="28" t="n">
        <v>480000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820000</v>
      </c>
      <c r="D33" s="28" t="n">
        <v>820000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64468641</v>
      </c>
      <c r="D78" s="37" t="n">
        <f aca="false">D13+D40+D73</f>
        <v>54802700</v>
      </c>
      <c r="E78" s="37" t="n">
        <f aca="false">E40</f>
        <v>9665941</v>
      </c>
      <c r="F78" s="38" t="n">
        <v>0</v>
      </c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288371918</v>
      </c>
      <c r="D79" s="26" t="n">
        <f aca="false">D80</f>
        <v>288371918</v>
      </c>
      <c r="E79" s="26" t="n">
        <f aca="false">E80</f>
        <v>0</v>
      </c>
      <c r="F79" s="27" t="n">
        <f aca="false">F80</f>
        <v>0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288371918</v>
      </c>
      <c r="D80" s="26" t="n">
        <f aca="false">D81</f>
        <v>288371918</v>
      </c>
      <c r="E80" s="26" t="n">
        <f aca="false">E81</f>
        <v>0</v>
      </c>
      <c r="F80" s="27" t="n">
        <f aca="false">F81</f>
        <v>0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288371918</v>
      </c>
      <c r="D81" s="26" t="n">
        <f aca="false">D84+D88+D92+D95+D119+D97</f>
        <v>288371918</v>
      </c>
      <c r="E81" s="26" t="n">
        <f aca="false">E101</f>
        <v>0</v>
      </c>
      <c r="F81" s="27" t="n">
        <v>0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117323500</v>
      </c>
      <c r="D84" s="28" t="n">
        <v>117323500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81555600</v>
      </c>
      <c r="D88" s="28" t="n">
        <v>81555600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8640</v>
      </c>
      <c r="D92" s="28" t="n">
        <v>8640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54144043</v>
      </c>
      <c r="D95" s="28" t="n">
        <v>54144043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</f>
        <v>34179502</v>
      </c>
      <c r="D97" s="28" t="n">
        <f aca="false">D98+D100+D101+D103+D108+D112+D116</f>
        <v>34179502</v>
      </c>
      <c r="E97" s="28"/>
      <c r="F97" s="29"/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50000</v>
      </c>
      <c r="D98" s="28" t="n">
        <v>50000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33260600</v>
      </c>
      <c r="D100" s="34" t="n">
        <v>33260600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28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103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28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28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28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28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28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28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28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28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28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28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28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9969</v>
      </c>
      <c r="D116" s="28" t="n">
        <v>9969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28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28"/>
      <c r="E118" s="28"/>
      <c r="F118" s="29"/>
      <c r="G118" s="3"/>
    </row>
    <row r="119" customFormat="false" ht="18" hidden="false" customHeight="true" outlineLevel="0" collapsed="false">
      <c r="A119" s="18" t="n">
        <v>41035800</v>
      </c>
      <c r="B119" s="43" t="s">
        <v>118</v>
      </c>
      <c r="C119" s="34" t="n">
        <f aca="false">D119</f>
        <v>1160633</v>
      </c>
      <c r="D119" s="28" t="n">
        <v>1160633</v>
      </c>
      <c r="E119" s="28"/>
      <c r="F119" s="29"/>
      <c r="G119" s="3"/>
    </row>
    <row r="120" customFormat="false" ht="15" hidden="false" customHeight="false" outlineLevel="0" collapsed="false">
      <c r="A120" s="18"/>
      <c r="B120" s="43" t="s">
        <v>119</v>
      </c>
      <c r="C120" s="34"/>
      <c r="D120" s="28"/>
      <c r="E120" s="28"/>
      <c r="F120" s="29"/>
      <c r="G120" s="3"/>
    </row>
    <row r="121" customFormat="false" ht="15" hidden="false" customHeight="false" outlineLevel="0" collapsed="false">
      <c r="A121" s="18"/>
      <c r="B121" s="43" t="s">
        <v>120</v>
      </c>
      <c r="C121" s="28"/>
      <c r="D121" s="28"/>
      <c r="E121" s="28"/>
      <c r="F121" s="29"/>
      <c r="G121" s="3"/>
    </row>
    <row r="122" customFormat="false" ht="15" hidden="false" customHeight="false" outlineLevel="0" collapsed="false">
      <c r="A122" s="18"/>
      <c r="B122" s="43" t="s">
        <v>121</v>
      </c>
      <c r="C122" s="28"/>
      <c r="D122" s="28"/>
      <c r="E122" s="28"/>
      <c r="F122" s="29"/>
      <c r="G122" s="3"/>
    </row>
    <row r="123" customFormat="false" ht="15.75" hidden="false" customHeight="false" outlineLevel="0" collapsed="false">
      <c r="A123" s="18"/>
      <c r="B123" s="43" t="s">
        <v>122</v>
      </c>
      <c r="C123" s="28"/>
      <c r="D123" s="28"/>
      <c r="E123" s="28"/>
      <c r="F123" s="29"/>
      <c r="G123" s="3"/>
    </row>
    <row r="124" customFormat="false" ht="16.5" hidden="false" customHeight="false" outlineLevel="0" collapsed="false">
      <c r="A124" s="47"/>
      <c r="B124" s="48" t="s">
        <v>123</v>
      </c>
      <c r="C124" s="37" t="n">
        <f aca="false">C78+C79</f>
        <v>352840559</v>
      </c>
      <c r="D124" s="37" t="n">
        <f aca="false">D79+D78</f>
        <v>343174618</v>
      </c>
      <c r="E124" s="37" t="n">
        <f aca="false">E78+E79</f>
        <v>9665941</v>
      </c>
      <c r="F124" s="38" t="n">
        <f aca="false">F79</f>
        <v>0</v>
      </c>
      <c r="G124" s="3"/>
    </row>
    <row r="125" customFormat="false" ht="15.75" hidden="false" customHeight="false" outlineLevel="0" collapsed="false">
      <c r="A125" s="42"/>
      <c r="B125" s="42"/>
      <c r="C125" s="49"/>
      <c r="D125" s="49"/>
      <c r="E125" s="49"/>
      <c r="F125" s="50"/>
      <c r="G125" s="3"/>
    </row>
    <row r="126" customFormat="false" ht="15" hidden="false" customHeight="false" outlineLevel="0" collapsed="false">
      <c r="A126" s="51"/>
      <c r="B126" s="51"/>
      <c r="C126" s="52"/>
      <c r="D126" s="49"/>
      <c r="E126" s="49"/>
      <c r="F126" s="50"/>
      <c r="G126" s="3"/>
    </row>
    <row r="127" customFormat="false" ht="15" hidden="false" customHeight="false" outlineLevel="0" collapsed="false">
      <c r="A127" s="51"/>
      <c r="B127" s="51"/>
      <c r="C127" s="52"/>
      <c r="D127" s="49"/>
      <c r="E127" s="49"/>
      <c r="F127" s="50"/>
      <c r="G127" s="3"/>
    </row>
    <row r="128" customFormat="false" ht="15" hidden="false" customHeight="false" outlineLevel="0" collapsed="false">
      <c r="A128" s="51"/>
      <c r="B128" s="51"/>
      <c r="C128" s="51"/>
      <c r="D128" s="53"/>
      <c r="E128" s="54"/>
      <c r="F128" s="54"/>
      <c r="G128" s="3"/>
    </row>
    <row r="129" customFormat="false" ht="14.25" hidden="false" customHeight="false" outlineLevel="0" collapsed="false">
      <c r="A129" s="2"/>
      <c r="B129" s="2"/>
      <c r="C129" s="2"/>
      <c r="D129" s="2"/>
      <c r="E129" s="2"/>
      <c r="F129" s="55"/>
      <c r="G129" s="3"/>
    </row>
    <row r="130" customFormat="false" ht="18" hidden="false" customHeight="false" outlineLevel="0" collapsed="false">
      <c r="A130" s="56" t="s">
        <v>124</v>
      </c>
      <c r="B130" s="56"/>
      <c r="C130" s="56"/>
      <c r="D130" s="56" t="s">
        <v>125</v>
      </c>
      <c r="E130" s="2"/>
      <c r="F130" s="2"/>
      <c r="G130" s="3"/>
    </row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52"/>
  <sheetViews>
    <sheetView windowProtection="false" showFormulas="false" showGridLines="true" showRowColHeaders="true" showZeros="true" rightToLeft="false" tabSelected="false" showOutlineSymbols="true" defaultGridColor="true" view="pageBreakPreview" topLeftCell="A76" colorId="64" zoomScale="100" zoomScaleNormal="75" zoomScalePageLayoutView="100" workbookViewId="0">
      <selection pane="topLeft" activeCell="D150" activeCellId="0" sqref="D150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118546790</v>
      </c>
      <c r="D13" s="26" t="n">
        <f aca="false">D14+D28</f>
        <v>118546790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48944848</v>
      </c>
      <c r="D14" s="26" t="n">
        <f aca="false">D15</f>
        <v>48944848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48944848</v>
      </c>
      <c r="D15" s="28" t="n">
        <f aca="false">D16+D18+D21+D23+D25</f>
        <v>48944848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38054848</v>
      </c>
      <c r="D16" s="34" t="n">
        <f aca="false">13297200+24757648</f>
        <v>38054848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34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6823000</v>
      </c>
      <c r="D18" s="34" t="n">
        <f aca="false">2960000+3863000</f>
        <v>6823000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34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34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2221000</v>
      </c>
      <c r="D21" s="34" t="n">
        <f aca="false">810000+1411000</f>
        <v>2221000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34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1400000</v>
      </c>
      <c r="D23" s="34" t="n">
        <f aca="false">460000+940000</f>
        <v>1400000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34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446000</v>
      </c>
      <c r="D25" s="34" t="n">
        <f aca="false">85000+361000</f>
        <v>446000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69601942</v>
      </c>
      <c r="D28" s="26" t="n">
        <f aca="false">D29+D34+D37</f>
        <v>69601942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62252542</v>
      </c>
      <c r="D29" s="26" t="n">
        <f aca="false">D30+D31+D32+D33</f>
        <v>62252542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21900000</v>
      </c>
      <c r="D30" s="34" t="n">
        <f aca="false">8400000+13500000</f>
        <v>21900000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33267542</v>
      </c>
      <c r="D31" s="34" t="n">
        <f aca="false">12055700+21211842</f>
        <v>33267542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2030000</v>
      </c>
      <c r="D32" s="34" t="n">
        <f aca="false">480000+1550000</f>
        <v>2030000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5055000</v>
      </c>
      <c r="D33" s="34" t="n">
        <f aca="false">820000+4235000</f>
        <v>5055000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136298131</v>
      </c>
      <c r="D78" s="37" t="n">
        <f aca="false">D13+D40+D73</f>
        <v>126632190</v>
      </c>
      <c r="E78" s="37" t="n">
        <f aca="false">E40</f>
        <v>9665941</v>
      </c>
      <c r="F78" s="38"/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335161389</v>
      </c>
      <c r="D79" s="26" t="n">
        <f aca="false">D80</f>
        <v>333066463</v>
      </c>
      <c r="E79" s="26" t="n">
        <f aca="false">E80</f>
        <v>2094926</v>
      </c>
      <c r="F79" s="26" t="n">
        <f aca="false">F80</f>
        <v>2094926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335161389</v>
      </c>
      <c r="D80" s="26" t="n">
        <f aca="false">D81</f>
        <v>333066463</v>
      </c>
      <c r="E80" s="26" t="n">
        <f aca="false">E81</f>
        <v>2094926</v>
      </c>
      <c r="F80" s="26" t="n">
        <f aca="false">F81</f>
        <v>2094926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335161389</v>
      </c>
      <c r="D81" s="26" t="n">
        <f aca="false">D84+D88+D92+D95+D139+D97</f>
        <v>333066463</v>
      </c>
      <c r="E81" s="26" t="n">
        <f aca="false">E97</f>
        <v>2094926</v>
      </c>
      <c r="F81" s="26" t="n">
        <f aca="false">F97</f>
        <v>2094926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123236133</v>
      </c>
      <c r="D84" s="28" t="n">
        <v>123236133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74241536</v>
      </c>
      <c r="D88" s="28" t="n">
        <v>74241536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17426</v>
      </c>
      <c r="D92" s="28" t="n">
        <v>17426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92590454</v>
      </c>
      <c r="D95" s="28" t="n">
        <v>92590454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D97+E97</f>
        <v>43988507</v>
      </c>
      <c r="D97" s="28" t="n">
        <f aca="false">D98+D100+D101+D103+D108+D112+D116+D119+D121+D122+D124+D126+D130</f>
        <v>41893581</v>
      </c>
      <c r="E97" s="28" t="n">
        <f aca="false">E132+E124+E135</f>
        <v>2094926</v>
      </c>
      <c r="F97" s="28" t="n">
        <f aca="false">F132+F124+F135</f>
        <v>2094926</v>
      </c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30400</v>
      </c>
      <c r="D98" s="34" t="n">
        <v>30400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34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35106302</v>
      </c>
      <c r="D100" s="34" t="n">
        <v>35106302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34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250</v>
      </c>
      <c r="C102" s="34"/>
      <c r="D102" s="34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34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34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34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34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34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34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34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34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34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34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34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34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34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75819</v>
      </c>
      <c r="D116" s="34" t="n">
        <v>75819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34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34"/>
      <c r="E118" s="28"/>
      <c r="F118" s="29"/>
      <c r="G118" s="3"/>
    </row>
    <row r="119" customFormat="false" ht="15" hidden="false" customHeight="false" outlineLevel="0" collapsed="false">
      <c r="A119" s="45" t="n">
        <v>41035000</v>
      </c>
      <c r="B119" s="46" t="s">
        <v>251</v>
      </c>
      <c r="C119" s="34" t="n">
        <f aca="false">D119</f>
        <v>20000</v>
      </c>
      <c r="D119" s="34" t="n">
        <v>20000</v>
      </c>
      <c r="E119" s="28"/>
      <c r="F119" s="29"/>
      <c r="G119" s="3"/>
    </row>
    <row r="120" customFormat="false" ht="15" hidden="false" customHeight="false" outlineLevel="0" collapsed="false">
      <c r="A120" s="45"/>
      <c r="B120" s="46" t="s">
        <v>252</v>
      </c>
      <c r="C120" s="34"/>
      <c r="D120" s="34"/>
      <c r="E120" s="28"/>
      <c r="F120" s="29"/>
      <c r="G120" s="3"/>
    </row>
    <row r="121" customFormat="false" ht="15" hidden="false" customHeight="false" outlineLevel="0" collapsed="false">
      <c r="A121" s="45" t="n">
        <v>41035000</v>
      </c>
      <c r="B121" s="46" t="s">
        <v>281</v>
      </c>
      <c r="C121" s="34" t="n">
        <f aca="false">D121</f>
        <v>109901</v>
      </c>
      <c r="D121" s="34" t="n">
        <v>109901</v>
      </c>
      <c r="E121" s="28"/>
      <c r="F121" s="29"/>
      <c r="G121" s="3"/>
    </row>
    <row r="122" customFormat="false" ht="15" hidden="false" customHeight="false" outlineLevel="0" collapsed="false">
      <c r="A122" s="45" t="n">
        <v>41035000</v>
      </c>
      <c r="B122" s="46" t="s">
        <v>282</v>
      </c>
      <c r="C122" s="34" t="n">
        <f aca="false">D122</f>
        <v>307732</v>
      </c>
      <c r="D122" s="34" t="n">
        <v>307732</v>
      </c>
      <c r="E122" s="28"/>
      <c r="F122" s="29"/>
      <c r="G122" s="3"/>
    </row>
    <row r="123" customFormat="false" ht="15" hidden="false" customHeight="false" outlineLevel="0" collapsed="false">
      <c r="A123" s="45"/>
      <c r="B123" s="46" t="s">
        <v>283</v>
      </c>
      <c r="C123" s="34"/>
      <c r="D123" s="34"/>
      <c r="E123" s="28"/>
      <c r="F123" s="29"/>
      <c r="G123" s="3"/>
    </row>
    <row r="124" customFormat="false" ht="15" hidden="false" customHeight="false" outlineLevel="0" collapsed="false">
      <c r="A124" s="45" t="n">
        <v>41035000</v>
      </c>
      <c r="B124" s="46" t="s">
        <v>251</v>
      </c>
      <c r="C124" s="34" t="n">
        <f aca="false">D124+E124</f>
        <v>4225156</v>
      </c>
      <c r="D124" s="34" t="n">
        <v>4179666</v>
      </c>
      <c r="E124" s="28" t="n">
        <f aca="false">F124</f>
        <v>45490</v>
      </c>
      <c r="F124" s="28" t="n">
        <v>45490</v>
      </c>
      <c r="G124" s="3"/>
    </row>
    <row r="125" customFormat="false" ht="15" hidden="false" customHeight="false" outlineLevel="0" collapsed="false">
      <c r="A125" s="45"/>
      <c r="B125" s="46" t="s">
        <v>284</v>
      </c>
      <c r="C125" s="34"/>
      <c r="D125" s="34"/>
      <c r="E125" s="28"/>
      <c r="F125" s="29"/>
      <c r="G125" s="3"/>
    </row>
    <row r="126" customFormat="false" ht="15" hidden="false" customHeight="false" outlineLevel="0" collapsed="false">
      <c r="A126" s="45" t="n">
        <v>41035000</v>
      </c>
      <c r="B126" s="46" t="s">
        <v>215</v>
      </c>
      <c r="C126" s="34" t="n">
        <f aca="false">D126</f>
        <v>1126000</v>
      </c>
      <c r="D126" s="34" t="n">
        <v>1126000</v>
      </c>
      <c r="E126" s="28"/>
      <c r="F126" s="29"/>
      <c r="G126" s="3"/>
    </row>
    <row r="127" customFormat="false" ht="15" hidden="false" customHeight="false" outlineLevel="0" collapsed="false">
      <c r="A127" s="45"/>
      <c r="B127" s="46" t="s">
        <v>110</v>
      </c>
      <c r="C127" s="34"/>
      <c r="D127" s="34"/>
      <c r="E127" s="28"/>
      <c r="F127" s="29"/>
      <c r="G127" s="3"/>
    </row>
    <row r="128" customFormat="false" ht="15" hidden="false" customHeight="false" outlineLevel="0" collapsed="false">
      <c r="A128" s="45"/>
      <c r="B128" s="46" t="s">
        <v>285</v>
      </c>
      <c r="C128" s="34"/>
      <c r="D128" s="34"/>
      <c r="E128" s="28"/>
      <c r="F128" s="29"/>
      <c r="G128" s="3"/>
    </row>
    <row r="129" customFormat="false" ht="15" hidden="false" customHeight="false" outlineLevel="0" collapsed="false">
      <c r="A129" s="45"/>
      <c r="B129" s="46" t="s">
        <v>219</v>
      </c>
      <c r="C129" s="34"/>
      <c r="D129" s="34"/>
      <c r="E129" s="28"/>
      <c r="F129" s="29"/>
      <c r="G129" s="3"/>
    </row>
    <row r="130" customFormat="false" ht="15" hidden="false" customHeight="false" outlineLevel="0" collapsed="false">
      <c r="A130" s="45" t="n">
        <v>41035000</v>
      </c>
      <c r="B130" s="46" t="s">
        <v>289</v>
      </c>
      <c r="C130" s="34" t="n">
        <f aca="false">D130</f>
        <v>78828</v>
      </c>
      <c r="D130" s="34" t="n">
        <v>78828</v>
      </c>
      <c r="E130" s="28"/>
      <c r="F130" s="29"/>
      <c r="G130" s="3"/>
    </row>
    <row r="131" customFormat="false" ht="15" hidden="false" customHeight="false" outlineLevel="0" collapsed="false">
      <c r="A131" s="45"/>
      <c r="B131" s="46" t="s">
        <v>290</v>
      </c>
      <c r="C131" s="34"/>
      <c r="D131" s="34"/>
      <c r="E131" s="28"/>
      <c r="F131" s="29"/>
      <c r="G131" s="3"/>
    </row>
    <row r="132" customFormat="false" ht="15" hidden="false" customHeight="false" outlineLevel="0" collapsed="false">
      <c r="A132" s="45" t="n">
        <v>41035000</v>
      </c>
      <c r="B132" s="46" t="s">
        <v>286</v>
      </c>
      <c r="C132" s="34" t="n">
        <f aca="false">E132</f>
        <v>200165</v>
      </c>
      <c r="D132" s="34"/>
      <c r="E132" s="28" t="n">
        <f aca="false">F132</f>
        <v>200165</v>
      </c>
      <c r="F132" s="28" t="n">
        <v>200165</v>
      </c>
      <c r="G132" s="3"/>
    </row>
    <row r="133" customFormat="false" ht="15" hidden="false" customHeight="false" outlineLevel="0" collapsed="false">
      <c r="A133" s="45"/>
      <c r="B133" s="46" t="s">
        <v>287</v>
      </c>
      <c r="C133" s="34"/>
      <c r="D133" s="34"/>
      <c r="E133" s="28"/>
      <c r="F133" s="29"/>
      <c r="G133" s="3"/>
    </row>
    <row r="134" customFormat="false" ht="15" hidden="false" customHeight="false" outlineLevel="0" collapsed="false">
      <c r="A134" s="45"/>
      <c r="B134" s="46" t="s">
        <v>288</v>
      </c>
      <c r="C134" s="34"/>
      <c r="D134" s="28"/>
      <c r="E134" s="28"/>
      <c r="F134" s="29"/>
      <c r="G134" s="3"/>
    </row>
    <row r="135" customFormat="false" ht="15" hidden="false" customHeight="false" outlineLevel="0" collapsed="false">
      <c r="A135" s="45" t="n">
        <v>41035000</v>
      </c>
      <c r="B135" s="46" t="s">
        <v>291</v>
      </c>
      <c r="C135" s="34" t="n">
        <f aca="false">E135</f>
        <v>1849271</v>
      </c>
      <c r="D135" s="28"/>
      <c r="E135" s="28" t="n">
        <f aca="false">F135</f>
        <v>1849271</v>
      </c>
      <c r="F135" s="28" t="n">
        <v>1849271</v>
      </c>
      <c r="G135" s="3"/>
    </row>
    <row r="136" customFormat="false" ht="15" hidden="false" customHeight="false" outlineLevel="0" collapsed="false">
      <c r="A136" s="45"/>
      <c r="B136" s="46" t="s">
        <v>292</v>
      </c>
      <c r="C136" s="34"/>
      <c r="D136" s="28"/>
      <c r="E136" s="28"/>
      <c r="F136" s="29"/>
      <c r="G136" s="3"/>
    </row>
    <row r="137" customFormat="false" ht="15" hidden="false" customHeight="false" outlineLevel="0" collapsed="false">
      <c r="A137" s="45" t="n">
        <v>41035200</v>
      </c>
      <c r="B137" s="46" t="s">
        <v>253</v>
      </c>
      <c r="C137" s="145" t="n">
        <f aca="false">D137</f>
        <v>493326</v>
      </c>
      <c r="D137" s="145" t="n">
        <v>493326</v>
      </c>
      <c r="E137" s="28"/>
      <c r="F137" s="29"/>
      <c r="G137" s="3"/>
    </row>
    <row r="138" customFormat="false" ht="15" hidden="false" customHeight="false" outlineLevel="0" collapsed="false">
      <c r="A138" s="45"/>
      <c r="B138" s="46" t="s">
        <v>254</v>
      </c>
      <c r="C138" s="34"/>
      <c r="D138" s="28"/>
      <c r="E138" s="28"/>
      <c r="F138" s="29"/>
      <c r="G138" s="3"/>
    </row>
    <row r="139" customFormat="false" ht="18" hidden="false" customHeight="true" outlineLevel="0" collapsed="false">
      <c r="A139" s="18" t="n">
        <v>41035800</v>
      </c>
      <c r="B139" s="43" t="s">
        <v>118</v>
      </c>
      <c r="C139" s="34" t="n">
        <f aca="false">D139</f>
        <v>1087333</v>
      </c>
      <c r="D139" s="28" t="n">
        <v>1087333</v>
      </c>
      <c r="E139" s="28"/>
      <c r="F139" s="29"/>
      <c r="G139" s="3"/>
    </row>
    <row r="140" customFormat="false" ht="15" hidden="false" customHeight="false" outlineLevel="0" collapsed="false">
      <c r="A140" s="18"/>
      <c r="B140" s="43" t="s">
        <v>119</v>
      </c>
      <c r="C140" s="34"/>
      <c r="D140" s="28"/>
      <c r="E140" s="28"/>
      <c r="F140" s="29"/>
      <c r="G140" s="3"/>
    </row>
    <row r="141" customFormat="false" ht="15" hidden="false" customHeight="false" outlineLevel="0" collapsed="false">
      <c r="A141" s="18"/>
      <c r="B141" s="43" t="s">
        <v>120</v>
      </c>
      <c r="C141" s="28"/>
      <c r="D141" s="28"/>
      <c r="E141" s="28"/>
      <c r="F141" s="29"/>
      <c r="G141" s="3"/>
    </row>
    <row r="142" customFormat="false" ht="15" hidden="false" customHeight="false" outlineLevel="0" collapsed="false">
      <c r="A142" s="18"/>
      <c r="B142" s="43" t="s">
        <v>121</v>
      </c>
      <c r="C142" s="28"/>
      <c r="D142" s="28"/>
      <c r="E142" s="28"/>
      <c r="F142" s="29"/>
      <c r="G142" s="3"/>
    </row>
    <row r="143" customFormat="false" ht="15.75" hidden="false" customHeight="false" outlineLevel="0" collapsed="false">
      <c r="A143" s="18"/>
      <c r="B143" s="43" t="s">
        <v>122</v>
      </c>
      <c r="C143" s="28"/>
      <c r="D143" s="28"/>
      <c r="E143" s="28"/>
      <c r="F143" s="29"/>
      <c r="G143" s="3"/>
    </row>
    <row r="144" customFormat="false" ht="16.5" hidden="false" customHeight="false" outlineLevel="0" collapsed="false">
      <c r="A144" s="47"/>
      <c r="B144" s="48" t="s">
        <v>123</v>
      </c>
      <c r="C144" s="37" t="n">
        <f aca="false">C78+C79</f>
        <v>471459520</v>
      </c>
      <c r="D144" s="37" t="n">
        <f aca="false">D79+D78</f>
        <v>459698653</v>
      </c>
      <c r="E144" s="37" t="n">
        <f aca="false">E78+E79</f>
        <v>11760867</v>
      </c>
      <c r="F144" s="37" t="n">
        <f aca="false">F79</f>
        <v>2094926</v>
      </c>
      <c r="G144" s="3"/>
    </row>
    <row r="145" customFormat="false" ht="15.75" hidden="false" customHeight="false" outlineLevel="0" collapsed="false">
      <c r="A145" s="42"/>
      <c r="B145" s="42"/>
      <c r="C145" s="49"/>
      <c r="D145" s="49"/>
      <c r="E145" s="49"/>
      <c r="F145" s="50"/>
      <c r="G145" s="3"/>
    </row>
    <row r="146" customFormat="false" ht="15" hidden="false" customHeight="false" outlineLevel="0" collapsed="false">
      <c r="A146" s="51"/>
      <c r="B146" s="51"/>
      <c r="C146" s="52"/>
      <c r="D146" s="49"/>
      <c r="E146" s="49"/>
      <c r="F146" s="50"/>
      <c r="G146" s="3"/>
    </row>
    <row r="147" customFormat="false" ht="15" hidden="false" customHeight="false" outlineLevel="0" collapsed="false">
      <c r="A147" s="51"/>
      <c r="B147" s="51"/>
      <c r="C147" s="52"/>
      <c r="D147" s="49"/>
      <c r="E147" s="49"/>
      <c r="F147" s="50"/>
      <c r="G147" s="3"/>
    </row>
    <row r="148" customFormat="false" ht="15" hidden="false" customHeight="false" outlineLevel="0" collapsed="false">
      <c r="A148" s="51"/>
      <c r="B148" s="51"/>
      <c r="C148" s="51"/>
      <c r="D148" s="53"/>
      <c r="E148" s="54"/>
      <c r="F148" s="54"/>
      <c r="G148" s="3"/>
    </row>
    <row r="149" customFormat="false" ht="14.25" hidden="false" customHeight="false" outlineLevel="0" collapsed="false">
      <c r="A149" s="2"/>
      <c r="B149" s="2"/>
      <c r="C149" s="2"/>
      <c r="D149" s="2"/>
      <c r="E149" s="2"/>
      <c r="F149" s="55"/>
      <c r="G149" s="3"/>
    </row>
    <row r="150" customFormat="false" ht="18" hidden="false" customHeight="false" outlineLevel="0" collapsed="false">
      <c r="A150" s="56" t="s">
        <v>124</v>
      </c>
      <c r="B150" s="56"/>
      <c r="C150" s="56"/>
      <c r="D150" s="56"/>
      <c r="E150" s="2"/>
      <c r="F150" s="2"/>
      <c r="G150" s="3"/>
    </row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  <row r="223" customFormat="false" ht="14.25" hidden="false" customHeight="false" outlineLevel="0" collapsed="false"/>
    <row r="224" customFormat="false" ht="14.25" hidden="false" customHeight="false" outlineLevel="0" collapsed="false"/>
    <row r="225" customFormat="false" ht="14.25" hidden="false" customHeight="false" outlineLevel="0" collapsed="false"/>
    <row r="22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20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E60" activeCellId="0" sqref="E60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8367346938776"/>
    <col collapsed="false" hidden="false" max="6" min="6" style="0" width="18.1224489795918"/>
    <col collapsed="false" hidden="false" max="7" min="7" style="0" width="20.4030612244898"/>
  </cols>
  <sheetData>
    <row r="1" customFormat="false" ht="14.25" hidden="false" customHeight="false" outlineLevel="0" collapsed="false">
      <c r="A1" s="57"/>
      <c r="B1" s="57"/>
      <c r="C1" s="57"/>
      <c r="D1" s="57"/>
      <c r="E1" s="2"/>
      <c r="F1" s="2" t="s">
        <v>0</v>
      </c>
      <c r="G1" s="2"/>
      <c r="H1" s="57"/>
      <c r="I1" s="57"/>
    </row>
    <row r="2" customFormat="false" ht="14.25" hidden="false" customHeight="false" outlineLevel="0" collapsed="false">
      <c r="A2" s="57"/>
      <c r="B2" s="57"/>
      <c r="C2" s="57"/>
      <c r="D2" s="57"/>
      <c r="E2" s="2" t="s">
        <v>1</v>
      </c>
      <c r="F2" s="2"/>
      <c r="G2" s="2"/>
      <c r="H2" s="57"/>
      <c r="I2" s="57"/>
    </row>
    <row r="3" customFormat="false" ht="14.25" hidden="false" customHeight="false" outlineLevel="0" collapsed="false">
      <c r="A3" s="57"/>
      <c r="B3" s="57"/>
      <c r="C3" s="57"/>
      <c r="D3" s="57"/>
      <c r="E3" s="2"/>
      <c r="F3" s="2" t="s">
        <v>2</v>
      </c>
      <c r="G3" s="2"/>
      <c r="H3" s="58"/>
      <c r="I3" s="57"/>
    </row>
    <row r="4" customFormat="false" ht="18" hidden="false" customHeight="false" outlineLevel="0" collapsed="false">
      <c r="A4" s="59"/>
      <c r="B4" s="57"/>
      <c r="C4" s="57"/>
      <c r="D4" s="57"/>
      <c r="E4" s="2"/>
      <c r="F4" s="2"/>
      <c r="G4" s="2"/>
      <c r="H4" s="60"/>
      <c r="I4" s="57"/>
    </row>
    <row r="5" customFormat="false" ht="12.75" hidden="false" customHeight="false" outlineLevel="0" collapsed="false">
      <c r="A5" s="60"/>
      <c r="B5" s="61"/>
      <c r="C5" s="61"/>
      <c r="D5" s="61"/>
      <c r="E5" s="1"/>
      <c r="F5" s="1"/>
      <c r="G5" s="1"/>
    </row>
    <row r="6" customFormat="false" ht="12.75" hidden="false" customHeight="false" outlineLevel="0" collapsed="false">
      <c r="A6" s="62"/>
      <c r="B6" s="57" t="s">
        <v>299</v>
      </c>
      <c r="C6" s="57"/>
      <c r="D6" s="57"/>
      <c r="E6" s="60"/>
      <c r="F6" s="60"/>
      <c r="G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60"/>
      <c r="F7" s="60"/>
      <c r="G7" s="60"/>
    </row>
    <row r="8" customFormat="false" ht="12.75" hidden="false" customHeight="false" outlineLevel="0" collapsed="false">
      <c r="A8" s="61"/>
      <c r="B8" s="61"/>
      <c r="C8" s="63"/>
      <c r="D8" s="63"/>
      <c r="E8" s="61"/>
      <c r="F8" s="61"/>
      <c r="G8" s="61"/>
    </row>
    <row r="9" customFormat="false" ht="13.5" hidden="false" customHeight="false" outlineLevel="0" collapsed="false">
      <c r="A9" s="58"/>
      <c r="B9" s="64"/>
      <c r="C9" s="65"/>
      <c r="D9" s="65"/>
      <c r="E9" s="64"/>
      <c r="F9" s="64"/>
      <c r="G9" s="64"/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134</v>
      </c>
      <c r="F10" s="69" t="s">
        <v>135</v>
      </c>
      <c r="G10" s="69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261</v>
      </c>
      <c r="F11" s="72" t="s">
        <v>140</v>
      </c>
      <c r="G11" s="173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262</v>
      </c>
      <c r="D12" s="71" t="s">
        <v>263</v>
      </c>
      <c r="E12" s="71" t="s">
        <v>147</v>
      </c>
      <c r="F12" s="72" t="s">
        <v>145</v>
      </c>
      <c r="G12" s="89" t="s">
        <v>265</v>
      </c>
    </row>
    <row r="13" customFormat="false" ht="13.5" hidden="false" customHeight="false" outlineLevel="0" collapsed="false">
      <c r="A13" s="70"/>
      <c r="B13" s="64"/>
      <c r="C13" s="74"/>
      <c r="D13" s="71"/>
      <c r="E13" s="74"/>
      <c r="F13" s="72" t="s">
        <v>266</v>
      </c>
      <c r="G13" s="174" t="s">
        <v>263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6</v>
      </c>
      <c r="F14" s="78" t="n">
        <v>7</v>
      </c>
      <c r="G14" s="147"/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C16+C32+C38+C35</f>
        <v>46717300</v>
      </c>
      <c r="D15" s="82" t="n">
        <f aca="false">D16+D32+D38+D35</f>
        <v>118546790</v>
      </c>
      <c r="E15" s="82" t="n">
        <f aca="false">E16+E32+E38+E35</f>
        <v>113367313</v>
      </c>
      <c r="F15" s="148" t="n">
        <f aca="false">E15/C15*100</f>
        <v>242.666663099109</v>
      </c>
      <c r="G15" s="83" t="n">
        <f aca="false">E15/D15*100</f>
        <v>95.6308584989944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17612200</v>
      </c>
      <c r="D16" s="82" t="n">
        <f aca="false">D18</f>
        <v>48944848</v>
      </c>
      <c r="E16" s="82" t="n">
        <f aca="false">E18</f>
        <v>46296086</v>
      </c>
      <c r="F16" s="150" t="n">
        <f aca="false">E16/C16*100</f>
        <v>262.863730822952</v>
      </c>
      <c r="G16" s="84" t="n">
        <f aca="false">E16/D16*100</f>
        <v>94.5882720894342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5"/>
      <c r="F17" s="150"/>
      <c r="G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17612200</v>
      </c>
      <c r="D18" s="87" t="n">
        <f aca="false">D19+D21+D24+D26+D29</f>
        <v>48944848</v>
      </c>
      <c r="E18" s="87" t="n">
        <f aca="false">E19+E21+E24+E26+E29</f>
        <v>46296086</v>
      </c>
      <c r="F18" s="150" t="n">
        <f aca="false">E18/C18*100</f>
        <v>262.863730822952</v>
      </c>
      <c r="G18" s="84" t="n">
        <f aca="false">E18/D18*100</f>
        <v>94.5882720894342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13297200</v>
      </c>
      <c r="D19" s="87" t="n">
        <v>38054848</v>
      </c>
      <c r="E19" s="87" t="n">
        <v>35336747</v>
      </c>
      <c r="F19" s="150" t="n">
        <f aca="false">E19/C19*100</f>
        <v>265.74577354631</v>
      </c>
      <c r="G19" s="84" t="n">
        <f aca="false">E19/D19*100</f>
        <v>92.8574120175174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150"/>
      <c r="G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2960000</v>
      </c>
      <c r="D21" s="87" t="n">
        <v>6823000</v>
      </c>
      <c r="E21" s="87" t="n">
        <v>7475069</v>
      </c>
      <c r="F21" s="150" t="n">
        <f aca="false">E21/C21*100</f>
        <v>252.536114864865</v>
      </c>
      <c r="G21" s="84" t="n">
        <f aca="false">E21/D21*100</f>
        <v>109.556925106258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150"/>
      <c r="G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150"/>
      <c r="G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810000</v>
      </c>
      <c r="D24" s="87" t="n">
        <v>2221000</v>
      </c>
      <c r="E24" s="87" t="n">
        <v>2305679</v>
      </c>
      <c r="F24" s="150" t="n">
        <f aca="false">E24/C24*100</f>
        <v>284.651728395062</v>
      </c>
      <c r="G24" s="84" t="n">
        <f aca="false">E24/D24*100</f>
        <v>103.812651958577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150"/>
      <c r="G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460000</v>
      </c>
      <c r="D26" s="87" t="n">
        <v>1400000</v>
      </c>
      <c r="E26" s="87" t="n">
        <v>995997</v>
      </c>
      <c r="F26" s="150" t="n">
        <f aca="false">E26/C26*100</f>
        <v>216.521086956522</v>
      </c>
      <c r="G26" s="84" t="n">
        <f aca="false">E26/D26*100</f>
        <v>71.1426428571429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8"/>
      <c r="F27" s="150"/>
      <c r="G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8"/>
      <c r="F28" s="150"/>
      <c r="G28" s="84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85000</v>
      </c>
      <c r="D29" s="87" t="n">
        <v>446000</v>
      </c>
      <c r="E29" s="88" t="n">
        <v>182594</v>
      </c>
      <c r="F29" s="150" t="n">
        <f aca="false">E29/C29*100</f>
        <v>214.816470588235</v>
      </c>
      <c r="G29" s="84" t="n">
        <f aca="false">E29/D29*100</f>
        <v>40.9403587443946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8"/>
      <c r="F30" s="150"/>
      <c r="G30" s="84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8"/>
      <c r="F31" s="150"/>
      <c r="G31" s="84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90" t="n">
        <f aca="false">E33</f>
        <v>73</v>
      </c>
      <c r="F32" s="150" t="n">
        <v>0</v>
      </c>
      <c r="G32" s="84" t="n"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90" t="n">
        <f aca="false">E34</f>
        <v>73</v>
      </c>
      <c r="F33" s="150" t="n">
        <v>0</v>
      </c>
      <c r="G33" s="84" t="n"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8" t="n">
        <v>73</v>
      </c>
      <c r="F34" s="150" t="n">
        <v>0</v>
      </c>
      <c r="G34" s="84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87" t="n">
        <f aca="false">E36</f>
        <v>-14000</v>
      </c>
      <c r="F35" s="150" t="n">
        <v>0</v>
      </c>
      <c r="G35" s="84" t="n"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</f>
        <v>-14000</v>
      </c>
      <c r="F36" s="150" t="n">
        <v>0</v>
      </c>
      <c r="G36" s="84" t="n">
        <v>0</v>
      </c>
    </row>
    <row r="37" customFormat="false" ht="12.75" hidden="false" customHeight="false" outlineLevel="0" collapsed="false">
      <c r="A37" s="91" t="n">
        <v>16010400</v>
      </c>
      <c r="B37" s="86" t="s">
        <v>170</v>
      </c>
      <c r="C37" s="87" t="n">
        <v>0</v>
      </c>
      <c r="D37" s="87" t="n">
        <v>0</v>
      </c>
      <c r="E37" s="90" t="n">
        <v>-14000</v>
      </c>
      <c r="F37" s="150"/>
      <c r="G37" s="84"/>
    </row>
    <row r="38" customFormat="false" ht="12.75" hidden="false" customHeight="false" outlineLevel="0" collapsed="false">
      <c r="A38" s="80" t="n">
        <v>18000000</v>
      </c>
      <c r="B38" s="81" t="s">
        <v>34</v>
      </c>
      <c r="C38" s="82" t="n">
        <f aca="false">C39+C44+C49+C52</f>
        <v>29105100</v>
      </c>
      <c r="D38" s="82" t="n">
        <f aca="false">D39+D44+D49+D52</f>
        <v>69601942</v>
      </c>
      <c r="E38" s="82" t="n">
        <f aca="false">E39+E44+E49+E52</f>
        <v>67085154</v>
      </c>
      <c r="F38" s="150" t="n">
        <f aca="false">E38/C38*100</f>
        <v>230.492779615944</v>
      </c>
      <c r="G38" s="84" t="n">
        <f aca="false">E38/D38*100</f>
        <v>96.3840261813384</v>
      </c>
    </row>
    <row r="39" customFormat="false" ht="12.75" hidden="false" customHeight="false" outlineLevel="0" collapsed="false">
      <c r="A39" s="80" t="n">
        <v>18010000</v>
      </c>
      <c r="B39" s="81" t="s">
        <v>35</v>
      </c>
      <c r="C39" s="82" t="n">
        <f aca="false">C40+C41+C42+C43</f>
        <v>21755700</v>
      </c>
      <c r="D39" s="82" t="n">
        <f aca="false">D40+D41+D42+D43</f>
        <v>62252542</v>
      </c>
      <c r="E39" s="82" t="n">
        <f aca="false">E40+E41+E42+E43</f>
        <v>64513860</v>
      </c>
      <c r="F39" s="150" t="n">
        <f aca="false">E39/C39*100</f>
        <v>296.53773493843</v>
      </c>
      <c r="G39" s="84" t="n">
        <f aca="false">E39/D39*100</f>
        <v>103.632491023419</v>
      </c>
    </row>
    <row r="40" customFormat="false" ht="12.75" hidden="false" customHeight="false" outlineLevel="0" collapsed="false">
      <c r="A40" s="80" t="n">
        <v>18010500</v>
      </c>
      <c r="B40" s="86" t="s">
        <v>36</v>
      </c>
      <c r="C40" s="82" t="n">
        <v>8400000</v>
      </c>
      <c r="D40" s="82" t="n">
        <v>21900000</v>
      </c>
      <c r="E40" s="85" t="n">
        <v>22378782</v>
      </c>
      <c r="F40" s="150" t="n">
        <f aca="false">E40/C40*100</f>
        <v>266.414071428571</v>
      </c>
      <c r="G40" s="84" t="n">
        <f aca="false">E40/D40*100</f>
        <v>102.186219178082</v>
      </c>
    </row>
    <row r="41" customFormat="false" ht="12.75" hidden="false" customHeight="false" outlineLevel="0" collapsed="false">
      <c r="A41" s="80" t="n">
        <v>18010600</v>
      </c>
      <c r="B41" s="86" t="s">
        <v>37</v>
      </c>
      <c r="C41" s="82" t="n">
        <v>12055700</v>
      </c>
      <c r="D41" s="82" t="n">
        <v>33267542</v>
      </c>
      <c r="E41" s="85" t="n">
        <v>34016648</v>
      </c>
      <c r="F41" s="150" t="n">
        <f aca="false">E41/C41*100</f>
        <v>282.162363031595</v>
      </c>
      <c r="G41" s="84" t="n">
        <f aca="false">E41/D41*100</f>
        <v>102.251762393507</v>
      </c>
    </row>
    <row r="42" customFormat="false" ht="12.75" hidden="false" customHeight="false" outlineLevel="0" collapsed="false">
      <c r="A42" s="80" t="n">
        <v>18010700</v>
      </c>
      <c r="B42" s="86" t="s">
        <v>38</v>
      </c>
      <c r="C42" s="82" t="n">
        <v>480000</v>
      </c>
      <c r="D42" s="82" t="n">
        <v>2030000</v>
      </c>
      <c r="E42" s="85" t="n">
        <v>3622834</v>
      </c>
      <c r="F42" s="150" t="n">
        <f aca="false">E42/C42*100</f>
        <v>754.757083333333</v>
      </c>
      <c r="G42" s="84" t="n">
        <f aca="false">E42/D42*100</f>
        <v>178.464729064039</v>
      </c>
    </row>
    <row r="43" customFormat="false" ht="12.75" hidden="false" customHeight="false" outlineLevel="0" collapsed="false">
      <c r="A43" s="80" t="n">
        <v>18010900</v>
      </c>
      <c r="B43" s="86" t="s">
        <v>39</v>
      </c>
      <c r="C43" s="82" t="n">
        <v>820000</v>
      </c>
      <c r="D43" s="82" t="n">
        <v>5055000</v>
      </c>
      <c r="E43" s="85" t="n">
        <v>4495596</v>
      </c>
      <c r="F43" s="150" t="n">
        <f aca="false">E43/C43*100</f>
        <v>548.243414634146</v>
      </c>
      <c r="G43" s="84" t="n">
        <f aca="false">E43/D43*100</f>
        <v>88.933649851632</v>
      </c>
    </row>
    <row r="44" customFormat="false" ht="12.75" hidden="false" customHeight="false" outlineLevel="0" collapsed="false">
      <c r="A44" s="80" t="n">
        <v>18020000</v>
      </c>
      <c r="B44" s="81" t="s">
        <v>40</v>
      </c>
      <c r="C44" s="82" t="n">
        <f aca="false">C45+C47</f>
        <v>6906000</v>
      </c>
      <c r="D44" s="82" t="n">
        <f aca="false">D45+D47</f>
        <v>6906000</v>
      </c>
      <c r="E44" s="85" t="n">
        <f aca="false">E45+E47</f>
        <v>2128299</v>
      </c>
      <c r="F44" s="150" t="n">
        <f aca="false">E44/C44*100</f>
        <v>30.8181146828845</v>
      </c>
      <c r="G44" s="84" t="n">
        <f aca="false">E44/D44*100</f>
        <v>30.8181146828845</v>
      </c>
    </row>
    <row r="45" customFormat="false" ht="12.75" hidden="false" customHeight="false" outlineLevel="0" collapsed="false">
      <c r="A45" s="71" t="n">
        <v>18020100</v>
      </c>
      <c r="B45" s="86" t="s">
        <v>171</v>
      </c>
      <c r="C45" s="87" t="n">
        <v>4744400</v>
      </c>
      <c r="D45" s="87" t="n">
        <v>4744400</v>
      </c>
      <c r="E45" s="88" t="n">
        <v>1498554</v>
      </c>
      <c r="F45" s="150" t="n">
        <f aca="false">E45/C45*100</f>
        <v>31.5857431919737</v>
      </c>
      <c r="G45" s="84" t="n">
        <f aca="false">E45/D45*100</f>
        <v>31.5857431919737</v>
      </c>
    </row>
    <row r="46" customFormat="false" ht="12.75" hidden="false" customHeight="false" outlineLevel="0" collapsed="false">
      <c r="A46" s="71"/>
      <c r="B46" s="86" t="s">
        <v>172</v>
      </c>
      <c r="C46" s="87"/>
      <c r="D46" s="87"/>
      <c r="E46" s="88"/>
      <c r="F46" s="150"/>
      <c r="G46" s="84"/>
    </row>
    <row r="47" customFormat="false" ht="12.75" hidden="false" customHeight="false" outlineLevel="0" collapsed="false">
      <c r="A47" s="71" t="n">
        <v>18020200</v>
      </c>
      <c r="B47" s="86" t="s">
        <v>173</v>
      </c>
      <c r="C47" s="87" t="n">
        <v>2161600</v>
      </c>
      <c r="D47" s="87" t="n">
        <v>2161600</v>
      </c>
      <c r="E47" s="88" t="n">
        <v>629745</v>
      </c>
      <c r="F47" s="150" t="n">
        <f aca="false">E47/C47*100</f>
        <v>29.1332809030348</v>
      </c>
      <c r="G47" s="84" t="n">
        <f aca="false">E47/D47*100</f>
        <v>29.1332809030348</v>
      </c>
    </row>
    <row r="48" customFormat="false" ht="12.75" hidden="false" customHeight="false" outlineLevel="0" collapsed="false">
      <c r="A48" s="71"/>
      <c r="B48" s="86" t="s">
        <v>172</v>
      </c>
      <c r="C48" s="87"/>
      <c r="D48" s="87"/>
      <c r="E48" s="88"/>
      <c r="F48" s="150"/>
      <c r="G48" s="84"/>
    </row>
    <row r="49" customFormat="false" ht="12.75" hidden="false" customHeight="false" outlineLevel="0" collapsed="false">
      <c r="A49" s="80" t="n">
        <v>18030000</v>
      </c>
      <c r="B49" s="81" t="s">
        <v>43</v>
      </c>
      <c r="C49" s="82" t="n">
        <f aca="false">C50+C51</f>
        <v>443400</v>
      </c>
      <c r="D49" s="82" t="n">
        <f aca="false">D50+D51</f>
        <v>443400</v>
      </c>
      <c r="E49" s="85" t="n">
        <f aca="false">E50+E51</f>
        <v>549162</v>
      </c>
      <c r="F49" s="150" t="n">
        <f aca="false">E49/C49*100</f>
        <v>123.85250338295</v>
      </c>
      <c r="G49" s="84" t="n">
        <f aca="false">E49/D49*100</f>
        <v>123.85250338295</v>
      </c>
    </row>
    <row r="50" customFormat="false" ht="12.75" hidden="false" customHeight="false" outlineLevel="0" collapsed="false">
      <c r="A50" s="71" t="n">
        <v>18030100</v>
      </c>
      <c r="B50" s="86" t="s">
        <v>44</v>
      </c>
      <c r="C50" s="87" t="n">
        <v>398700</v>
      </c>
      <c r="D50" s="87" t="n">
        <v>398700</v>
      </c>
      <c r="E50" s="88" t="n">
        <v>342694</v>
      </c>
      <c r="F50" s="150" t="n">
        <f aca="false">E50/C50*100</f>
        <v>85.9528467519438</v>
      </c>
      <c r="G50" s="84" t="n">
        <f aca="false">E50/D50*100</f>
        <v>85.9528467519438</v>
      </c>
    </row>
    <row r="51" customFormat="false" ht="12.75" hidden="false" customHeight="false" outlineLevel="0" collapsed="false">
      <c r="A51" s="71" t="n">
        <v>18030200</v>
      </c>
      <c r="B51" s="86" t="s">
        <v>45</v>
      </c>
      <c r="C51" s="87" t="n">
        <v>44700</v>
      </c>
      <c r="D51" s="87" t="n">
        <v>44700</v>
      </c>
      <c r="E51" s="88" t="n">
        <v>206468</v>
      </c>
      <c r="F51" s="150" t="n">
        <f aca="false">E51/C51*100</f>
        <v>461.897091722595</v>
      </c>
      <c r="G51" s="84" t="n">
        <f aca="false">E51/D51*100</f>
        <v>461.897091722595</v>
      </c>
    </row>
    <row r="52" customFormat="false" ht="12.75" hidden="false" customHeight="false" outlineLevel="0" collapsed="false">
      <c r="A52" s="80" t="n">
        <v>18040000</v>
      </c>
      <c r="B52" s="81" t="s">
        <v>174</v>
      </c>
      <c r="C52" s="82" t="n">
        <f aca="false">C56+C60+C62+C64</f>
        <v>0</v>
      </c>
      <c r="D52" s="82" t="n">
        <f aca="false">D56+D60+D62+D64</f>
        <v>0</v>
      </c>
      <c r="E52" s="82" t="n">
        <f aca="false">E56+E60+E62+E64+E54+E58</f>
        <v>-106167</v>
      </c>
      <c r="F52" s="150" t="n">
        <v>0</v>
      </c>
      <c r="G52" s="84" t="n">
        <v>0</v>
      </c>
    </row>
    <row r="53" customFormat="false" ht="12.75" hidden="false" customHeight="false" outlineLevel="0" collapsed="false">
      <c r="A53" s="80"/>
      <c r="B53" s="81" t="s">
        <v>175</v>
      </c>
      <c r="C53" s="82"/>
      <c r="D53" s="82"/>
      <c r="E53" s="85"/>
      <c r="F53" s="150"/>
      <c r="G53" s="84"/>
    </row>
    <row r="54" customFormat="false" ht="12.75" hidden="false" customHeight="false" outlineLevel="0" collapsed="false">
      <c r="A54" s="80" t="n">
        <v>18040100</v>
      </c>
      <c r="B54" s="81" t="s">
        <v>176</v>
      </c>
      <c r="C54" s="82" t="n">
        <v>0</v>
      </c>
      <c r="D54" s="82" t="n">
        <v>0</v>
      </c>
      <c r="E54" s="85" t="n">
        <v>-1822</v>
      </c>
      <c r="F54" s="150" t="n">
        <v>0</v>
      </c>
      <c r="G54" s="84" t="n">
        <v>0</v>
      </c>
    </row>
    <row r="55" customFormat="false" ht="12.75" hidden="false" customHeight="false" outlineLevel="0" collapsed="false">
      <c r="A55" s="80"/>
      <c r="B55" s="86" t="s">
        <v>267</v>
      </c>
      <c r="C55" s="82"/>
      <c r="D55" s="82"/>
      <c r="E55" s="85"/>
      <c r="F55" s="150"/>
      <c r="G55" s="84"/>
    </row>
    <row r="56" customFormat="false" ht="12.75" hidden="false" customHeight="false" outlineLevel="0" collapsed="false">
      <c r="A56" s="71" t="n">
        <v>18040200</v>
      </c>
      <c r="B56" s="86" t="s">
        <v>176</v>
      </c>
      <c r="C56" s="87" t="n">
        <v>0</v>
      </c>
      <c r="D56" s="87" t="n">
        <v>0</v>
      </c>
      <c r="E56" s="85" t="n">
        <v>-70712</v>
      </c>
      <c r="F56" s="150" t="n">
        <v>0</v>
      </c>
      <c r="G56" s="84" t="n">
        <v>0</v>
      </c>
    </row>
    <row r="57" customFormat="false" ht="12.75" hidden="false" customHeight="false" outlineLevel="0" collapsed="false">
      <c r="A57" s="71"/>
      <c r="B57" s="86" t="s">
        <v>177</v>
      </c>
      <c r="C57" s="87"/>
      <c r="D57" s="87"/>
      <c r="E57" s="85"/>
      <c r="F57" s="150"/>
      <c r="G57" s="84"/>
    </row>
    <row r="58" customFormat="false" ht="12.75" hidden="false" customHeight="false" outlineLevel="0" collapsed="false">
      <c r="A58" s="71" t="n">
        <v>18040600</v>
      </c>
      <c r="B58" s="86" t="s">
        <v>268</v>
      </c>
      <c r="C58" s="87" t="n">
        <v>0</v>
      </c>
      <c r="D58" s="87" t="n">
        <v>0</v>
      </c>
      <c r="E58" s="85" t="n">
        <v>-2235</v>
      </c>
      <c r="F58" s="150" t="n">
        <v>0</v>
      </c>
      <c r="G58" s="84" t="n">
        <v>0</v>
      </c>
    </row>
    <row r="59" customFormat="false" ht="12.75" hidden="false" customHeight="false" outlineLevel="0" collapsed="false">
      <c r="A59" s="71"/>
      <c r="B59" s="86" t="s">
        <v>267</v>
      </c>
      <c r="C59" s="87"/>
      <c r="D59" s="87"/>
      <c r="E59" s="85"/>
      <c r="F59" s="150"/>
      <c r="G59" s="84"/>
    </row>
    <row r="60" customFormat="false" ht="12.75" hidden="false" customHeight="false" outlineLevel="0" collapsed="false">
      <c r="A60" s="71" t="n">
        <v>18040700</v>
      </c>
      <c r="B60" s="86" t="s">
        <v>178</v>
      </c>
      <c r="C60" s="87" t="n">
        <v>0</v>
      </c>
      <c r="D60" s="87" t="n">
        <v>0</v>
      </c>
      <c r="E60" s="92" t="n">
        <v>-2686</v>
      </c>
      <c r="F60" s="150" t="n">
        <v>0</v>
      </c>
      <c r="G60" s="84" t="n">
        <v>0</v>
      </c>
    </row>
    <row r="61" customFormat="false" ht="12.75" hidden="false" customHeight="false" outlineLevel="0" collapsed="false">
      <c r="A61" s="71"/>
      <c r="B61" s="86" t="s">
        <v>179</v>
      </c>
      <c r="C61" s="87"/>
      <c r="D61" s="87"/>
      <c r="E61" s="88"/>
      <c r="F61" s="150"/>
      <c r="G61" s="84"/>
    </row>
    <row r="62" customFormat="false" ht="12.75" hidden="false" customHeight="false" outlineLevel="0" collapsed="false">
      <c r="A62" s="71" t="n">
        <v>18040800</v>
      </c>
      <c r="B62" s="86" t="s">
        <v>180</v>
      </c>
      <c r="C62" s="87" t="n">
        <v>0</v>
      </c>
      <c r="D62" s="87" t="n">
        <v>0</v>
      </c>
      <c r="E62" s="85" t="n">
        <v>-26207</v>
      </c>
      <c r="F62" s="150" t="n">
        <v>0</v>
      </c>
      <c r="G62" s="84" t="n">
        <v>0</v>
      </c>
    </row>
    <row r="63" customFormat="false" ht="12.75" hidden="false" customHeight="false" outlineLevel="0" collapsed="false">
      <c r="A63" s="71"/>
      <c r="B63" s="86" t="s">
        <v>181</v>
      </c>
      <c r="C63" s="87"/>
      <c r="D63" s="87"/>
      <c r="E63" s="85"/>
      <c r="F63" s="150"/>
      <c r="G63" s="84"/>
    </row>
    <row r="64" customFormat="false" ht="12.75" hidden="false" customHeight="false" outlineLevel="0" collapsed="false">
      <c r="A64" s="71" t="n">
        <v>18041400</v>
      </c>
      <c r="B64" s="86" t="s">
        <v>182</v>
      </c>
      <c r="C64" s="87" t="n">
        <v>0</v>
      </c>
      <c r="D64" s="87" t="n">
        <v>0</v>
      </c>
      <c r="E64" s="88" t="n">
        <v>-2505</v>
      </c>
      <c r="F64" s="150" t="n">
        <v>0</v>
      </c>
      <c r="G64" s="84" t="n">
        <v>0</v>
      </c>
    </row>
    <row r="65" customFormat="false" ht="12.75" hidden="false" customHeight="false" outlineLevel="0" collapsed="false">
      <c r="A65" s="71"/>
      <c r="B65" s="86" t="s">
        <v>183</v>
      </c>
      <c r="C65" s="87"/>
      <c r="D65" s="87"/>
      <c r="E65" s="85"/>
      <c r="F65" s="150"/>
      <c r="G65" s="84"/>
    </row>
    <row r="66" customFormat="false" ht="12.75" hidden="false" customHeight="false" outlineLevel="0" collapsed="false">
      <c r="A66" s="80" t="n">
        <v>20000000</v>
      </c>
      <c r="B66" s="81" t="s">
        <v>46</v>
      </c>
      <c r="C66" s="82" t="n">
        <f aca="false">C67+C73+C84+C90</f>
        <v>8057400</v>
      </c>
      <c r="D66" s="82" t="n">
        <f aca="false">D67+D73+D84+D90</f>
        <v>8057400</v>
      </c>
      <c r="E66" s="82" t="n">
        <f aca="false">E67+E73+E90</f>
        <v>7385404</v>
      </c>
      <c r="F66" s="150" t="n">
        <f aca="false">E66/C66*100</f>
        <v>91.6598902871894</v>
      </c>
      <c r="G66" s="84" t="n">
        <f aca="false">E66/D66*100</f>
        <v>91.6598902871894</v>
      </c>
    </row>
    <row r="67" customFormat="false" ht="12.75" hidden="false" customHeight="false" outlineLevel="0" collapsed="false">
      <c r="A67" s="80" t="n">
        <v>21000000</v>
      </c>
      <c r="B67" s="81" t="s">
        <v>47</v>
      </c>
      <c r="C67" s="82" t="n">
        <f aca="false">C69+C72+C68</f>
        <v>39500</v>
      </c>
      <c r="D67" s="82" t="n">
        <f aca="false">D69+D72+D68</f>
        <v>39500</v>
      </c>
      <c r="E67" s="82" t="n">
        <f aca="false">E69+E72+E68</f>
        <v>27289</v>
      </c>
      <c r="F67" s="150" t="n">
        <f aca="false">E67/C67*100</f>
        <v>69.0860759493671</v>
      </c>
      <c r="G67" s="84" t="n">
        <f aca="false">E67/D67*100</f>
        <v>69.0860759493671</v>
      </c>
    </row>
    <row r="68" customFormat="false" ht="12.75" hidden="false" customHeight="false" outlineLevel="0" collapsed="false">
      <c r="A68" s="80" t="n">
        <v>21080500</v>
      </c>
      <c r="B68" s="81" t="s">
        <v>48</v>
      </c>
      <c r="C68" s="82" t="n">
        <v>7500</v>
      </c>
      <c r="D68" s="82" t="n">
        <v>7500</v>
      </c>
      <c r="E68" s="85" t="n">
        <v>0</v>
      </c>
      <c r="F68" s="150" t="n">
        <v>0</v>
      </c>
      <c r="G68" s="84" t="n">
        <f aca="false">E68/D68*100</f>
        <v>0</v>
      </c>
    </row>
    <row r="69" customFormat="false" ht="12.75" hidden="false" customHeight="false" outlineLevel="0" collapsed="false">
      <c r="A69" s="80" t="n">
        <v>21080900</v>
      </c>
      <c r="B69" s="81" t="s">
        <v>184</v>
      </c>
      <c r="C69" s="82" t="n">
        <v>0</v>
      </c>
      <c r="D69" s="82" t="n">
        <v>0</v>
      </c>
      <c r="E69" s="85" t="n">
        <v>3</v>
      </c>
      <c r="F69" s="150" t="n">
        <v>0</v>
      </c>
      <c r="G69" s="84" t="n">
        <v>0</v>
      </c>
    </row>
    <row r="70" customFormat="false" ht="12.75" hidden="false" customHeight="false" outlineLevel="0" collapsed="false">
      <c r="A70" s="80"/>
      <c r="B70" s="81" t="s">
        <v>185</v>
      </c>
      <c r="C70" s="82"/>
      <c r="D70" s="82"/>
      <c r="E70" s="85"/>
      <c r="F70" s="150"/>
      <c r="G70" s="84"/>
    </row>
    <row r="71" customFormat="false" ht="12.75" hidden="false" customHeight="false" outlineLevel="0" collapsed="false">
      <c r="A71" s="80"/>
      <c r="B71" s="81" t="s">
        <v>186</v>
      </c>
      <c r="C71" s="82"/>
      <c r="D71" s="82"/>
      <c r="E71" s="85"/>
      <c r="F71" s="150"/>
      <c r="G71" s="84"/>
    </row>
    <row r="72" customFormat="false" ht="12.75" hidden="false" customHeight="false" outlineLevel="0" collapsed="false">
      <c r="A72" s="71" t="n">
        <v>21081100</v>
      </c>
      <c r="B72" s="86" t="s">
        <v>49</v>
      </c>
      <c r="C72" s="87" t="n">
        <v>32000</v>
      </c>
      <c r="D72" s="87" t="n">
        <v>32000</v>
      </c>
      <c r="E72" s="92" t="n">
        <v>27286</v>
      </c>
      <c r="F72" s="150" t="n">
        <f aca="false">E72/C72*100</f>
        <v>85.26875</v>
      </c>
      <c r="G72" s="84" t="n">
        <f aca="false">E72/D72*100</f>
        <v>85.26875</v>
      </c>
    </row>
    <row r="73" customFormat="false" ht="12.75" hidden="false" customHeight="false" outlineLevel="0" collapsed="false">
      <c r="A73" s="80" t="n">
        <v>22000000</v>
      </c>
      <c r="B73" s="81" t="s">
        <v>187</v>
      </c>
      <c r="C73" s="82" t="n">
        <f aca="false">C74</f>
        <v>5241900</v>
      </c>
      <c r="D73" s="82" t="n">
        <f aca="false">D74</f>
        <v>5241900</v>
      </c>
      <c r="E73" s="82" t="n">
        <f aca="false">E74+E84</f>
        <v>7310412</v>
      </c>
      <c r="F73" s="150" t="n">
        <f aca="false">E73/C73*100</f>
        <v>139.461111429062</v>
      </c>
      <c r="G73" s="84" t="n">
        <f aca="false">E73/D73*100</f>
        <v>139.461111429062</v>
      </c>
    </row>
    <row r="74" customFormat="false" ht="12.75" hidden="false" customHeight="false" outlineLevel="0" collapsed="false">
      <c r="A74" s="80" t="n">
        <v>22010000</v>
      </c>
      <c r="B74" s="81" t="s">
        <v>52</v>
      </c>
      <c r="C74" s="82" t="n">
        <f aca="false">C77+C75+C78+C80</f>
        <v>5241900</v>
      </c>
      <c r="D74" s="82" t="n">
        <f aca="false">D77+D75+D78+D80</f>
        <v>5241900</v>
      </c>
      <c r="E74" s="82" t="n">
        <f aca="false">E77+E75+E78+E80</f>
        <v>5300575</v>
      </c>
      <c r="F74" s="150" t="n">
        <f aca="false">E74/C74*100</f>
        <v>101.11934603865</v>
      </c>
      <c r="G74" s="84" t="n">
        <f aca="false">E74/D74*100</f>
        <v>101.11934603865</v>
      </c>
    </row>
    <row r="75" customFormat="false" ht="12.75" hidden="false" customHeight="false" outlineLevel="0" collapsed="false">
      <c r="A75" s="80" t="n">
        <v>22010300</v>
      </c>
      <c r="B75" s="81" t="s">
        <v>188</v>
      </c>
      <c r="C75" s="82" t="n">
        <v>402000</v>
      </c>
      <c r="D75" s="82" t="n">
        <v>402000</v>
      </c>
      <c r="E75" s="85" t="n">
        <v>360043</v>
      </c>
      <c r="F75" s="150" t="n">
        <f aca="false">E75/C75*100</f>
        <v>89.5629353233831</v>
      </c>
      <c r="G75" s="84" t="n">
        <f aca="false">E75/D75*100</f>
        <v>89.5629353233831</v>
      </c>
    </row>
    <row r="76" customFormat="false" ht="12.75" hidden="false" customHeight="false" outlineLevel="0" collapsed="false">
      <c r="A76" s="80"/>
      <c r="B76" s="81" t="s">
        <v>54</v>
      </c>
      <c r="C76" s="82"/>
      <c r="D76" s="82"/>
      <c r="E76" s="85"/>
      <c r="F76" s="150"/>
      <c r="G76" s="84"/>
    </row>
    <row r="77" customFormat="false" ht="12.75" hidden="false" customHeight="false" outlineLevel="0" collapsed="false">
      <c r="A77" s="80" t="n">
        <v>22012500</v>
      </c>
      <c r="B77" s="81" t="s">
        <v>189</v>
      </c>
      <c r="C77" s="82" t="n">
        <v>3281600</v>
      </c>
      <c r="D77" s="82" t="n">
        <v>3281600</v>
      </c>
      <c r="E77" s="85" t="n">
        <v>3674013</v>
      </c>
      <c r="F77" s="150" t="n">
        <f aca="false">E77/C77*100</f>
        <v>111.9579778157</v>
      </c>
      <c r="G77" s="84" t="n">
        <f aca="false">E77/D77*100</f>
        <v>111.9579778157</v>
      </c>
    </row>
    <row r="78" customFormat="false" ht="12.75" hidden="false" customHeight="false" outlineLevel="0" collapsed="false">
      <c r="A78" s="80" t="n">
        <v>22012600</v>
      </c>
      <c r="B78" s="81" t="s">
        <v>190</v>
      </c>
      <c r="C78" s="82" t="n">
        <v>1528000</v>
      </c>
      <c r="D78" s="82" t="n">
        <v>1528000</v>
      </c>
      <c r="E78" s="85" t="n">
        <v>1197800</v>
      </c>
      <c r="F78" s="150" t="n">
        <f aca="false">E78/C78*100</f>
        <v>78.3900523560209</v>
      </c>
      <c r="G78" s="84" t="n">
        <f aca="false">E78/D78*100</f>
        <v>78.3900523560209</v>
      </c>
    </row>
    <row r="79" customFormat="false" ht="12.75" hidden="false" customHeight="false" outlineLevel="0" collapsed="false">
      <c r="A79" s="80"/>
      <c r="B79" s="81" t="s">
        <v>57</v>
      </c>
      <c r="C79" s="82"/>
      <c r="D79" s="82"/>
      <c r="E79" s="85"/>
      <c r="F79" s="150"/>
      <c r="G79" s="84"/>
    </row>
    <row r="80" customFormat="false" ht="12.75" hidden="false" customHeight="false" outlineLevel="0" collapsed="false">
      <c r="A80" s="80" t="n">
        <v>22012900</v>
      </c>
      <c r="B80" s="81" t="s">
        <v>191</v>
      </c>
      <c r="C80" s="82" t="n">
        <v>30300</v>
      </c>
      <c r="D80" s="82" t="n">
        <v>30300</v>
      </c>
      <c r="E80" s="85" t="n">
        <v>68719</v>
      </c>
      <c r="F80" s="150" t="n">
        <f aca="false">E80/C80*100</f>
        <v>226.795379537954</v>
      </c>
      <c r="G80" s="84" t="n">
        <f aca="false">E80/D80*100</f>
        <v>226.795379537954</v>
      </c>
    </row>
    <row r="81" customFormat="false" ht="12.75" hidden="false" customHeight="false" outlineLevel="0" collapsed="false">
      <c r="A81" s="80"/>
      <c r="B81" s="81" t="s">
        <v>192</v>
      </c>
      <c r="C81" s="82"/>
      <c r="D81" s="82"/>
      <c r="E81" s="85"/>
      <c r="F81" s="150"/>
      <c r="G81" s="84"/>
    </row>
    <row r="82" customFormat="false" ht="12.75" hidden="false" customHeight="false" outlineLevel="0" collapsed="false">
      <c r="A82" s="80"/>
      <c r="B82" s="81" t="s">
        <v>193</v>
      </c>
      <c r="C82" s="82"/>
      <c r="D82" s="82"/>
      <c r="E82" s="85"/>
      <c r="F82" s="150"/>
      <c r="G82" s="84"/>
    </row>
    <row r="83" customFormat="false" ht="12.75" hidden="false" customHeight="false" outlineLevel="0" collapsed="false">
      <c r="A83" s="80"/>
      <c r="B83" s="81" t="s">
        <v>194</v>
      </c>
      <c r="C83" s="82"/>
      <c r="D83" s="82"/>
      <c r="E83" s="85"/>
      <c r="F83" s="150"/>
      <c r="G83" s="84"/>
    </row>
    <row r="84" customFormat="false" ht="12.75" hidden="false" customHeight="false" outlineLevel="0" collapsed="false">
      <c r="A84" s="80" t="n">
        <v>22090000</v>
      </c>
      <c r="B84" s="81" t="s">
        <v>62</v>
      </c>
      <c r="C84" s="82" t="n">
        <f aca="false">C85+C87+C88</f>
        <v>2720000</v>
      </c>
      <c r="D84" s="82" t="n">
        <f aca="false">D85+D87+D88</f>
        <v>2720000</v>
      </c>
      <c r="E84" s="82" t="n">
        <f aca="false">E85+E87+E88</f>
        <v>2009837</v>
      </c>
      <c r="F84" s="150" t="n">
        <f aca="false">E84/C84*100</f>
        <v>73.8910661764706</v>
      </c>
      <c r="G84" s="84" t="n">
        <f aca="false">E84/D84*100</f>
        <v>73.8910661764706</v>
      </c>
    </row>
    <row r="85" customFormat="false" ht="12.75" hidden="false" customHeight="false" outlineLevel="0" collapsed="false">
      <c r="A85" s="71" t="n">
        <v>22090100</v>
      </c>
      <c r="B85" s="86" t="s">
        <v>195</v>
      </c>
      <c r="C85" s="87" t="n">
        <v>14100</v>
      </c>
      <c r="D85" s="87" t="n">
        <v>14100</v>
      </c>
      <c r="E85" s="88" t="n">
        <v>244566</v>
      </c>
      <c r="F85" s="150" t="n">
        <f aca="false">E85/C85*100</f>
        <v>1734.51063829787</v>
      </c>
      <c r="G85" s="84" t="n">
        <f aca="false">E85/D85*100</f>
        <v>1734.51063829787</v>
      </c>
    </row>
    <row r="86" customFormat="false" ht="12.75" hidden="false" customHeight="false" outlineLevel="0" collapsed="false">
      <c r="A86" s="71"/>
      <c r="B86" s="86" t="s">
        <v>196</v>
      </c>
      <c r="C86" s="87"/>
      <c r="D86" s="87"/>
      <c r="E86" s="88"/>
      <c r="F86" s="150"/>
      <c r="G86" s="84"/>
    </row>
    <row r="87" customFormat="false" ht="12.75" hidden="false" customHeight="false" outlineLevel="0" collapsed="false">
      <c r="A87" s="71" t="n">
        <v>22090200</v>
      </c>
      <c r="B87" s="86" t="s">
        <v>65</v>
      </c>
      <c r="C87" s="87" t="n">
        <v>0</v>
      </c>
      <c r="D87" s="87" t="n">
        <v>0</v>
      </c>
      <c r="E87" s="88" t="n">
        <v>11154</v>
      </c>
      <c r="F87" s="150" t="n">
        <v>0</v>
      </c>
      <c r="G87" s="84" t="n">
        <v>0</v>
      </c>
    </row>
    <row r="88" customFormat="false" ht="12.75" hidden="false" customHeight="false" outlineLevel="0" collapsed="false">
      <c r="A88" s="71" t="n">
        <v>22090400</v>
      </c>
      <c r="B88" s="86" t="s">
        <v>197</v>
      </c>
      <c r="C88" s="87" t="n">
        <v>2705900</v>
      </c>
      <c r="D88" s="87" t="n">
        <v>2705900</v>
      </c>
      <c r="E88" s="88" t="n">
        <v>1754117</v>
      </c>
      <c r="F88" s="150" t="n">
        <f aca="false">E88/C88*100</f>
        <v>64.8256402675635</v>
      </c>
      <c r="G88" s="84" t="n">
        <f aca="false">E88/D88*100</f>
        <v>64.8256402675635</v>
      </c>
    </row>
    <row r="89" customFormat="false" ht="12.75" hidden="false" customHeight="false" outlineLevel="0" collapsed="false">
      <c r="A89" s="71"/>
      <c r="B89" s="86" t="s">
        <v>198</v>
      </c>
      <c r="C89" s="87"/>
      <c r="D89" s="87"/>
      <c r="E89" s="88"/>
      <c r="F89" s="150"/>
      <c r="G89" s="84"/>
    </row>
    <row r="90" customFormat="false" ht="12.75" hidden="false" customHeight="false" outlineLevel="0" collapsed="false">
      <c r="A90" s="80" t="n">
        <v>24000000</v>
      </c>
      <c r="B90" s="81" t="s">
        <v>70</v>
      </c>
      <c r="C90" s="82" t="n">
        <f aca="false">C91</f>
        <v>56000</v>
      </c>
      <c r="D90" s="82" t="n">
        <f aca="false">D91</f>
        <v>56000</v>
      </c>
      <c r="E90" s="85" t="n">
        <f aca="false">E91</f>
        <v>47703</v>
      </c>
      <c r="F90" s="150" t="n">
        <f aca="false">E90/C90*100</f>
        <v>85.1839285714286</v>
      </c>
      <c r="G90" s="84" t="n">
        <f aca="false">E90/D90*100</f>
        <v>85.1839285714286</v>
      </c>
    </row>
    <row r="91" customFormat="false" ht="12.75" hidden="false" customHeight="false" outlineLevel="0" collapsed="false">
      <c r="A91" s="80" t="n">
        <v>24060000</v>
      </c>
      <c r="B91" s="81" t="s">
        <v>48</v>
      </c>
      <c r="C91" s="82" t="n">
        <f aca="false">C92+C93</f>
        <v>56000</v>
      </c>
      <c r="D91" s="82" t="n">
        <f aca="false">D92+D93</f>
        <v>56000</v>
      </c>
      <c r="E91" s="82" t="n">
        <f aca="false">E92+E93</f>
        <v>47703</v>
      </c>
      <c r="F91" s="150" t="n">
        <f aca="false">E91/C91*100</f>
        <v>85.1839285714286</v>
      </c>
      <c r="G91" s="84" t="n">
        <f aca="false">E91/D91*100</f>
        <v>85.1839285714286</v>
      </c>
    </row>
    <row r="92" customFormat="false" ht="12.75" hidden="false" customHeight="false" outlineLevel="0" collapsed="false">
      <c r="A92" s="71" t="n">
        <v>24060300</v>
      </c>
      <c r="B92" s="86" t="s">
        <v>48</v>
      </c>
      <c r="C92" s="87" t="n">
        <v>56000</v>
      </c>
      <c r="D92" s="87" t="n">
        <v>56000</v>
      </c>
      <c r="E92" s="88" t="n">
        <v>47223</v>
      </c>
      <c r="F92" s="150" t="n">
        <f aca="false">E92/C92*100</f>
        <v>84.3267857142857</v>
      </c>
      <c r="G92" s="84" t="n">
        <f aca="false">E92/D92*100</f>
        <v>84.3267857142857</v>
      </c>
    </row>
    <row r="93" customFormat="false" ht="12.75" hidden="false" customHeight="false" outlineLevel="0" collapsed="false">
      <c r="A93" s="71" t="n">
        <v>24060600</v>
      </c>
      <c r="B93" s="86" t="s">
        <v>294</v>
      </c>
      <c r="C93" s="87" t="n">
        <v>0</v>
      </c>
      <c r="D93" s="87" t="n">
        <v>0</v>
      </c>
      <c r="E93" s="88" t="n">
        <v>480</v>
      </c>
      <c r="F93" s="150" t="n">
        <v>0</v>
      </c>
      <c r="G93" s="84" t="n">
        <v>0</v>
      </c>
    </row>
    <row r="94" customFormat="false" ht="12.75" hidden="false" customHeight="false" outlineLevel="0" collapsed="false">
      <c r="A94" s="80" t="n">
        <v>30000000</v>
      </c>
      <c r="B94" s="81" t="s">
        <v>199</v>
      </c>
      <c r="C94" s="82" t="n">
        <f aca="false">C95</f>
        <v>28000</v>
      </c>
      <c r="D94" s="82" t="n">
        <f aca="false">D95</f>
        <v>28000</v>
      </c>
      <c r="E94" s="85" t="n">
        <f aca="false">E95</f>
        <v>23900</v>
      </c>
      <c r="F94" s="150" t="n">
        <f aca="false">E94/C94*100</f>
        <v>85.3571428571429</v>
      </c>
      <c r="G94" s="84" t="n">
        <f aca="false">E94/D94*100</f>
        <v>85.3571428571429</v>
      </c>
    </row>
    <row r="95" customFormat="false" ht="12.75" hidden="false" customHeight="false" outlineLevel="0" collapsed="false">
      <c r="A95" s="80" t="n">
        <v>31000000</v>
      </c>
      <c r="B95" s="81" t="s">
        <v>77</v>
      </c>
      <c r="C95" s="82" t="n">
        <f aca="false">C96</f>
        <v>28000</v>
      </c>
      <c r="D95" s="82" t="n">
        <f aca="false">D96</f>
        <v>28000</v>
      </c>
      <c r="E95" s="85" t="n">
        <f aca="false">E96</f>
        <v>23900</v>
      </c>
      <c r="F95" s="150" t="n">
        <f aca="false">E95/C95*100</f>
        <v>85.3571428571429</v>
      </c>
      <c r="G95" s="84" t="n">
        <f aca="false">E95/D95*100</f>
        <v>85.3571428571429</v>
      </c>
    </row>
    <row r="96" customFormat="false" ht="12.75" hidden="false" customHeight="false" outlineLevel="0" collapsed="false">
      <c r="A96" s="71" t="n">
        <v>31010200</v>
      </c>
      <c r="B96" s="86" t="s">
        <v>200</v>
      </c>
      <c r="C96" s="87" t="n">
        <v>28000</v>
      </c>
      <c r="D96" s="87" t="n">
        <v>28000</v>
      </c>
      <c r="E96" s="88" t="n">
        <v>23900</v>
      </c>
      <c r="F96" s="150" t="n">
        <f aca="false">E96/C96*100</f>
        <v>85.3571428571429</v>
      </c>
      <c r="G96" s="84" t="n">
        <f aca="false">E96/D96*100</f>
        <v>85.3571428571429</v>
      </c>
    </row>
    <row r="97" customFormat="false" ht="12.75" hidden="false" customHeight="false" outlineLevel="0" collapsed="false">
      <c r="A97" s="71"/>
      <c r="B97" s="86" t="s">
        <v>201</v>
      </c>
      <c r="C97" s="87"/>
      <c r="D97" s="87"/>
      <c r="E97" s="85"/>
      <c r="F97" s="150"/>
      <c r="G97" s="84"/>
    </row>
    <row r="98" customFormat="false" ht="13.5" hidden="false" customHeight="false" outlineLevel="0" collapsed="false">
      <c r="A98" s="71"/>
      <c r="B98" s="86" t="s">
        <v>202</v>
      </c>
      <c r="C98" s="87"/>
      <c r="D98" s="87"/>
      <c r="E98" s="85"/>
      <c r="F98" s="152"/>
      <c r="G98" s="93"/>
    </row>
    <row r="99" customFormat="false" ht="15.75" hidden="false" customHeight="false" outlineLevel="0" collapsed="false">
      <c r="A99" s="94" t="n">
        <v>900101</v>
      </c>
      <c r="B99" s="95" t="s">
        <v>203</v>
      </c>
      <c r="C99" s="96" t="n">
        <f aca="false">C15+C66+C94</f>
        <v>54802700</v>
      </c>
      <c r="D99" s="96" t="n">
        <f aca="false">D15+D66+D94</f>
        <v>126632190</v>
      </c>
      <c r="E99" s="96" t="n">
        <f aca="false">E15+E66+E94</f>
        <v>120776617</v>
      </c>
      <c r="F99" s="97" t="n">
        <f aca="false">E99/C99*100</f>
        <v>220.384428139489</v>
      </c>
      <c r="G99" s="97" t="n">
        <f aca="false">E99/D99*100</f>
        <v>95.3759206091279</v>
      </c>
    </row>
    <row r="100" customFormat="false" ht="15.75" hidden="false" customHeight="false" outlineLevel="0" collapsed="false">
      <c r="A100" s="94"/>
      <c r="B100" s="95"/>
      <c r="C100" s="96"/>
      <c r="D100" s="96"/>
      <c r="E100" s="96"/>
      <c r="F100" s="97"/>
      <c r="G100" s="97"/>
    </row>
    <row r="101" customFormat="false" ht="12.75" hidden="false" customHeight="false" outlineLevel="0" collapsed="false">
      <c r="A101" s="80" t="n">
        <v>40000000</v>
      </c>
      <c r="B101" s="98" t="s">
        <v>82</v>
      </c>
      <c r="C101" s="85" t="n">
        <f aca="false">C102</f>
        <v>288371918</v>
      </c>
      <c r="D101" s="85" t="n">
        <f aca="false">D102</f>
        <v>333066463</v>
      </c>
      <c r="E101" s="85" t="n">
        <f aca="false">E102</f>
        <v>330715547</v>
      </c>
      <c r="F101" s="153" t="n">
        <f aca="false">E101/C101*100</f>
        <v>114.683686710438</v>
      </c>
      <c r="G101" s="99" t="n">
        <f aca="false">E101/D101*100</f>
        <v>99.2941600968093</v>
      </c>
    </row>
    <row r="102" customFormat="false" ht="12.75" hidden="false" customHeight="false" outlineLevel="0" collapsed="false">
      <c r="A102" s="80" t="n">
        <v>41000000</v>
      </c>
      <c r="B102" s="100" t="s">
        <v>83</v>
      </c>
      <c r="C102" s="85" t="n">
        <f aca="false">C103</f>
        <v>288371918</v>
      </c>
      <c r="D102" s="85" t="n">
        <f aca="false">D103</f>
        <v>333066463</v>
      </c>
      <c r="E102" s="85" t="n">
        <f aca="false">E103</f>
        <v>330715547</v>
      </c>
      <c r="F102" s="150" t="n">
        <f aca="false">E102/C102*100</f>
        <v>114.683686710438</v>
      </c>
      <c r="G102" s="154" t="n">
        <f aca="false">E102/D102*100</f>
        <v>99.2941600968093</v>
      </c>
    </row>
    <row r="103" customFormat="false" ht="12.75" hidden="false" customHeight="false" outlineLevel="0" collapsed="false">
      <c r="A103" s="80" t="n">
        <v>41030000</v>
      </c>
      <c r="B103" s="100" t="s">
        <v>84</v>
      </c>
      <c r="C103" s="85" t="n">
        <f aca="false">C105+C109+C113+C116+C117+C154</f>
        <v>288371918</v>
      </c>
      <c r="D103" s="85" t="n">
        <f aca="false">D105+D109+D113+D116+D117+D154</f>
        <v>333066463</v>
      </c>
      <c r="E103" s="85" t="n">
        <f aca="false">E105+E109+E113+E116+E117+E154</f>
        <v>330715547</v>
      </c>
      <c r="F103" s="150" t="n">
        <f aca="false">E103/C103*100</f>
        <v>114.683686710438</v>
      </c>
      <c r="G103" s="154" t="n">
        <f aca="false">E103/D103*100</f>
        <v>99.2941600968093</v>
      </c>
    </row>
    <row r="104" customFormat="false" ht="12.75" hidden="false" customHeight="false" outlineLevel="0" collapsed="false">
      <c r="A104" s="71"/>
      <c r="B104" s="70" t="s">
        <v>85</v>
      </c>
      <c r="C104" s="90"/>
      <c r="D104" s="90"/>
      <c r="E104" s="82"/>
      <c r="F104" s="150"/>
      <c r="G104" s="154"/>
    </row>
    <row r="105" customFormat="false" ht="12.75" hidden="false" customHeight="false" outlineLevel="0" collapsed="false">
      <c r="A105" s="71" t="n">
        <v>41030600</v>
      </c>
      <c r="B105" s="70" t="s">
        <v>204</v>
      </c>
      <c r="C105" s="101" t="n">
        <v>117323500</v>
      </c>
      <c r="D105" s="101" t="n">
        <v>123236133</v>
      </c>
      <c r="E105" s="102" t="n">
        <v>123196781</v>
      </c>
      <c r="F105" s="150" t="n">
        <f aca="false">E105/C105*100</f>
        <v>105.006056757598</v>
      </c>
      <c r="G105" s="154" t="n">
        <f aca="false">E105/D105*100</f>
        <v>99.9680678068664</v>
      </c>
    </row>
    <row r="106" customFormat="false" ht="12.75" hidden="false" customHeight="false" outlineLevel="0" collapsed="false">
      <c r="A106" s="71"/>
      <c r="B106" s="70" t="s">
        <v>205</v>
      </c>
      <c r="C106" s="90"/>
      <c r="D106" s="101"/>
      <c r="E106" s="102"/>
      <c r="F106" s="150"/>
      <c r="G106" s="154"/>
    </row>
    <row r="107" customFormat="false" ht="12.75" hidden="false" customHeight="false" outlineLevel="0" collapsed="false">
      <c r="A107" s="71"/>
      <c r="B107" s="70" t="s">
        <v>206</v>
      </c>
      <c r="C107" s="90"/>
      <c r="D107" s="101"/>
      <c r="E107" s="82"/>
      <c r="F107" s="150"/>
      <c r="G107" s="154"/>
    </row>
    <row r="108" customFormat="false" ht="12.75" hidden="false" customHeight="false" outlineLevel="0" collapsed="false">
      <c r="A108" s="71"/>
      <c r="B108" s="70" t="s">
        <v>207</v>
      </c>
      <c r="C108" s="90"/>
      <c r="D108" s="101"/>
      <c r="E108" s="82"/>
      <c r="F108" s="150"/>
      <c r="G108" s="154"/>
    </row>
    <row r="109" customFormat="false" ht="12.75" hidden="false" customHeight="false" outlineLevel="0" collapsed="false">
      <c r="A109" s="71" t="n">
        <v>41030800</v>
      </c>
      <c r="B109" s="70" t="s">
        <v>208</v>
      </c>
      <c r="C109" s="90" t="n">
        <v>81555600</v>
      </c>
      <c r="D109" s="101" t="n">
        <v>74241536</v>
      </c>
      <c r="E109" s="82" t="n">
        <v>74241536</v>
      </c>
      <c r="F109" s="150" t="n">
        <f aca="false">E109/C109*100</f>
        <v>91.0318065221763</v>
      </c>
      <c r="G109" s="154" t="n">
        <f aca="false">E109/D109*100</f>
        <v>100</v>
      </c>
    </row>
    <row r="110" customFormat="false" ht="12.75" hidden="false" customHeight="false" outlineLevel="0" collapsed="false">
      <c r="A110" s="71"/>
      <c r="B110" s="70" t="s">
        <v>209</v>
      </c>
      <c r="C110" s="90"/>
      <c r="D110" s="101"/>
      <c r="E110" s="87"/>
      <c r="F110" s="150"/>
      <c r="G110" s="154"/>
    </row>
    <row r="111" customFormat="false" ht="12.75" hidden="false" customHeight="false" outlineLevel="0" collapsed="false">
      <c r="A111" s="71"/>
      <c r="B111" s="70" t="s">
        <v>210</v>
      </c>
      <c r="C111" s="90"/>
      <c r="D111" s="101"/>
      <c r="E111" s="82"/>
      <c r="F111" s="150"/>
      <c r="G111" s="154"/>
    </row>
    <row r="112" customFormat="false" ht="12.75" hidden="false" customHeight="false" outlineLevel="0" collapsed="false">
      <c r="A112" s="71"/>
      <c r="B112" s="70" t="s">
        <v>211</v>
      </c>
      <c r="C112" s="90"/>
      <c r="D112" s="101"/>
      <c r="E112" s="102"/>
      <c r="F112" s="150"/>
      <c r="G112" s="154"/>
    </row>
    <row r="113" customFormat="false" ht="12.75" hidden="false" customHeight="false" outlineLevel="0" collapsed="false">
      <c r="A113" s="71" t="n">
        <v>41031000</v>
      </c>
      <c r="B113" s="70" t="s">
        <v>212</v>
      </c>
      <c r="C113" s="90" t="n">
        <v>8640</v>
      </c>
      <c r="D113" s="101" t="n">
        <v>17426</v>
      </c>
      <c r="E113" s="102" t="n">
        <v>17426</v>
      </c>
      <c r="F113" s="150" t="n">
        <f aca="false">E113/C113*100</f>
        <v>201.689814814815</v>
      </c>
      <c r="G113" s="154" t="n">
        <f aca="false">E113/D113*100</f>
        <v>100</v>
      </c>
    </row>
    <row r="114" customFormat="false" ht="12.75" hidden="false" customHeight="false" outlineLevel="0" collapsed="false">
      <c r="A114" s="71"/>
      <c r="B114" s="70" t="s">
        <v>213</v>
      </c>
      <c r="C114" s="90"/>
      <c r="D114" s="101"/>
      <c r="E114" s="102"/>
      <c r="F114" s="150"/>
      <c r="G114" s="154"/>
    </row>
    <row r="115" customFormat="false" ht="12.75" hidden="false" customHeight="false" outlineLevel="0" collapsed="false">
      <c r="A115" s="71"/>
      <c r="B115" s="70" t="s">
        <v>214</v>
      </c>
      <c r="C115" s="90"/>
      <c r="D115" s="101"/>
      <c r="E115" s="102"/>
      <c r="F115" s="150"/>
      <c r="G115" s="154"/>
    </row>
    <row r="116" customFormat="false" ht="12.75" hidden="false" customHeight="false" outlineLevel="0" collapsed="false">
      <c r="A116" s="103" t="n">
        <v>41033900</v>
      </c>
      <c r="B116" s="104" t="s">
        <v>97</v>
      </c>
      <c r="C116" s="101" t="n">
        <v>54144043</v>
      </c>
      <c r="D116" s="101" t="n">
        <v>92590454</v>
      </c>
      <c r="E116" s="105" t="n">
        <v>91838388</v>
      </c>
      <c r="F116" s="155" t="n">
        <f aca="false">E116/C116*100</f>
        <v>169.618637455648</v>
      </c>
      <c r="G116" s="154" t="n">
        <f aca="false">E116/D116*100</f>
        <v>99.1877499596233</v>
      </c>
    </row>
    <row r="117" customFormat="false" ht="12.75" hidden="false" customHeight="false" outlineLevel="0" collapsed="false">
      <c r="A117" s="107" t="n">
        <v>41035000</v>
      </c>
      <c r="B117" s="108" t="s">
        <v>98</v>
      </c>
      <c r="C117" s="101" t="n">
        <f aca="false">C118+C122+C125+C129+C131+C132+C134+C139+C143+C145+C146+C148</f>
        <v>34179502</v>
      </c>
      <c r="D117" s="101" t="n">
        <f aca="false">D118+D122+D125+D129+D131+D132+D134+D139+D143+D145+D146+D148+D150</f>
        <v>41893581</v>
      </c>
      <c r="E117" s="101" t="n">
        <f aca="false">E118+E122+E125+E129+E131+E132+E134+E139+E143+E145+E146+E148+E150</f>
        <v>40433713</v>
      </c>
      <c r="F117" s="155" t="n">
        <f aca="false">E117/C117*100</f>
        <v>118.298133776203</v>
      </c>
      <c r="G117" s="154" t="n">
        <f aca="false">E117/D117*100</f>
        <v>96.5152943120332</v>
      </c>
    </row>
    <row r="118" customFormat="false" ht="12.75" hidden="false" customHeight="false" outlineLevel="0" collapsed="false">
      <c r="A118" s="103" t="n">
        <v>41035000</v>
      </c>
      <c r="B118" s="104" t="s">
        <v>215</v>
      </c>
      <c r="C118" s="90" t="n">
        <v>7500</v>
      </c>
      <c r="D118" s="101" t="n">
        <v>7500</v>
      </c>
      <c r="E118" s="105" t="n">
        <v>0</v>
      </c>
      <c r="F118" s="155" t="n">
        <f aca="false">E118/C118*100</f>
        <v>0</v>
      </c>
      <c r="G118" s="154" t="n">
        <f aca="false">E118/D118*100</f>
        <v>0</v>
      </c>
    </row>
    <row r="119" customFormat="false" ht="12.75" hidden="false" customHeight="false" outlineLevel="0" collapsed="false">
      <c r="A119" s="103"/>
      <c r="B119" s="104" t="s">
        <v>110</v>
      </c>
      <c r="C119" s="90"/>
      <c r="D119" s="101"/>
      <c r="E119" s="105"/>
      <c r="F119" s="155"/>
      <c r="G119" s="154"/>
    </row>
    <row r="120" customFormat="false" ht="12.75" hidden="false" customHeight="false" outlineLevel="0" collapsed="false">
      <c r="A120" s="103"/>
      <c r="B120" s="104" t="s">
        <v>111</v>
      </c>
      <c r="C120" s="90"/>
      <c r="D120" s="101"/>
      <c r="E120" s="105"/>
      <c r="F120" s="155"/>
      <c r="G120" s="154"/>
    </row>
    <row r="121" customFormat="false" ht="12.75" hidden="false" customHeight="false" outlineLevel="0" collapsed="false">
      <c r="A121" s="103"/>
      <c r="B121" s="104" t="s">
        <v>216</v>
      </c>
      <c r="C121" s="90"/>
      <c r="D121" s="101"/>
      <c r="E121" s="105"/>
      <c r="F121" s="155"/>
      <c r="G121" s="154"/>
    </row>
    <row r="122" customFormat="false" ht="12.75" hidden="false" customHeight="false" outlineLevel="0" collapsed="false">
      <c r="A122" s="103" t="n">
        <v>41035000</v>
      </c>
      <c r="B122" s="104" t="s">
        <v>217</v>
      </c>
      <c r="C122" s="90" t="n">
        <v>9969</v>
      </c>
      <c r="D122" s="101" t="n">
        <v>75819</v>
      </c>
      <c r="E122" s="105" t="n">
        <v>27657</v>
      </c>
      <c r="F122" s="155" t="n">
        <f aca="false">E122/C122*100</f>
        <v>277.430033102618</v>
      </c>
      <c r="G122" s="154" t="n">
        <f aca="false">E122/D122*100</f>
        <v>36.4776639101017</v>
      </c>
    </row>
    <row r="123" customFormat="false" ht="12.75" hidden="false" customHeight="false" outlineLevel="0" collapsed="false">
      <c r="A123" s="103"/>
      <c r="B123" s="104" t="s">
        <v>218</v>
      </c>
      <c r="C123" s="90"/>
      <c r="D123" s="101"/>
      <c r="E123" s="105"/>
      <c r="F123" s="155"/>
      <c r="G123" s="154"/>
    </row>
    <row r="124" customFormat="false" ht="12.75" hidden="false" customHeight="false" outlineLevel="0" collapsed="false">
      <c r="A124" s="103"/>
      <c r="B124" s="104" t="s">
        <v>117</v>
      </c>
      <c r="C124" s="90"/>
      <c r="D124" s="101"/>
      <c r="E124" s="105"/>
      <c r="F124" s="155"/>
      <c r="G124" s="154"/>
    </row>
    <row r="125" customFormat="false" ht="12.75" hidden="false" customHeight="false" outlineLevel="0" collapsed="false">
      <c r="A125" s="103" t="n">
        <v>41035000</v>
      </c>
      <c r="B125" s="104" t="s">
        <v>215</v>
      </c>
      <c r="C125" s="90" t="n">
        <v>360000</v>
      </c>
      <c r="D125" s="101" t="n">
        <v>360000</v>
      </c>
      <c r="E125" s="105" t="n">
        <v>360000</v>
      </c>
      <c r="F125" s="155" t="n">
        <f aca="false">E125/C125*100</f>
        <v>100</v>
      </c>
      <c r="G125" s="154" t="n">
        <f aca="false">E125/D125*100</f>
        <v>100</v>
      </c>
    </row>
    <row r="126" customFormat="false" ht="12.75" hidden="false" customHeight="false" outlineLevel="0" collapsed="false">
      <c r="A126" s="103"/>
      <c r="B126" s="104" t="s">
        <v>110</v>
      </c>
      <c r="C126" s="90"/>
      <c r="D126" s="101"/>
      <c r="E126" s="105"/>
      <c r="F126" s="155"/>
      <c r="G126" s="154"/>
    </row>
    <row r="127" customFormat="false" ht="12.75" hidden="false" customHeight="false" outlineLevel="0" collapsed="false">
      <c r="A127" s="103"/>
      <c r="B127" s="104" t="s">
        <v>113</v>
      </c>
      <c r="C127" s="90"/>
      <c r="D127" s="101"/>
      <c r="E127" s="105"/>
      <c r="F127" s="155"/>
      <c r="G127" s="154"/>
    </row>
    <row r="128" customFormat="false" ht="12.75" hidden="false" customHeight="false" outlineLevel="0" collapsed="false">
      <c r="A128" s="103"/>
      <c r="B128" s="109" t="s">
        <v>219</v>
      </c>
      <c r="C128" s="90"/>
      <c r="D128" s="101"/>
      <c r="E128" s="105"/>
      <c r="F128" s="155"/>
      <c r="G128" s="154"/>
    </row>
    <row r="129" customFormat="false" ht="12.75" hidden="false" customHeight="false" outlineLevel="0" collapsed="false">
      <c r="A129" s="103" t="n">
        <v>41035000</v>
      </c>
      <c r="B129" s="104" t="s">
        <v>99</v>
      </c>
      <c r="C129" s="101" t="n">
        <v>50000</v>
      </c>
      <c r="D129" s="101" t="n">
        <v>30400</v>
      </c>
      <c r="E129" s="105" t="n">
        <v>30376</v>
      </c>
      <c r="F129" s="155" t="n">
        <f aca="false">E129/C129*100</f>
        <v>60.752</v>
      </c>
      <c r="G129" s="154" t="n">
        <f aca="false">E129/D129*100</f>
        <v>99.9210526315789</v>
      </c>
    </row>
    <row r="130" customFormat="false" ht="12.75" hidden="false" customHeight="false" outlineLevel="0" collapsed="false">
      <c r="A130" s="103"/>
      <c r="B130" s="109" t="s">
        <v>269</v>
      </c>
      <c r="C130" s="101"/>
      <c r="D130" s="101"/>
      <c r="E130" s="105"/>
      <c r="F130" s="155"/>
      <c r="G130" s="154"/>
    </row>
    <row r="131" customFormat="false" ht="12.75" hidden="false" customHeight="false" outlineLevel="0" collapsed="false">
      <c r="A131" s="103" t="n">
        <v>41035000</v>
      </c>
      <c r="B131" s="104" t="s">
        <v>101</v>
      </c>
      <c r="C131" s="101" t="n">
        <v>33260600</v>
      </c>
      <c r="D131" s="101" t="n">
        <v>35106302</v>
      </c>
      <c r="E131" s="105" t="n">
        <v>34614272</v>
      </c>
      <c r="F131" s="155" t="n">
        <f aca="false">E131/C131*100</f>
        <v>104.069896514194</v>
      </c>
      <c r="G131" s="154" t="n">
        <f aca="false">E131/D131*100</f>
        <v>98.5984567671069</v>
      </c>
    </row>
    <row r="132" customFormat="false" ht="12.75" hidden="false" customHeight="false" outlineLevel="0" collapsed="false">
      <c r="A132" s="103" t="n">
        <v>41035000</v>
      </c>
      <c r="B132" s="104" t="s">
        <v>270</v>
      </c>
      <c r="C132" s="101" t="n">
        <v>391433</v>
      </c>
      <c r="D132" s="101" t="n">
        <v>391433</v>
      </c>
      <c r="E132" s="105" t="n">
        <v>358486</v>
      </c>
      <c r="F132" s="155" t="n">
        <f aca="false">E132/C132*100</f>
        <v>91.5829784407549</v>
      </c>
      <c r="G132" s="154" t="n">
        <f aca="false">E132/D132*100</f>
        <v>91.5829784407549</v>
      </c>
    </row>
    <row r="133" customFormat="false" ht="12.75" hidden="false" customHeight="false" outlineLevel="0" collapsed="false">
      <c r="A133" s="103"/>
      <c r="B133" s="109" t="s">
        <v>250</v>
      </c>
      <c r="C133" s="101"/>
      <c r="D133" s="101"/>
      <c r="E133" s="105"/>
      <c r="F133" s="155"/>
      <c r="G133" s="154"/>
    </row>
    <row r="134" customFormat="false" ht="12.75" hidden="false" customHeight="false" outlineLevel="0" collapsed="false">
      <c r="A134" s="103" t="n">
        <v>41035000</v>
      </c>
      <c r="B134" s="104" t="s">
        <v>271</v>
      </c>
      <c r="C134" s="101" t="n">
        <v>100000</v>
      </c>
      <c r="D134" s="101" t="n">
        <v>100000</v>
      </c>
      <c r="E134" s="105" t="n">
        <v>0</v>
      </c>
      <c r="F134" s="155" t="n">
        <f aca="false">E134/C134*100</f>
        <v>0</v>
      </c>
      <c r="G134" s="154" t="n">
        <f aca="false">E134/D134*100</f>
        <v>0</v>
      </c>
    </row>
    <row r="135" customFormat="false" ht="12.75" hidden="false" customHeight="false" outlineLevel="0" collapsed="false">
      <c r="A135" s="103"/>
      <c r="B135" s="109" t="s">
        <v>272</v>
      </c>
      <c r="C135" s="101"/>
      <c r="D135" s="101"/>
      <c r="E135" s="105"/>
      <c r="F135" s="155"/>
      <c r="G135" s="154"/>
    </row>
    <row r="136" customFormat="false" ht="12.75" hidden="false" customHeight="false" outlineLevel="0" collapsed="false">
      <c r="A136" s="103"/>
      <c r="B136" s="109" t="s">
        <v>273</v>
      </c>
      <c r="C136" s="101"/>
      <c r="D136" s="101"/>
      <c r="E136" s="105"/>
      <c r="F136" s="155"/>
      <c r="G136" s="154"/>
    </row>
    <row r="137" customFormat="false" ht="12.75" hidden="false" customHeight="false" outlineLevel="0" collapsed="false">
      <c r="A137" s="103"/>
      <c r="B137" s="109" t="s">
        <v>274</v>
      </c>
      <c r="C137" s="101"/>
      <c r="D137" s="101"/>
      <c r="E137" s="105"/>
      <c r="F137" s="155"/>
      <c r="G137" s="154"/>
    </row>
    <row r="138" customFormat="false" ht="12.75" hidden="false" customHeight="false" outlineLevel="0" collapsed="false">
      <c r="A138" s="103"/>
      <c r="B138" s="109" t="s">
        <v>275</v>
      </c>
      <c r="C138" s="101"/>
      <c r="D138" s="101"/>
      <c r="E138" s="105"/>
      <c r="F138" s="155"/>
      <c r="G138" s="154"/>
    </row>
    <row r="139" customFormat="false" ht="12.75" hidden="false" customHeight="false" outlineLevel="0" collapsed="false">
      <c r="A139" s="71" t="n">
        <v>41035000</v>
      </c>
      <c r="B139" s="58" t="s">
        <v>215</v>
      </c>
      <c r="C139" s="101" t="n">
        <v>0</v>
      </c>
      <c r="D139" s="101" t="n">
        <v>1126000</v>
      </c>
      <c r="E139" s="105" t="n">
        <v>953761</v>
      </c>
      <c r="F139" s="155" t="n">
        <v>0</v>
      </c>
      <c r="G139" s="154" t="n">
        <f aca="false">E139/D139*100</f>
        <v>84.7034635879218</v>
      </c>
    </row>
    <row r="140" customFormat="false" ht="12.75" hidden="false" customHeight="false" outlineLevel="0" collapsed="false">
      <c r="A140" s="71"/>
      <c r="B140" s="58" t="s">
        <v>110</v>
      </c>
      <c r="C140" s="101"/>
      <c r="D140" s="101"/>
      <c r="E140" s="105"/>
      <c r="F140" s="155"/>
      <c r="G140" s="154"/>
    </row>
    <row r="141" customFormat="false" ht="12.75" hidden="false" customHeight="false" outlineLevel="0" collapsed="false">
      <c r="A141" s="71"/>
      <c r="B141" s="58" t="s">
        <v>285</v>
      </c>
      <c r="C141" s="101"/>
      <c r="D141" s="101"/>
      <c r="E141" s="105"/>
      <c r="F141" s="155"/>
      <c r="G141" s="154"/>
    </row>
    <row r="142" customFormat="false" ht="12.75" hidden="false" customHeight="false" outlineLevel="0" collapsed="false">
      <c r="A142" s="71"/>
      <c r="B142" s="58" t="s">
        <v>219</v>
      </c>
      <c r="C142" s="101"/>
      <c r="D142" s="101"/>
      <c r="E142" s="105"/>
      <c r="F142" s="155"/>
      <c r="G142" s="154"/>
    </row>
    <row r="143" customFormat="false" ht="12.75" hidden="false" customHeight="false" outlineLevel="0" collapsed="false">
      <c r="A143" s="71" t="n">
        <v>41035000</v>
      </c>
      <c r="B143" s="58" t="s">
        <v>251</v>
      </c>
      <c r="C143" s="101" t="n">
        <v>0</v>
      </c>
      <c r="D143" s="101" t="n">
        <v>20000</v>
      </c>
      <c r="E143" s="105" t="n">
        <v>0</v>
      </c>
      <c r="F143" s="155" t="n">
        <v>0</v>
      </c>
      <c r="G143" s="154" t="n">
        <f aca="false">E143/D143*100</f>
        <v>0</v>
      </c>
    </row>
    <row r="144" customFormat="false" ht="12.75" hidden="false" customHeight="false" outlineLevel="0" collapsed="false">
      <c r="A144" s="71"/>
      <c r="B144" s="58" t="s">
        <v>252</v>
      </c>
      <c r="C144" s="101"/>
      <c r="D144" s="101"/>
      <c r="E144" s="105"/>
      <c r="F144" s="155"/>
      <c r="G144" s="154"/>
    </row>
    <row r="145" customFormat="false" ht="12.75" hidden="false" customHeight="false" outlineLevel="0" collapsed="false">
      <c r="A145" s="71" t="n">
        <v>41035000</v>
      </c>
      <c r="B145" s="58" t="s">
        <v>281</v>
      </c>
      <c r="C145" s="101" t="n">
        <v>0</v>
      </c>
      <c r="D145" s="101" t="n">
        <v>109901</v>
      </c>
      <c r="E145" s="105" t="n">
        <v>109901</v>
      </c>
      <c r="F145" s="155" t="n">
        <v>0</v>
      </c>
      <c r="G145" s="154" t="n">
        <f aca="false">E145/D145*100</f>
        <v>100</v>
      </c>
    </row>
    <row r="146" customFormat="false" ht="12.75" hidden="false" customHeight="false" outlineLevel="0" collapsed="false">
      <c r="A146" s="71" t="n">
        <v>41035000</v>
      </c>
      <c r="B146" s="58" t="s">
        <v>251</v>
      </c>
      <c r="C146" s="101" t="n">
        <v>0</v>
      </c>
      <c r="D146" s="101" t="n">
        <v>4179666</v>
      </c>
      <c r="E146" s="105" t="n">
        <v>3593878</v>
      </c>
      <c r="F146" s="155" t="n">
        <v>0</v>
      </c>
      <c r="G146" s="154" t="n">
        <f aca="false">E146/D146*100</f>
        <v>85.9848131405715</v>
      </c>
    </row>
    <row r="147" customFormat="false" ht="12.75" hidden="false" customHeight="false" outlineLevel="0" collapsed="false">
      <c r="A147" s="71"/>
      <c r="B147" s="58" t="s">
        <v>284</v>
      </c>
      <c r="C147" s="101"/>
      <c r="D147" s="101"/>
      <c r="E147" s="105"/>
      <c r="F147" s="155"/>
      <c r="G147" s="154"/>
    </row>
    <row r="148" customFormat="false" ht="12.75" hidden="false" customHeight="false" outlineLevel="0" collapsed="false">
      <c r="A148" s="71" t="n">
        <v>41035000</v>
      </c>
      <c r="B148" s="58" t="s">
        <v>282</v>
      </c>
      <c r="C148" s="101" t="n">
        <v>0</v>
      </c>
      <c r="D148" s="101" t="n">
        <v>307732</v>
      </c>
      <c r="E148" s="105" t="n">
        <v>307668</v>
      </c>
      <c r="F148" s="155" t="n">
        <v>0</v>
      </c>
      <c r="G148" s="154" t="n">
        <f aca="false">E148/D148*100</f>
        <v>99.9792026828539</v>
      </c>
    </row>
    <row r="149" customFormat="false" ht="12.75" hidden="false" customHeight="false" outlineLevel="0" collapsed="false">
      <c r="A149" s="71"/>
      <c r="B149" s="58" t="s">
        <v>283</v>
      </c>
      <c r="C149" s="101"/>
      <c r="D149" s="101"/>
      <c r="E149" s="105"/>
      <c r="F149" s="155"/>
      <c r="G149" s="154"/>
    </row>
    <row r="150" customFormat="false" ht="12.75" hidden="false" customHeight="false" outlineLevel="0" collapsed="false">
      <c r="A150" s="71" t="n">
        <v>41035000</v>
      </c>
      <c r="B150" s="58" t="s">
        <v>300</v>
      </c>
      <c r="C150" s="101" t="n">
        <v>0</v>
      </c>
      <c r="D150" s="101" t="n">
        <v>78828</v>
      </c>
      <c r="E150" s="105" t="n">
        <v>77714</v>
      </c>
      <c r="F150" s="155" t="n">
        <v>0</v>
      </c>
      <c r="G150" s="154" t="n">
        <f aca="false">E150/D150*100</f>
        <v>98.5867965697468</v>
      </c>
    </row>
    <row r="151" customFormat="false" ht="12.75" hidden="false" customHeight="false" outlineLevel="0" collapsed="false">
      <c r="A151" s="71"/>
      <c r="B151" s="172" t="s">
        <v>290</v>
      </c>
      <c r="C151" s="101"/>
      <c r="D151" s="101"/>
      <c r="E151" s="105"/>
      <c r="F151" s="155"/>
      <c r="G151" s="154"/>
    </row>
    <row r="152" customFormat="false" ht="12.75" hidden="false" customHeight="false" outlineLevel="0" collapsed="false">
      <c r="A152" s="103" t="n">
        <v>41035200</v>
      </c>
      <c r="B152" s="109" t="s">
        <v>276</v>
      </c>
      <c r="C152" s="101" t="n">
        <v>493326</v>
      </c>
      <c r="D152" s="101" t="n">
        <v>493326</v>
      </c>
      <c r="E152" s="105"/>
      <c r="F152" s="155" t="n">
        <f aca="false">E152/C152*100</f>
        <v>0</v>
      </c>
      <c r="G152" s="154" t="n">
        <f aca="false">E152/D152*100</f>
        <v>0</v>
      </c>
    </row>
    <row r="153" customFormat="false" ht="12.75" hidden="false" customHeight="false" outlineLevel="0" collapsed="false">
      <c r="A153" s="103"/>
      <c r="B153" s="109" t="s">
        <v>254</v>
      </c>
      <c r="C153" s="101"/>
      <c r="D153" s="101"/>
      <c r="E153" s="105"/>
      <c r="F153" s="155"/>
      <c r="G153" s="154"/>
    </row>
    <row r="154" customFormat="false" ht="12.75" hidden="false" customHeight="false" outlineLevel="0" collapsed="false">
      <c r="A154" s="71" t="n">
        <v>41035800</v>
      </c>
      <c r="B154" s="86" t="s">
        <v>222</v>
      </c>
      <c r="C154" s="90" t="n">
        <v>1160633</v>
      </c>
      <c r="D154" s="101" t="n">
        <v>1087333</v>
      </c>
      <c r="E154" s="105" t="n">
        <v>987703</v>
      </c>
      <c r="F154" s="155" t="n">
        <f aca="false">E154/C154*100</f>
        <v>85.100371952202</v>
      </c>
      <c r="G154" s="154" t="n">
        <f aca="false">E154/D154*100</f>
        <v>90.8372136226896</v>
      </c>
    </row>
    <row r="155" customFormat="false" ht="12.75" hidden="false" customHeight="false" outlineLevel="0" collapsed="false">
      <c r="A155" s="71"/>
      <c r="B155" s="86" t="s">
        <v>223</v>
      </c>
      <c r="C155" s="90"/>
      <c r="D155" s="101"/>
      <c r="E155" s="105"/>
      <c r="F155" s="155"/>
      <c r="G155" s="154"/>
    </row>
    <row r="156" customFormat="false" ht="12.75" hidden="false" customHeight="false" outlineLevel="0" collapsed="false">
      <c r="A156" s="71"/>
      <c r="B156" s="86" t="s">
        <v>224</v>
      </c>
      <c r="C156" s="90"/>
      <c r="D156" s="101"/>
      <c r="E156" s="111"/>
      <c r="F156" s="155"/>
      <c r="G156" s="154"/>
    </row>
    <row r="157" customFormat="false" ht="12.75" hidden="false" customHeight="false" outlineLevel="0" collapsed="false">
      <c r="A157" s="71"/>
      <c r="B157" s="86" t="s">
        <v>225</v>
      </c>
      <c r="C157" s="90"/>
      <c r="D157" s="101"/>
      <c r="E157" s="102"/>
      <c r="F157" s="150"/>
      <c r="G157" s="154"/>
    </row>
    <row r="158" customFormat="false" ht="12.75" hidden="false" customHeight="false" outlineLevel="0" collapsed="false">
      <c r="A158" s="71"/>
      <c r="B158" s="86" t="s">
        <v>226</v>
      </c>
      <c r="C158" s="90"/>
      <c r="D158" s="101"/>
      <c r="E158" s="102"/>
      <c r="F158" s="150"/>
      <c r="G158" s="154"/>
    </row>
    <row r="159" customFormat="false" ht="13.5" hidden="false" customHeight="false" outlineLevel="0" collapsed="false">
      <c r="A159" s="71"/>
      <c r="B159" s="86"/>
      <c r="C159" s="90"/>
      <c r="D159" s="101"/>
      <c r="E159" s="102"/>
      <c r="F159" s="150"/>
      <c r="G159" s="154"/>
    </row>
    <row r="160" customFormat="false" ht="13.5" hidden="false" customHeight="false" outlineLevel="0" collapsed="false">
      <c r="A160" s="113" t="n">
        <v>900102</v>
      </c>
      <c r="B160" s="114" t="s">
        <v>227</v>
      </c>
      <c r="C160" s="115" t="n">
        <f aca="false">C99+C101</f>
        <v>343174618</v>
      </c>
      <c r="D160" s="115" t="n">
        <f aca="false">D99+D101</f>
        <v>459698653</v>
      </c>
      <c r="E160" s="115" t="n">
        <f aca="false">E99+E101</f>
        <v>451492164</v>
      </c>
      <c r="F160" s="157" t="n">
        <f aca="false">E160/C160*100</f>
        <v>131.563390856605</v>
      </c>
      <c r="G160" s="158" t="n">
        <f aca="false">E160/D160*100</f>
        <v>98.2148111710913</v>
      </c>
    </row>
    <row r="161" customFormat="false" ht="13.5" hidden="false" customHeight="false" outlineLevel="0" collapsed="false">
      <c r="A161" s="94" t="n">
        <v>602100</v>
      </c>
      <c r="B161" s="116" t="s">
        <v>228</v>
      </c>
      <c r="C161" s="115"/>
      <c r="D161" s="85"/>
      <c r="E161" s="105" t="n">
        <v>22565602</v>
      </c>
      <c r="F161" s="84"/>
      <c r="G161" s="84"/>
    </row>
    <row r="162" customFormat="false" ht="13.5" hidden="false" customHeight="false" outlineLevel="0" collapsed="false">
      <c r="A162" s="94" t="n">
        <v>603000</v>
      </c>
      <c r="B162" s="116" t="s">
        <v>229</v>
      </c>
      <c r="C162" s="115"/>
      <c r="D162" s="115"/>
      <c r="E162" s="118"/>
      <c r="F162" s="119"/>
      <c r="G162" s="119"/>
    </row>
    <row r="163" customFormat="false" ht="15.75" hidden="false" customHeight="true" outlineLevel="0" collapsed="false">
      <c r="A163" s="94" t="n">
        <v>208400</v>
      </c>
      <c r="B163" s="116" t="s">
        <v>277</v>
      </c>
      <c r="C163" s="115"/>
      <c r="D163" s="115"/>
      <c r="E163" s="160" t="n">
        <v>-1336413</v>
      </c>
      <c r="F163" s="119"/>
      <c r="G163" s="119"/>
    </row>
    <row r="164" customFormat="false" ht="13.5" hidden="false" customHeight="false" outlineLevel="0" collapsed="false">
      <c r="A164" s="120"/>
      <c r="B164" s="121" t="s">
        <v>230</v>
      </c>
      <c r="C164" s="115" t="n">
        <f aca="false">C160</f>
        <v>343174618</v>
      </c>
      <c r="D164" s="115" t="n">
        <f aca="false">D160</f>
        <v>459698653</v>
      </c>
      <c r="E164" s="115" t="n">
        <f aca="false">E160+E161+E162+E163</f>
        <v>472721353</v>
      </c>
      <c r="F164" s="119" t="n">
        <f aca="false">E164/C164*100</f>
        <v>137.749509493153</v>
      </c>
      <c r="G164" s="119" t="n">
        <f aca="false">E164/D164*100</f>
        <v>102.832877563381</v>
      </c>
    </row>
    <row r="165" customFormat="false" ht="12.75" hidden="false" customHeight="false" outlineLevel="0" collapsed="false">
      <c r="A165" s="80"/>
      <c r="B165" s="122" t="s">
        <v>231</v>
      </c>
      <c r="C165" s="123" t="n">
        <f aca="false">C166+C181</f>
        <v>9665941</v>
      </c>
      <c r="D165" s="123" t="n">
        <f aca="false">D166+D181</f>
        <v>17833430</v>
      </c>
      <c r="E165" s="123" t="n">
        <f aca="false">E166+E181</f>
        <v>16901706</v>
      </c>
      <c r="F165" s="161" t="n">
        <f aca="false">E165/C165*100</f>
        <v>174.858360919025</v>
      </c>
      <c r="G165" s="124" t="n">
        <f aca="false">E165/D165*100</f>
        <v>94.775407759472</v>
      </c>
    </row>
    <row r="166" customFormat="false" ht="12.75" hidden="false" customHeight="false" outlineLevel="0" collapsed="false">
      <c r="A166" s="80" t="n">
        <v>25000000</v>
      </c>
      <c r="B166" s="81" t="s">
        <v>71</v>
      </c>
      <c r="C166" s="85" t="n">
        <f aca="false">C167+C174</f>
        <v>9665941</v>
      </c>
      <c r="D166" s="85" t="n">
        <f aca="false">D167+D174</f>
        <v>15738504</v>
      </c>
      <c r="E166" s="85" t="n">
        <f aca="false">E167+E174</f>
        <v>14926749</v>
      </c>
      <c r="F166" s="163" t="n">
        <f aca="false">E166/C166*100</f>
        <v>154.42623744548</v>
      </c>
      <c r="G166" s="84" t="n">
        <f aca="false">E166/D166*100</f>
        <v>94.8422353230015</v>
      </c>
    </row>
    <row r="167" customFormat="false" ht="12.75" hidden="false" customHeight="false" outlineLevel="0" collapsed="false">
      <c r="A167" s="80" t="n">
        <v>25010000</v>
      </c>
      <c r="B167" s="81" t="s">
        <v>232</v>
      </c>
      <c r="C167" s="85" t="n">
        <f aca="false">C169+C171+C172</f>
        <v>9665941</v>
      </c>
      <c r="D167" s="85" t="n">
        <f aca="false">D169+D171+D172</f>
        <v>9629011</v>
      </c>
      <c r="E167" s="85" t="n">
        <f aca="false">E169+E171+E172</f>
        <v>8692166</v>
      </c>
      <c r="F167" s="163" t="n">
        <f aca="false">E167/C167*100</f>
        <v>89.9257092506565</v>
      </c>
      <c r="G167" s="84" t="n">
        <f aca="false">E167/D167*100</f>
        <v>90.270599960889</v>
      </c>
    </row>
    <row r="168" customFormat="false" ht="12.75" hidden="false" customHeight="false" outlineLevel="0" collapsed="false">
      <c r="A168" s="80"/>
      <c r="B168" s="81" t="s">
        <v>73</v>
      </c>
      <c r="C168" s="85"/>
      <c r="D168" s="85"/>
      <c r="E168" s="85"/>
      <c r="F168" s="163"/>
      <c r="G168" s="125"/>
    </row>
    <row r="169" customFormat="false" ht="12.75" hidden="false" customHeight="false" outlineLevel="0" collapsed="false">
      <c r="A169" s="71" t="n">
        <v>25010100</v>
      </c>
      <c r="B169" s="86" t="s">
        <v>233</v>
      </c>
      <c r="C169" s="88" t="n">
        <v>9330718</v>
      </c>
      <c r="D169" s="88" t="n">
        <v>9158048</v>
      </c>
      <c r="E169" s="92" t="n">
        <v>8273599</v>
      </c>
      <c r="F169" s="150" t="n">
        <f aca="false">E169/C169*100</f>
        <v>88.6705503263522</v>
      </c>
      <c r="G169" s="84" t="n">
        <f aca="false">E169/D169*100</f>
        <v>90.3423851895076</v>
      </c>
    </row>
    <row r="170" customFormat="false" ht="12.75" hidden="false" customHeight="false" outlineLevel="0" collapsed="false">
      <c r="A170" s="71"/>
      <c r="B170" s="86" t="s">
        <v>234</v>
      </c>
      <c r="C170" s="88"/>
      <c r="D170" s="88"/>
      <c r="E170" s="126"/>
      <c r="F170" s="150"/>
      <c r="G170" s="84"/>
    </row>
    <row r="171" customFormat="false" ht="12.75" hidden="false" customHeight="false" outlineLevel="0" collapsed="false">
      <c r="A171" s="71" t="n">
        <v>25010300</v>
      </c>
      <c r="B171" s="86" t="s">
        <v>75</v>
      </c>
      <c r="C171" s="88" t="n">
        <v>335223</v>
      </c>
      <c r="D171" s="92" t="n">
        <v>402583</v>
      </c>
      <c r="E171" s="127" t="n">
        <v>319508</v>
      </c>
      <c r="F171" s="163" t="n">
        <f aca="false">E171/C171*100</f>
        <v>95.3120758420514</v>
      </c>
      <c r="G171" s="84" t="n">
        <f aca="false">E171/D171*100</f>
        <v>79.3645037172459</v>
      </c>
    </row>
    <row r="172" customFormat="false" ht="12.75" hidden="false" customHeight="false" outlineLevel="0" collapsed="false">
      <c r="A172" s="71" t="n">
        <v>25010400</v>
      </c>
      <c r="B172" s="86" t="s">
        <v>235</v>
      </c>
      <c r="C172" s="88" t="n">
        <v>0</v>
      </c>
      <c r="D172" s="92" t="n">
        <v>68380</v>
      </c>
      <c r="E172" s="92" t="n">
        <v>99059</v>
      </c>
      <c r="F172" s="150" t="n">
        <v>0</v>
      </c>
      <c r="G172" s="84" t="n">
        <f aca="false">E172/D172*100</f>
        <v>144.86545773618</v>
      </c>
    </row>
    <row r="173" customFormat="false" ht="12.75" hidden="false" customHeight="false" outlineLevel="0" collapsed="false">
      <c r="A173" s="71"/>
      <c r="B173" s="86" t="s">
        <v>236</v>
      </c>
      <c r="C173" s="88"/>
      <c r="D173" s="92"/>
      <c r="E173" s="92"/>
      <c r="F173" s="150"/>
      <c r="G173" s="84"/>
    </row>
    <row r="174" customFormat="false" ht="12.75" hidden="false" customHeight="false" outlineLevel="0" collapsed="false">
      <c r="A174" s="80" t="n">
        <v>25020000</v>
      </c>
      <c r="B174" s="81" t="s">
        <v>237</v>
      </c>
      <c r="C174" s="85" t="n">
        <f aca="false">C175+C176</f>
        <v>0</v>
      </c>
      <c r="D174" s="127" t="n">
        <f aca="false">D175+D176</f>
        <v>6109493</v>
      </c>
      <c r="E174" s="127" t="n">
        <f aca="false">E175+E176</f>
        <v>6234583</v>
      </c>
      <c r="F174" s="150" t="n">
        <v>0</v>
      </c>
      <c r="G174" s="84" t="n">
        <f aca="false">E174/D174*100</f>
        <v>102.047469405399</v>
      </c>
    </row>
    <row r="175" customFormat="false" ht="12.75" hidden="false" customHeight="false" outlineLevel="0" collapsed="false">
      <c r="A175" s="71" t="n">
        <v>25020100</v>
      </c>
      <c r="B175" s="86" t="s">
        <v>238</v>
      </c>
      <c r="C175" s="88" t="n">
        <v>0</v>
      </c>
      <c r="D175" s="92" t="n">
        <v>3441910</v>
      </c>
      <c r="E175" s="92" t="n">
        <v>3441910</v>
      </c>
      <c r="F175" s="150" t="n">
        <v>0</v>
      </c>
      <c r="G175" s="84" t="n">
        <f aca="false">E175/D175*100</f>
        <v>100</v>
      </c>
    </row>
    <row r="176" customFormat="false" ht="12.75" hidden="false" customHeight="false" outlineLevel="0" collapsed="false">
      <c r="A176" s="71" t="n">
        <v>25020200</v>
      </c>
      <c r="B176" s="86" t="s">
        <v>239</v>
      </c>
      <c r="C176" s="88" t="n">
        <v>0</v>
      </c>
      <c r="D176" s="92" t="n">
        <v>2667583</v>
      </c>
      <c r="E176" s="92" t="n">
        <v>2792673</v>
      </c>
      <c r="F176" s="150" t="n">
        <v>0</v>
      </c>
      <c r="G176" s="84" t="n">
        <f aca="false">E176/D176*100</f>
        <v>104.689263651778</v>
      </c>
    </row>
    <row r="177" customFormat="false" ht="14.25" hidden="false" customHeight="false" outlineLevel="0" collapsed="false">
      <c r="A177" s="71"/>
      <c r="B177" s="86" t="s">
        <v>240</v>
      </c>
      <c r="C177" s="128"/>
      <c r="D177" s="126"/>
      <c r="E177" s="128"/>
      <c r="F177" s="164"/>
      <c r="G177" s="129"/>
    </row>
    <row r="178" customFormat="false" ht="14.25" hidden="false" customHeight="false" outlineLevel="0" collapsed="false">
      <c r="A178" s="71"/>
      <c r="B178" s="86" t="s">
        <v>241</v>
      </c>
      <c r="C178" s="128"/>
      <c r="D178" s="126"/>
      <c r="E178" s="128"/>
      <c r="F178" s="164"/>
      <c r="G178" s="129"/>
    </row>
    <row r="179" customFormat="false" ht="14.25" hidden="false" customHeight="false" outlineLevel="0" collapsed="false">
      <c r="A179" s="71"/>
      <c r="B179" s="86" t="s">
        <v>242</v>
      </c>
      <c r="C179" s="128"/>
      <c r="D179" s="128"/>
      <c r="E179" s="128"/>
      <c r="F179" s="164"/>
      <c r="G179" s="129"/>
    </row>
    <row r="180" customFormat="false" ht="14.25" hidden="false" customHeight="false" outlineLevel="0" collapsed="false">
      <c r="A180" s="71"/>
      <c r="B180" s="86" t="s">
        <v>243</v>
      </c>
      <c r="C180" s="128"/>
      <c r="D180" s="128"/>
      <c r="E180" s="128"/>
      <c r="F180" s="164"/>
      <c r="G180" s="129"/>
    </row>
    <row r="181" customFormat="false" ht="14.25" hidden="false" customHeight="false" outlineLevel="0" collapsed="false">
      <c r="A181" s="80" t="n">
        <v>40000000</v>
      </c>
      <c r="B181" s="81" t="s">
        <v>295</v>
      </c>
      <c r="C181" s="88" t="n">
        <f aca="false">C182</f>
        <v>0</v>
      </c>
      <c r="D181" s="88" t="n">
        <f aca="false">D182</f>
        <v>2094926</v>
      </c>
      <c r="E181" s="88" t="n">
        <f aca="false">E182</f>
        <v>1974957</v>
      </c>
      <c r="F181" s="164" t="n">
        <v>0</v>
      </c>
      <c r="G181" s="129" t="n">
        <f aca="false">E181/D181*100</f>
        <v>94.2733538082014</v>
      </c>
    </row>
    <row r="182" customFormat="false" ht="14.25" hidden="false" customHeight="false" outlineLevel="0" collapsed="false">
      <c r="A182" s="80" t="n">
        <v>41000000</v>
      </c>
      <c r="B182" s="81" t="s">
        <v>83</v>
      </c>
      <c r="C182" s="88" t="n">
        <f aca="false">C183</f>
        <v>0</v>
      </c>
      <c r="D182" s="88" t="n">
        <f aca="false">D183</f>
        <v>2094926</v>
      </c>
      <c r="E182" s="88" t="n">
        <f aca="false">E183</f>
        <v>1974957</v>
      </c>
      <c r="F182" s="164" t="n">
        <v>0</v>
      </c>
      <c r="G182" s="129" t="n">
        <f aca="false">E182/D182*100</f>
        <v>94.2733538082014</v>
      </c>
    </row>
    <row r="183" customFormat="false" ht="14.25" hidden="false" customHeight="false" outlineLevel="0" collapsed="false">
      <c r="A183" s="80" t="n">
        <v>41030000</v>
      </c>
      <c r="B183" s="57" t="s">
        <v>296</v>
      </c>
      <c r="C183" s="88" t="n">
        <f aca="false">C184</f>
        <v>0</v>
      </c>
      <c r="D183" s="88" t="n">
        <f aca="false">D184</f>
        <v>2094926</v>
      </c>
      <c r="E183" s="88" t="n">
        <f aca="false">E184</f>
        <v>1974957</v>
      </c>
      <c r="F183" s="164" t="n">
        <v>0</v>
      </c>
      <c r="G183" s="129" t="n">
        <f aca="false">E183/D183*100</f>
        <v>94.2733538082014</v>
      </c>
    </row>
    <row r="184" customFormat="false" ht="14.25" hidden="false" customHeight="false" outlineLevel="0" collapsed="false">
      <c r="A184" s="103" t="n">
        <v>41035000</v>
      </c>
      <c r="B184" s="171" t="s">
        <v>297</v>
      </c>
      <c r="C184" s="88" t="n">
        <f aca="false">C185+C187</f>
        <v>0</v>
      </c>
      <c r="D184" s="88" t="n">
        <f aca="false">D185+D187+D190</f>
        <v>2094926</v>
      </c>
      <c r="E184" s="88" t="n">
        <f aca="false">E185+E187+E190</f>
        <v>1974957</v>
      </c>
      <c r="F184" s="164" t="n">
        <v>0</v>
      </c>
      <c r="G184" s="129" t="n">
        <f aca="false">E184/D184*100</f>
        <v>94.2733538082014</v>
      </c>
    </row>
    <row r="185" customFormat="false" ht="14.25" hidden="false" customHeight="false" outlineLevel="0" collapsed="false">
      <c r="A185" s="71" t="n">
        <v>41035000</v>
      </c>
      <c r="B185" s="58" t="s">
        <v>251</v>
      </c>
      <c r="C185" s="88" t="n">
        <v>0</v>
      </c>
      <c r="D185" s="88" t="n">
        <v>45490</v>
      </c>
      <c r="E185" s="88" t="n">
        <v>45490</v>
      </c>
      <c r="F185" s="164" t="n">
        <v>0</v>
      </c>
      <c r="G185" s="129" t="n">
        <f aca="false">E185/D185*100</f>
        <v>100</v>
      </c>
    </row>
    <row r="186" customFormat="false" ht="14.25" hidden="false" customHeight="false" outlineLevel="0" collapsed="false">
      <c r="A186" s="71"/>
      <c r="B186" s="58" t="s">
        <v>284</v>
      </c>
      <c r="C186" s="128"/>
      <c r="D186" s="128"/>
      <c r="E186" s="128"/>
      <c r="F186" s="164"/>
      <c r="G186" s="129"/>
    </row>
    <row r="187" customFormat="false" ht="14.25" hidden="false" customHeight="false" outlineLevel="0" collapsed="false">
      <c r="A187" s="71" t="n">
        <v>41035000</v>
      </c>
      <c r="B187" s="58" t="s">
        <v>286</v>
      </c>
      <c r="C187" s="88" t="n">
        <v>0</v>
      </c>
      <c r="D187" s="88" t="n">
        <v>200165</v>
      </c>
      <c r="E187" s="88" t="n">
        <v>196485</v>
      </c>
      <c r="F187" s="164" t="n">
        <v>0</v>
      </c>
      <c r="G187" s="129" t="n">
        <f aca="false">E187/D187*100</f>
        <v>98.1615167486823</v>
      </c>
    </row>
    <row r="188" customFormat="false" ht="14.25" hidden="false" customHeight="false" outlineLevel="0" collapsed="false">
      <c r="A188" s="71"/>
      <c r="B188" s="172" t="s">
        <v>298</v>
      </c>
      <c r="C188" s="128"/>
      <c r="D188" s="128"/>
      <c r="E188" s="128"/>
      <c r="F188" s="164"/>
      <c r="G188" s="129"/>
    </row>
    <row r="189" customFormat="false" ht="14.25" hidden="false" customHeight="false" outlineLevel="0" collapsed="false">
      <c r="A189" s="71"/>
      <c r="B189" s="172" t="s">
        <v>288</v>
      </c>
      <c r="C189" s="128"/>
      <c r="D189" s="128"/>
      <c r="E189" s="128"/>
      <c r="F189" s="164"/>
      <c r="G189" s="129"/>
    </row>
    <row r="190" customFormat="false" ht="14.25" hidden="false" customHeight="false" outlineLevel="0" collapsed="false">
      <c r="A190" s="71" t="n">
        <v>41035000</v>
      </c>
      <c r="B190" s="58" t="s">
        <v>301</v>
      </c>
      <c r="C190" s="88" t="n">
        <v>0</v>
      </c>
      <c r="D190" s="88" t="n">
        <v>1849271</v>
      </c>
      <c r="E190" s="88" t="n">
        <v>1732982</v>
      </c>
      <c r="F190" s="164" t="n">
        <v>0</v>
      </c>
      <c r="G190" s="129" t="n">
        <f aca="false">E190/D190*100</f>
        <v>93.7116301504755</v>
      </c>
    </row>
    <row r="191" customFormat="false" ht="14.25" hidden="false" customHeight="false" outlineLevel="0" collapsed="false">
      <c r="A191" s="71"/>
      <c r="B191" s="172" t="s">
        <v>292</v>
      </c>
      <c r="C191" s="128"/>
      <c r="D191" s="128"/>
      <c r="E191" s="128"/>
      <c r="F191" s="164"/>
      <c r="G191" s="129"/>
    </row>
    <row r="192" customFormat="false" ht="15" hidden="false" customHeight="false" outlineLevel="0" collapsed="false">
      <c r="A192" s="71"/>
      <c r="B192" s="58"/>
      <c r="C192" s="128"/>
      <c r="D192" s="128"/>
      <c r="E192" s="128"/>
      <c r="F192" s="164"/>
      <c r="G192" s="129"/>
    </row>
    <row r="193" customFormat="false" ht="13.5" hidden="false" customHeight="false" outlineLevel="0" collapsed="false">
      <c r="A193" s="94" t="n">
        <v>602100</v>
      </c>
      <c r="B193" s="132" t="s">
        <v>228</v>
      </c>
      <c r="C193" s="133"/>
      <c r="D193" s="133"/>
      <c r="E193" s="117" t="n">
        <v>1797887</v>
      </c>
      <c r="F193" s="135"/>
      <c r="G193" s="119"/>
    </row>
    <row r="194" customFormat="false" ht="13.5" hidden="false" customHeight="false" outlineLevel="0" collapsed="false">
      <c r="A194" s="94" t="n">
        <v>602300</v>
      </c>
      <c r="B194" s="136" t="s">
        <v>244</v>
      </c>
      <c r="C194" s="133"/>
      <c r="D194" s="133"/>
      <c r="E194" s="160" t="n">
        <v>-8964</v>
      </c>
      <c r="F194" s="135"/>
      <c r="G194" s="135"/>
    </row>
    <row r="195" customFormat="false" ht="13.5" hidden="false" customHeight="false" outlineLevel="0" collapsed="false">
      <c r="A195" s="94" t="n">
        <v>602400</v>
      </c>
      <c r="B195" s="116" t="s">
        <v>277</v>
      </c>
      <c r="C195" s="133"/>
      <c r="D195" s="133"/>
      <c r="E195" s="160" t="n">
        <v>1336413</v>
      </c>
      <c r="F195" s="135"/>
      <c r="G195" s="135"/>
    </row>
    <row r="196" customFormat="false" ht="13.5" hidden="false" customHeight="false" outlineLevel="0" collapsed="false">
      <c r="A196" s="100"/>
      <c r="B196" s="81" t="s">
        <v>245</v>
      </c>
      <c r="C196" s="115" t="n">
        <f aca="false">C165</f>
        <v>9665941</v>
      </c>
      <c r="D196" s="115" t="n">
        <f aca="false">D165</f>
        <v>17833430</v>
      </c>
      <c r="E196" s="115" t="n">
        <f aca="false">E165+E193+E194+E195</f>
        <v>20027042</v>
      </c>
      <c r="F196" s="119" t="n">
        <f aca="false">E196/C196*100</f>
        <v>207.191850229584</v>
      </c>
      <c r="G196" s="119" t="n">
        <f aca="false">E196/D196*100</f>
        <v>112.300561361443</v>
      </c>
    </row>
    <row r="197" customFormat="false" ht="13.5" hidden="false" customHeight="false" outlineLevel="0" collapsed="false">
      <c r="A197" s="94" t="n">
        <v>900103</v>
      </c>
      <c r="B197" s="132" t="s">
        <v>246</v>
      </c>
      <c r="C197" s="115" t="n">
        <f aca="false">C164+C196</f>
        <v>352840559</v>
      </c>
      <c r="D197" s="115" t="n">
        <f aca="false">D164+D196</f>
        <v>477532083</v>
      </c>
      <c r="E197" s="115" t="n">
        <f aca="false">E164+E196</f>
        <v>492748395</v>
      </c>
      <c r="F197" s="93" t="n">
        <f aca="false">E197/C197*100</f>
        <v>139.651857597244</v>
      </c>
      <c r="G197" s="93" t="n">
        <f aca="false">E197/D197*100</f>
        <v>103.186448103006</v>
      </c>
    </row>
    <row r="205" customFormat="false" ht="14.2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</sheetData>
  <mergeCells count="1">
    <mergeCell ref="F10:G10"/>
  </mergeCells>
  <printOptions headings="false" gridLines="false" gridLinesSet="true" horizontalCentered="false" verticalCentered="false"/>
  <pageMargins left="0.170138888888889" right="0.159722222222222" top="0.240277777777778" bottom="0.25" header="0.511805555555555" footer="0.511805555555555"/>
  <pageSetup paperSize="9" scale="4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0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112" activeCellId="0" sqref="C112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22430974</v>
      </c>
      <c r="D13" s="26" t="n">
        <f aca="false">D14+D28</f>
        <v>22430974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9004974</v>
      </c>
      <c r="D14" s="26" t="n">
        <f aca="false">D15</f>
        <v>9004974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9004974</v>
      </c>
      <c r="D15" s="28" t="n">
        <f aca="false">D16+D18+D21+D23+D25</f>
        <v>9004974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6879692</v>
      </c>
      <c r="D16" s="28" t="n">
        <v>6879692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1227600</v>
      </c>
      <c r="D18" s="28" t="n">
        <v>1227600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610359</v>
      </c>
      <c r="D21" s="28" t="n">
        <v>610359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265980</v>
      </c>
      <c r="D23" s="28" t="n">
        <v>265980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21343</v>
      </c>
      <c r="D25" s="28" t="n">
        <v>21343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13426000</v>
      </c>
      <c r="D28" s="26" t="n">
        <f aca="false">D29+D34+D37</f>
        <v>13426000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8190000</v>
      </c>
      <c r="D29" s="26" t="n">
        <f aca="false">D30+D31+D32+D33</f>
        <v>8190000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4381000</v>
      </c>
      <c r="D31" s="28" t="n">
        <v>4381000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440500</v>
      </c>
      <c r="D32" s="28" t="n">
        <v>440500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573500</v>
      </c>
      <c r="D33" s="28" t="n">
        <v>573500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3168500</v>
      </c>
      <c r="D35" s="28" t="n">
        <v>3168500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1522500</v>
      </c>
      <c r="D36" s="28" t="n">
        <v>1522500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334500</v>
      </c>
      <c r="D38" s="28" t="n">
        <v>334500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5412381</v>
      </c>
      <c r="D40" s="26" t="n">
        <f aca="false">D41+D44+D58</f>
        <v>5327900</v>
      </c>
      <c r="E40" s="26" t="n">
        <f aca="false">E61</f>
        <v>84481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200000</v>
      </c>
      <c r="D41" s="26" t="n">
        <f aca="false">D42</f>
        <v>200000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200000</v>
      </c>
      <c r="D42" s="26" t="n">
        <f aca="false">D43</f>
        <v>200000</v>
      </c>
      <c r="E42" s="26"/>
      <c r="F42" s="27"/>
      <c r="G42" s="3"/>
    </row>
    <row r="43" customFormat="false" ht="14.25" hidden="false" customHeight="true" outlineLevel="0" collapsed="false">
      <c r="A43" s="18" t="n">
        <v>21081100</v>
      </c>
      <c r="B43" s="19" t="s">
        <v>49</v>
      </c>
      <c r="C43" s="28" t="n">
        <f aca="false">D43</f>
        <v>200000</v>
      </c>
      <c r="D43" s="28" t="n">
        <v>200000</v>
      </c>
      <c r="E43" s="28"/>
      <c r="F43" s="29"/>
      <c r="G43" s="3"/>
    </row>
    <row r="44" customFormat="false" ht="15.75" hidden="false" customHeight="false" outlineLevel="0" collapsed="false">
      <c r="A44" s="24" t="n">
        <v>22000000</v>
      </c>
      <c r="B44" s="25" t="s">
        <v>50</v>
      </c>
      <c r="C44" s="26" t="n">
        <f aca="false">C55+C46</f>
        <v>5077500</v>
      </c>
      <c r="D44" s="26" t="n">
        <f aca="false">D55+D46</f>
        <v>5077500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28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26" t="n">
        <f aca="false">D46</f>
        <v>4847500</v>
      </c>
      <c r="D46" s="26" t="n">
        <f aca="false">D47+D49+F51+D51</f>
        <v>4847500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28" t="n">
        <f aca="false">D47</f>
        <v>1142000</v>
      </c>
      <c r="D47" s="28" t="n">
        <v>1142000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26"/>
      <c r="D48" s="26"/>
      <c r="E48" s="28"/>
      <c r="F48" s="29"/>
      <c r="G48" s="3"/>
    </row>
    <row r="49" customFormat="false" ht="15" hidden="false" customHeight="false" outlineLevel="0" collapsed="false">
      <c r="A49" s="18" t="n">
        <v>22012600</v>
      </c>
      <c r="B49" s="19" t="s">
        <v>56</v>
      </c>
      <c r="C49" s="28" t="n">
        <f aca="false">D49</f>
        <v>3485400</v>
      </c>
      <c r="D49" s="28" t="n">
        <v>3485400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28"/>
      <c r="D50" s="28"/>
      <c r="E50" s="28"/>
      <c r="F50" s="29"/>
      <c r="G50" s="3"/>
    </row>
    <row r="51" customFormat="false" ht="15" hidden="false" customHeight="false" outlineLevel="0" collapsed="false">
      <c r="A51" s="18" t="n">
        <v>22012900</v>
      </c>
      <c r="B51" s="19" t="s">
        <v>58</v>
      </c>
      <c r="C51" s="28" t="n">
        <f aca="false">D51</f>
        <v>220100</v>
      </c>
      <c r="D51" s="28" t="n">
        <v>220100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28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26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28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28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26" t="n">
        <f aca="false">D58</f>
        <v>50400</v>
      </c>
      <c r="D58" s="26" t="n">
        <f aca="false">D59</f>
        <v>50400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26" t="n">
        <f aca="false">D59</f>
        <v>50400</v>
      </c>
      <c r="D59" s="26" t="n">
        <f aca="false">D60</f>
        <v>50400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28" t="n">
        <f aca="false">D60</f>
        <v>50400</v>
      </c>
      <c r="D60" s="28" t="n">
        <v>50400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26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26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28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28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28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26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26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28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28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28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255908111</v>
      </c>
      <c r="D72" s="26" t="n">
        <f aca="false">D73</f>
        <v>255908111</v>
      </c>
      <c r="E72" s="26" t="n">
        <f aca="false">E73</f>
        <v>0</v>
      </c>
      <c r="F72" s="27" t="n">
        <f aca="false">F73</f>
        <v>0</v>
      </c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255908111</v>
      </c>
      <c r="D73" s="26" t="n">
        <f aca="false">D74</f>
        <v>255908111</v>
      </c>
      <c r="E73" s="26" t="n">
        <f aca="false">E74</f>
        <v>0</v>
      </c>
      <c r="F73" s="27" t="n">
        <f aca="false">F74</f>
        <v>0</v>
      </c>
      <c r="G73" s="3"/>
    </row>
    <row r="74" customFormat="false" ht="15.75" hidden="false" customHeight="false" outlineLevel="0" collapsed="false">
      <c r="A74" s="24" t="n">
        <v>41030000</v>
      </c>
      <c r="B74" s="42" t="s">
        <v>84</v>
      </c>
      <c r="C74" s="26" t="n">
        <f aca="false">D74+E74</f>
        <v>255908111</v>
      </c>
      <c r="D74" s="26" t="n">
        <f aca="false">D77+D81+D85+D97+D89</f>
        <v>255908111</v>
      </c>
      <c r="E74" s="26" t="n">
        <v>0</v>
      </c>
      <c r="F74" s="27" t="n">
        <v>0</v>
      </c>
      <c r="G74" s="3"/>
    </row>
    <row r="75" customFormat="false" ht="15" hidden="false" customHeight="false" outlineLevel="0" collapsed="false">
      <c r="A75" s="18"/>
      <c r="B75" s="43" t="s">
        <v>85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/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41030600</v>
      </c>
      <c r="B77" s="43" t="s">
        <v>86</v>
      </c>
      <c r="C77" s="34" t="n">
        <f aca="false">D77</f>
        <v>181677300</v>
      </c>
      <c r="D77" s="28" t="n">
        <v>181677300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87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88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89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 t="n">
        <v>41030800</v>
      </c>
      <c r="B81" s="43" t="s">
        <v>90</v>
      </c>
      <c r="C81" s="34" t="n">
        <f aca="false">D81</f>
        <v>71834900</v>
      </c>
      <c r="D81" s="28" t="n">
        <v>71834900</v>
      </c>
      <c r="E81" s="28"/>
      <c r="F81" s="29"/>
      <c r="G81" s="3"/>
    </row>
    <row r="82" customFormat="false" ht="15" hidden="false" customHeight="false" outlineLevel="0" collapsed="false">
      <c r="A82" s="18"/>
      <c r="B82" s="43" t="s">
        <v>91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 t="s">
        <v>92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93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 t="n">
        <v>41031000</v>
      </c>
      <c r="B85" s="43" t="s">
        <v>94</v>
      </c>
      <c r="C85" s="34" t="n">
        <f aca="false">D85</f>
        <v>9900</v>
      </c>
      <c r="D85" s="28" t="n">
        <v>9900</v>
      </c>
      <c r="E85" s="28"/>
      <c r="F85" s="29"/>
      <c r="G85" s="3"/>
    </row>
    <row r="86" customFormat="false" ht="15" hidden="false" customHeight="false" outlineLevel="0" collapsed="false">
      <c r="A86" s="18"/>
      <c r="B86" s="43" t="s">
        <v>95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96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/>
      <c r="B88" s="43"/>
      <c r="C88" s="34"/>
      <c r="D88" s="28"/>
      <c r="E88" s="28"/>
      <c r="F88" s="29"/>
      <c r="G88" s="3"/>
    </row>
    <row r="89" customFormat="false" ht="15" hidden="false" customHeight="false" outlineLevel="0" collapsed="false">
      <c r="A89" s="44" t="n">
        <v>41035000</v>
      </c>
      <c r="B89" s="43" t="s">
        <v>98</v>
      </c>
      <c r="C89" s="34" t="n">
        <f aca="false">D89</f>
        <v>1359173</v>
      </c>
      <c r="D89" s="28" t="n">
        <f aca="false">D90+D94</f>
        <v>1359173</v>
      </c>
      <c r="E89" s="28"/>
      <c r="F89" s="29"/>
      <c r="G89" s="3"/>
    </row>
    <row r="90" customFormat="false" ht="15" hidden="false" customHeight="false" outlineLevel="0" collapsed="false">
      <c r="A90" s="45" t="n">
        <v>41035000</v>
      </c>
      <c r="B90" s="46" t="s">
        <v>109</v>
      </c>
      <c r="C90" s="34" t="n">
        <f aca="false">D90</f>
        <v>1275347</v>
      </c>
      <c r="D90" s="28" t="n">
        <v>1275347</v>
      </c>
      <c r="E90" s="28"/>
      <c r="F90" s="29"/>
      <c r="G90" s="3"/>
    </row>
    <row r="91" customFormat="false" ht="15" hidden="false" customHeight="false" outlineLevel="0" collapsed="false">
      <c r="A91" s="45"/>
      <c r="B91" s="46" t="s">
        <v>110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45"/>
      <c r="B92" s="46" t="s">
        <v>113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45"/>
      <c r="B93" s="46" t="s">
        <v>114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 t="n">
        <v>41035000</v>
      </c>
      <c r="B94" s="46" t="s">
        <v>115</v>
      </c>
      <c r="C94" s="34" t="n">
        <f aca="false">D94</f>
        <v>83826</v>
      </c>
      <c r="D94" s="28" t="n">
        <v>83826</v>
      </c>
      <c r="E94" s="28"/>
      <c r="F94" s="29"/>
      <c r="G94" s="3"/>
    </row>
    <row r="95" customFormat="false" ht="15" hidden="false" customHeight="false" outlineLevel="0" collapsed="false">
      <c r="A95" s="45"/>
      <c r="B95" s="46" t="s">
        <v>116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/>
      <c r="B96" s="46" t="s">
        <v>117</v>
      </c>
      <c r="C96" s="34"/>
      <c r="D96" s="28"/>
      <c r="E96" s="28"/>
      <c r="F96" s="29"/>
      <c r="G96" s="3"/>
    </row>
    <row r="97" customFormat="false" ht="18" hidden="false" customHeight="true" outlineLevel="0" collapsed="false">
      <c r="A97" s="18" t="n">
        <v>41035800</v>
      </c>
      <c r="B97" s="43" t="s">
        <v>118</v>
      </c>
      <c r="C97" s="34" t="n">
        <f aca="false">D97</f>
        <v>1026838</v>
      </c>
      <c r="D97" s="28" t="n">
        <v>1026838</v>
      </c>
      <c r="E97" s="28"/>
      <c r="F97" s="29"/>
      <c r="G97" s="3"/>
    </row>
    <row r="98" customFormat="false" ht="15" hidden="false" customHeight="false" outlineLevel="0" collapsed="false">
      <c r="A98" s="18"/>
      <c r="B98" s="43" t="s">
        <v>119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18"/>
      <c r="B99" s="43" t="s">
        <v>120</v>
      </c>
      <c r="C99" s="28"/>
      <c r="D99" s="28"/>
      <c r="E99" s="28"/>
      <c r="F99" s="29"/>
      <c r="G99" s="3"/>
    </row>
    <row r="100" customFormat="false" ht="15" hidden="false" customHeight="false" outlineLevel="0" collapsed="false">
      <c r="A100" s="18"/>
      <c r="B100" s="43" t="s">
        <v>121</v>
      </c>
      <c r="C100" s="28"/>
      <c r="D100" s="28"/>
      <c r="E100" s="28"/>
      <c r="F100" s="29"/>
      <c r="G100" s="3"/>
    </row>
    <row r="101" customFormat="false" ht="15" hidden="false" customHeight="false" outlineLevel="0" collapsed="false">
      <c r="A101" s="18"/>
      <c r="B101" s="43" t="s">
        <v>303</v>
      </c>
      <c r="C101" s="28"/>
      <c r="D101" s="28"/>
      <c r="E101" s="28"/>
      <c r="F101" s="29"/>
      <c r="G101" s="3"/>
    </row>
    <row r="102" customFormat="false" ht="15" hidden="false" customHeight="false" outlineLevel="0" collapsed="false">
      <c r="A102" s="18"/>
      <c r="B102" s="43" t="s">
        <v>304</v>
      </c>
      <c r="C102" s="28"/>
      <c r="D102" s="28"/>
      <c r="E102" s="28"/>
      <c r="F102" s="29"/>
      <c r="G102" s="3"/>
    </row>
    <row r="103" customFormat="false" ht="15.75" hidden="false" customHeight="false" outlineLevel="0" collapsed="false">
      <c r="A103" s="18"/>
      <c r="B103" s="43"/>
      <c r="C103" s="28"/>
      <c r="D103" s="28"/>
      <c r="E103" s="28"/>
      <c r="F103" s="29"/>
      <c r="G103" s="3"/>
    </row>
    <row r="104" customFormat="false" ht="16.5" hidden="false" customHeight="false" outlineLevel="0" collapsed="false">
      <c r="A104" s="47"/>
      <c r="B104" s="48" t="s">
        <v>123</v>
      </c>
      <c r="C104" s="37" t="n">
        <f aca="false">C71+C72</f>
        <v>283778066</v>
      </c>
      <c r="D104" s="37" t="n">
        <f aca="false">D72+D71</f>
        <v>283693585</v>
      </c>
      <c r="E104" s="37" t="n">
        <f aca="false">E71+E72</f>
        <v>84481</v>
      </c>
      <c r="F104" s="38" t="n">
        <f aca="false">F72</f>
        <v>0</v>
      </c>
      <c r="G104" s="3"/>
    </row>
    <row r="105" customFormat="false" ht="15.75" hidden="false" customHeight="false" outlineLevel="0" collapsed="false">
      <c r="A105" s="42"/>
      <c r="B105" s="42"/>
      <c r="C105" s="49"/>
      <c r="D105" s="49"/>
      <c r="E105" s="49"/>
      <c r="F105" s="50"/>
      <c r="G105" s="3"/>
    </row>
    <row r="106" customFormat="false" ht="15" hidden="false" customHeight="false" outlineLevel="0" collapsed="false">
      <c r="A106" s="51"/>
      <c r="B106" s="51"/>
      <c r="C106" s="52"/>
      <c r="D106" s="49"/>
      <c r="E106" s="49"/>
      <c r="F106" s="50"/>
      <c r="G106" s="3"/>
    </row>
    <row r="107" customFormat="false" ht="15" hidden="false" customHeight="false" outlineLevel="0" collapsed="false">
      <c r="A107" s="51"/>
      <c r="B107" s="51"/>
      <c r="C107" s="52"/>
      <c r="D107" s="49"/>
      <c r="E107" s="49"/>
      <c r="F107" s="50"/>
      <c r="G107" s="3"/>
    </row>
    <row r="108" customFormat="false" ht="15" hidden="false" customHeight="false" outlineLevel="0" collapsed="false">
      <c r="A108" s="51"/>
      <c r="B108" s="51"/>
      <c r="C108" s="51"/>
      <c r="D108" s="53"/>
      <c r="E108" s="54"/>
      <c r="F108" s="54"/>
      <c r="G108" s="3"/>
    </row>
    <row r="109" customFormat="false" ht="14.25" hidden="false" customHeight="false" outlineLevel="0" collapsed="false">
      <c r="A109" s="2"/>
      <c r="B109" s="2"/>
      <c r="C109" s="2"/>
      <c r="D109" s="2"/>
      <c r="E109" s="2"/>
      <c r="F109" s="55"/>
      <c r="G109" s="3"/>
    </row>
    <row r="110" customFormat="false" ht="18" hidden="false" customHeight="false" outlineLevel="0" collapsed="false">
      <c r="A110" s="56" t="s">
        <v>305</v>
      </c>
      <c r="B110" s="56"/>
      <c r="C110" s="56"/>
      <c r="D110" s="56" t="s">
        <v>306</v>
      </c>
      <c r="E110" s="2"/>
      <c r="F110" s="2"/>
      <c r="G110" s="3"/>
    </row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1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2"/>
  <sheetViews>
    <sheetView windowProtection="false" showFormulas="false" showGridLines="true" showRowColHeaders="true" showZeros="true" rightToLeft="false" tabSelected="false" showOutlineSymbols="true" defaultGridColor="true" view="pageBreakPreview" topLeftCell="A88" colorId="64" zoomScale="100" zoomScaleNormal="75" zoomScalePageLayoutView="100" workbookViewId="0">
      <selection pane="topLeft" activeCell="B106" activeCellId="0" sqref="B106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22430974</v>
      </c>
      <c r="D13" s="26" t="n">
        <f aca="false">D14+D28</f>
        <v>22430974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9004974</v>
      </c>
      <c r="D14" s="26" t="n">
        <f aca="false">D15</f>
        <v>9004974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9004974</v>
      </c>
      <c r="D15" s="28" t="n">
        <f aca="false">D16+D18+D21+D23+D25</f>
        <v>9004974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6879692</v>
      </c>
      <c r="D16" s="28" t="n">
        <v>6879692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1227600</v>
      </c>
      <c r="D18" s="28" t="n">
        <v>1227600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610359</v>
      </c>
      <c r="D21" s="28" t="n">
        <v>610359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265980</v>
      </c>
      <c r="D23" s="28" t="n">
        <v>265980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21343</v>
      </c>
      <c r="D25" s="28" t="n">
        <v>21343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13426000</v>
      </c>
      <c r="D28" s="26" t="n">
        <f aca="false">D29+D34+D37</f>
        <v>13426000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8190000</v>
      </c>
      <c r="D29" s="26" t="n">
        <f aca="false">D30+D31+D32+D33</f>
        <v>8190000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4381000</v>
      </c>
      <c r="D31" s="28" t="n">
        <v>4381000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440500</v>
      </c>
      <c r="D32" s="28" t="n">
        <v>440500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573500</v>
      </c>
      <c r="D33" s="28" t="n">
        <v>573500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3168500</v>
      </c>
      <c r="D35" s="28" t="n">
        <v>3168500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1522500</v>
      </c>
      <c r="D36" s="28" t="n">
        <v>1522500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334500</v>
      </c>
      <c r="D38" s="28" t="n">
        <v>334500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5412381</v>
      </c>
      <c r="D40" s="26" t="n">
        <f aca="false">D41+D44+D58</f>
        <v>5327900</v>
      </c>
      <c r="E40" s="26" t="n">
        <f aca="false">E61</f>
        <v>84481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200000</v>
      </c>
      <c r="D41" s="26" t="n">
        <f aca="false">D42</f>
        <v>200000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200000</v>
      </c>
      <c r="D42" s="26" t="n">
        <f aca="false">D43</f>
        <v>200000</v>
      </c>
      <c r="E42" s="26"/>
      <c r="F42" s="27"/>
      <c r="G42" s="3"/>
    </row>
    <row r="43" customFormat="false" ht="14.25" hidden="false" customHeight="true" outlineLevel="0" collapsed="false">
      <c r="A43" s="18" t="n">
        <v>21081100</v>
      </c>
      <c r="B43" s="19" t="s">
        <v>49</v>
      </c>
      <c r="C43" s="28" t="n">
        <f aca="false">D43</f>
        <v>200000</v>
      </c>
      <c r="D43" s="28" t="n">
        <v>200000</v>
      </c>
      <c r="E43" s="28"/>
      <c r="F43" s="29"/>
      <c r="G43" s="3"/>
    </row>
    <row r="44" customFormat="false" ht="15.75" hidden="false" customHeight="false" outlineLevel="0" collapsed="false">
      <c r="A44" s="24" t="n">
        <v>22000000</v>
      </c>
      <c r="B44" s="25" t="s">
        <v>50</v>
      </c>
      <c r="C44" s="26" t="n">
        <f aca="false">C55+C46</f>
        <v>5077500</v>
      </c>
      <c r="D44" s="26" t="n">
        <f aca="false">D55+D46</f>
        <v>5077500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28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26" t="n">
        <f aca="false">D46</f>
        <v>4847500</v>
      </c>
      <c r="D46" s="26" t="n">
        <f aca="false">D47+D49+F51+D51</f>
        <v>4847500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28" t="n">
        <f aca="false">D47</f>
        <v>1142000</v>
      </c>
      <c r="D47" s="28" t="n">
        <v>1142000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26"/>
      <c r="D48" s="26"/>
      <c r="E48" s="28"/>
      <c r="F48" s="29"/>
      <c r="G48" s="3"/>
    </row>
    <row r="49" customFormat="false" ht="15" hidden="false" customHeight="false" outlineLevel="0" collapsed="false">
      <c r="A49" s="18" t="n">
        <v>22012600</v>
      </c>
      <c r="B49" s="19" t="s">
        <v>56</v>
      </c>
      <c r="C49" s="28" t="n">
        <f aca="false">D49</f>
        <v>3485400</v>
      </c>
      <c r="D49" s="28" t="n">
        <v>3485400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28"/>
      <c r="D50" s="28"/>
      <c r="E50" s="28"/>
      <c r="F50" s="29"/>
      <c r="G50" s="3"/>
    </row>
    <row r="51" customFormat="false" ht="15" hidden="false" customHeight="false" outlineLevel="0" collapsed="false">
      <c r="A51" s="18" t="n">
        <v>22012900</v>
      </c>
      <c r="B51" s="19" t="s">
        <v>58</v>
      </c>
      <c r="C51" s="28" t="n">
        <f aca="false">D51</f>
        <v>220100</v>
      </c>
      <c r="D51" s="28" t="n">
        <v>220100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28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26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28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28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26" t="n">
        <f aca="false">D58</f>
        <v>50400</v>
      </c>
      <c r="D58" s="26" t="n">
        <f aca="false">D59</f>
        <v>50400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26" t="n">
        <f aca="false">D59</f>
        <v>50400</v>
      </c>
      <c r="D59" s="26" t="n">
        <f aca="false">D60</f>
        <v>50400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28" t="n">
        <f aca="false">D60</f>
        <v>50400</v>
      </c>
      <c r="D60" s="28" t="n">
        <v>50400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26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26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28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28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28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26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26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28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28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28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265466111</v>
      </c>
      <c r="D72" s="26" t="n">
        <f aca="false">D73</f>
        <v>265466111</v>
      </c>
      <c r="E72" s="26" t="n">
        <f aca="false">E73</f>
        <v>0</v>
      </c>
      <c r="F72" s="27" t="n">
        <f aca="false">F73</f>
        <v>0</v>
      </c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265466111</v>
      </c>
      <c r="D73" s="26" t="n">
        <f aca="false">D74</f>
        <v>265466111</v>
      </c>
      <c r="E73" s="26" t="n">
        <f aca="false">E74</f>
        <v>0</v>
      </c>
      <c r="F73" s="27" t="n">
        <f aca="false">F74</f>
        <v>0</v>
      </c>
      <c r="G73" s="3"/>
    </row>
    <row r="74" customFormat="false" ht="15.75" hidden="false" customHeight="false" outlineLevel="0" collapsed="false">
      <c r="A74" s="24" t="n">
        <v>41030000</v>
      </c>
      <c r="B74" s="42" t="s">
        <v>84</v>
      </c>
      <c r="C74" s="26" t="n">
        <f aca="false">D74+E74</f>
        <v>265466111</v>
      </c>
      <c r="D74" s="26" t="n">
        <f aca="false">D77+D81+D85+D97+D89</f>
        <v>265466111</v>
      </c>
      <c r="E74" s="26" t="n">
        <v>0</v>
      </c>
      <c r="F74" s="27" t="n">
        <v>0</v>
      </c>
      <c r="G74" s="3"/>
    </row>
    <row r="75" customFormat="false" ht="15" hidden="false" customHeight="false" outlineLevel="0" collapsed="false">
      <c r="A75" s="18"/>
      <c r="B75" s="43" t="s">
        <v>85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/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41030600</v>
      </c>
      <c r="B77" s="43" t="s">
        <v>86</v>
      </c>
      <c r="C77" s="34" t="n">
        <f aca="false">D77</f>
        <v>181677300</v>
      </c>
      <c r="D77" s="28" t="n">
        <v>181677300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87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88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89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 t="n">
        <v>41030800</v>
      </c>
      <c r="B81" s="43" t="s">
        <v>90</v>
      </c>
      <c r="C81" s="34" t="n">
        <f aca="false">D81</f>
        <v>81378800</v>
      </c>
      <c r="D81" s="28" t="n">
        <v>81378800</v>
      </c>
      <c r="E81" s="28"/>
      <c r="F81" s="29"/>
      <c r="G81" s="3"/>
    </row>
    <row r="82" customFormat="false" ht="15" hidden="false" customHeight="false" outlineLevel="0" collapsed="false">
      <c r="A82" s="18"/>
      <c r="B82" s="43" t="s">
        <v>91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 t="s">
        <v>92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93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 t="n">
        <v>41031000</v>
      </c>
      <c r="B85" s="43" t="s">
        <v>94</v>
      </c>
      <c r="C85" s="34" t="n">
        <f aca="false">D85</f>
        <v>24000</v>
      </c>
      <c r="D85" s="28" t="n">
        <v>24000</v>
      </c>
      <c r="E85" s="28"/>
      <c r="F85" s="29"/>
      <c r="G85" s="3"/>
    </row>
    <row r="86" customFormat="false" ht="15" hidden="false" customHeight="false" outlineLevel="0" collapsed="false">
      <c r="A86" s="18"/>
      <c r="B86" s="43" t="s">
        <v>95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96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/>
      <c r="B88" s="43"/>
      <c r="C88" s="34"/>
      <c r="D88" s="28"/>
      <c r="E88" s="28"/>
      <c r="F88" s="29"/>
      <c r="G88" s="3"/>
    </row>
    <row r="89" customFormat="false" ht="15" hidden="false" customHeight="false" outlineLevel="0" collapsed="false">
      <c r="A89" s="44" t="n">
        <v>41035000</v>
      </c>
      <c r="B89" s="43" t="s">
        <v>98</v>
      </c>
      <c r="C89" s="34" t="n">
        <f aca="false">D89</f>
        <v>1359173</v>
      </c>
      <c r="D89" s="28" t="n">
        <f aca="false">D90+D94</f>
        <v>1359173</v>
      </c>
      <c r="E89" s="28"/>
      <c r="F89" s="29"/>
      <c r="G89" s="3"/>
    </row>
    <row r="90" customFormat="false" ht="15" hidden="false" customHeight="false" outlineLevel="0" collapsed="false">
      <c r="A90" s="45" t="n">
        <v>41035000</v>
      </c>
      <c r="B90" s="46" t="s">
        <v>109</v>
      </c>
      <c r="C90" s="34" t="n">
        <f aca="false">D90</f>
        <v>1275347</v>
      </c>
      <c r="D90" s="28" t="n">
        <v>1275347</v>
      </c>
      <c r="E90" s="28"/>
      <c r="F90" s="29"/>
      <c r="G90" s="3"/>
    </row>
    <row r="91" customFormat="false" ht="15" hidden="false" customHeight="false" outlineLevel="0" collapsed="false">
      <c r="A91" s="45"/>
      <c r="B91" s="46" t="s">
        <v>110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45"/>
      <c r="B92" s="46" t="s">
        <v>113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45"/>
      <c r="B93" s="46" t="s">
        <v>114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 t="n">
        <v>41035000</v>
      </c>
      <c r="B94" s="46" t="s">
        <v>115</v>
      </c>
      <c r="C94" s="34" t="n">
        <f aca="false">D94</f>
        <v>83826</v>
      </c>
      <c r="D94" s="28" t="n">
        <v>83826</v>
      </c>
      <c r="E94" s="28"/>
      <c r="F94" s="29"/>
      <c r="G94" s="3"/>
    </row>
    <row r="95" customFormat="false" ht="15" hidden="false" customHeight="false" outlineLevel="0" collapsed="false">
      <c r="A95" s="45"/>
      <c r="B95" s="46" t="s">
        <v>116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/>
      <c r="B96" s="46" t="s">
        <v>117</v>
      </c>
      <c r="C96" s="34"/>
      <c r="D96" s="28"/>
      <c r="E96" s="28"/>
      <c r="F96" s="29"/>
      <c r="G96" s="3"/>
    </row>
    <row r="97" customFormat="false" ht="18" hidden="false" customHeight="true" outlineLevel="0" collapsed="false">
      <c r="A97" s="18" t="n">
        <v>41035800</v>
      </c>
      <c r="B97" s="43" t="s">
        <v>118</v>
      </c>
      <c r="C97" s="34" t="n">
        <f aca="false">D97</f>
        <v>1026838</v>
      </c>
      <c r="D97" s="28" t="n">
        <v>1026838</v>
      </c>
      <c r="E97" s="28"/>
      <c r="F97" s="29"/>
      <c r="G97" s="3"/>
    </row>
    <row r="98" customFormat="false" ht="15" hidden="false" customHeight="false" outlineLevel="0" collapsed="false">
      <c r="A98" s="18"/>
      <c r="B98" s="43" t="s">
        <v>119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18"/>
      <c r="B99" s="43" t="s">
        <v>120</v>
      </c>
      <c r="C99" s="28"/>
      <c r="D99" s="28"/>
      <c r="E99" s="28"/>
      <c r="F99" s="29"/>
      <c r="G99" s="3"/>
    </row>
    <row r="100" customFormat="false" ht="15" hidden="false" customHeight="false" outlineLevel="0" collapsed="false">
      <c r="A100" s="18"/>
      <c r="B100" s="43" t="s">
        <v>121</v>
      </c>
      <c r="C100" s="28"/>
      <c r="D100" s="28"/>
      <c r="E100" s="28"/>
      <c r="F100" s="29"/>
      <c r="G100" s="3"/>
    </row>
    <row r="101" customFormat="false" ht="15" hidden="false" customHeight="false" outlineLevel="0" collapsed="false">
      <c r="A101" s="18"/>
      <c r="B101" s="43" t="s">
        <v>303</v>
      </c>
      <c r="C101" s="28"/>
      <c r="D101" s="28"/>
      <c r="E101" s="28"/>
      <c r="F101" s="29"/>
      <c r="G101" s="3"/>
    </row>
    <row r="102" customFormat="false" ht="15" hidden="false" customHeight="false" outlineLevel="0" collapsed="false">
      <c r="A102" s="18"/>
      <c r="B102" s="43" t="s">
        <v>304</v>
      </c>
      <c r="C102" s="28"/>
      <c r="D102" s="28"/>
      <c r="E102" s="28"/>
      <c r="F102" s="29"/>
      <c r="G102" s="3"/>
    </row>
    <row r="103" customFormat="false" ht="15.75" hidden="false" customHeight="false" outlineLevel="0" collapsed="false">
      <c r="A103" s="18"/>
      <c r="B103" s="43"/>
      <c r="C103" s="28"/>
      <c r="D103" s="28"/>
      <c r="E103" s="28"/>
      <c r="F103" s="29"/>
      <c r="G103" s="3"/>
    </row>
    <row r="104" customFormat="false" ht="16.5" hidden="false" customHeight="false" outlineLevel="0" collapsed="false">
      <c r="A104" s="47"/>
      <c r="B104" s="48" t="s">
        <v>123</v>
      </c>
      <c r="C104" s="37" t="n">
        <f aca="false">C71+C72</f>
        <v>293336066</v>
      </c>
      <c r="D104" s="37" t="n">
        <f aca="false">D72+D71</f>
        <v>293251585</v>
      </c>
      <c r="E104" s="37" t="n">
        <f aca="false">E71+E72</f>
        <v>84481</v>
      </c>
      <c r="F104" s="38" t="n">
        <f aca="false">F72</f>
        <v>0</v>
      </c>
      <c r="G104" s="3"/>
    </row>
    <row r="105" customFormat="false" ht="15.75" hidden="false" customHeight="false" outlineLevel="0" collapsed="false">
      <c r="A105" s="42"/>
      <c r="B105" s="42"/>
      <c r="C105" s="49"/>
      <c r="D105" s="49"/>
      <c r="E105" s="49"/>
      <c r="F105" s="50"/>
      <c r="G105" s="3"/>
    </row>
    <row r="106" customFormat="false" ht="15" hidden="false" customHeight="false" outlineLevel="0" collapsed="false">
      <c r="A106" s="51"/>
      <c r="B106" s="51"/>
      <c r="C106" s="52"/>
      <c r="D106" s="49"/>
      <c r="E106" s="49"/>
      <c r="F106" s="50"/>
      <c r="G106" s="3"/>
    </row>
    <row r="107" customFormat="false" ht="15" hidden="false" customHeight="false" outlineLevel="0" collapsed="false">
      <c r="A107" s="51"/>
      <c r="B107" s="51"/>
      <c r="C107" s="52"/>
      <c r="D107" s="49"/>
      <c r="E107" s="49"/>
      <c r="F107" s="50"/>
      <c r="G107" s="3"/>
    </row>
    <row r="108" customFormat="false" ht="15" hidden="false" customHeight="false" outlineLevel="0" collapsed="false">
      <c r="A108" s="51"/>
      <c r="B108" s="51"/>
      <c r="C108" s="51"/>
      <c r="D108" s="53"/>
      <c r="E108" s="54"/>
      <c r="F108" s="54"/>
      <c r="G108" s="3"/>
    </row>
    <row r="109" customFormat="false" ht="14.25" hidden="false" customHeight="false" outlineLevel="0" collapsed="false">
      <c r="A109" s="2"/>
      <c r="B109" s="2"/>
      <c r="C109" s="2"/>
      <c r="D109" s="2"/>
      <c r="E109" s="2"/>
      <c r="F109" s="55"/>
      <c r="G109" s="3"/>
    </row>
    <row r="110" customFormat="false" ht="18" hidden="false" customHeight="false" outlineLevel="0" collapsed="false">
      <c r="A110" s="56" t="s">
        <v>308</v>
      </c>
      <c r="B110" s="56"/>
      <c r="C110" s="56"/>
      <c r="D110" s="56" t="s">
        <v>306</v>
      </c>
      <c r="E110" s="2"/>
      <c r="F110" s="2"/>
      <c r="G110" s="3"/>
    </row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H135"/>
  <sheetViews>
    <sheetView windowProtection="false" showFormulas="false" showGridLines="true" showRowColHeaders="true" showZeros="true" rightToLeft="false" tabSelected="false" showOutlineSymbols="true" defaultGridColor="true" view="pageBreakPreview" topLeftCell="A73" colorId="64" zoomScale="100" zoomScaleNormal="75" zoomScalePageLayoutView="100" workbookViewId="0">
      <selection pane="topLeft" activeCell="C134" activeCellId="0" sqref="C134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3" min="3" style="0" width="18.6938775510204"/>
    <col collapsed="false" hidden="false" max="4" min="4" style="0" width="16.4081632653061"/>
    <col collapsed="false" hidden="false" max="5" min="5" style="0" width="17.8367346938776"/>
    <col collapsed="false" hidden="false" max="6" min="6" style="0" width="23.5408163265306"/>
    <col collapsed="false" hidden="false" max="7" min="7" style="0" width="26.2602040816327"/>
  </cols>
  <sheetData>
    <row r="1" customFormat="false" ht="14.25" hidden="false" customHeight="false" outlineLevel="0" collapsed="false">
      <c r="A1" s="57"/>
      <c r="B1" s="57"/>
      <c r="C1" s="57"/>
      <c r="D1" s="57"/>
      <c r="E1" s="2"/>
      <c r="F1" s="2" t="s">
        <v>0</v>
      </c>
      <c r="G1" s="2"/>
      <c r="H1" s="57"/>
    </row>
    <row r="2" customFormat="false" ht="14.25" hidden="false" customHeight="false" outlineLevel="0" collapsed="false">
      <c r="A2" s="57"/>
      <c r="B2" s="57"/>
      <c r="C2" s="57"/>
      <c r="D2" s="57"/>
      <c r="E2" s="2" t="s">
        <v>309</v>
      </c>
      <c r="F2" s="2"/>
      <c r="G2" s="2"/>
      <c r="H2" s="57"/>
    </row>
    <row r="3" customFormat="false" ht="14.25" hidden="false" customHeight="false" outlineLevel="0" collapsed="false">
      <c r="A3" s="57"/>
      <c r="B3" s="57"/>
      <c r="C3" s="57"/>
      <c r="D3" s="57"/>
      <c r="E3" s="2"/>
      <c r="F3" s="2" t="s">
        <v>2</v>
      </c>
      <c r="G3" s="2"/>
      <c r="H3" s="57"/>
    </row>
    <row r="4" customFormat="false" ht="18" hidden="false" customHeight="false" outlineLevel="0" collapsed="false">
      <c r="A4" s="59"/>
      <c r="B4" s="57"/>
      <c r="C4" s="57"/>
      <c r="D4" s="57"/>
      <c r="E4" s="2"/>
      <c r="F4" s="2"/>
      <c r="G4" s="2"/>
      <c r="H4" s="57"/>
    </row>
    <row r="5" customFormat="false" ht="12.75" hidden="false" customHeight="false" outlineLevel="0" collapsed="false">
      <c r="A5" s="60"/>
      <c r="B5" s="61"/>
      <c r="C5" s="61"/>
      <c r="D5" s="61"/>
      <c r="E5" s="1"/>
      <c r="F5" s="1"/>
      <c r="G5" s="1"/>
    </row>
    <row r="6" customFormat="false" ht="12.75" hidden="false" customHeight="false" outlineLevel="0" collapsed="false">
      <c r="A6" s="62"/>
      <c r="B6" s="57" t="s">
        <v>310</v>
      </c>
      <c r="C6" s="57"/>
      <c r="D6" s="57"/>
      <c r="E6" s="60"/>
      <c r="F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60"/>
      <c r="F7" s="60"/>
    </row>
    <row r="8" customFormat="false" ht="12.75" hidden="false" customHeight="false" outlineLevel="0" collapsed="false">
      <c r="A8" s="61"/>
      <c r="B8" s="61"/>
      <c r="C8" s="63"/>
      <c r="D8" s="63"/>
      <c r="E8" s="61"/>
      <c r="F8" s="61"/>
    </row>
    <row r="9" customFormat="false" ht="13.5" hidden="false" customHeight="false" outlineLevel="0" collapsed="false">
      <c r="A9" s="58"/>
      <c r="B9" s="64"/>
      <c r="C9" s="65"/>
      <c r="D9" s="65"/>
      <c r="E9" s="64"/>
      <c r="F9" s="64"/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133</v>
      </c>
      <c r="E10" s="67" t="s">
        <v>134</v>
      </c>
      <c r="F10" s="69" t="s">
        <v>135</v>
      </c>
      <c r="G10" s="69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138</v>
      </c>
      <c r="E11" s="71" t="s">
        <v>139</v>
      </c>
      <c r="F11" s="72" t="s">
        <v>249</v>
      </c>
      <c r="G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311</v>
      </c>
      <c r="D12" s="71" t="s">
        <v>312</v>
      </c>
      <c r="E12" s="71" t="s">
        <v>144</v>
      </c>
      <c r="F12" s="72" t="s">
        <v>145</v>
      </c>
      <c r="G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4" t="s">
        <v>147</v>
      </c>
      <c r="F13" s="72" t="s">
        <v>313</v>
      </c>
      <c r="G13" s="71" t="s">
        <v>314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5</v>
      </c>
      <c r="F14" s="78" t="n">
        <v>6</v>
      </c>
      <c r="G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</f>
        <v>4750751</v>
      </c>
      <c r="D15" s="82" t="n">
        <f aca="false">D16+D32</f>
        <v>4750751</v>
      </c>
      <c r="E15" s="82" t="n">
        <f aca="false">E16+E32</f>
        <v>4896265</v>
      </c>
      <c r="F15" s="83" t="n">
        <f aca="false">E15/C15*100</f>
        <v>103.06296836016</v>
      </c>
      <c r="G15" s="83" t="n">
        <f aca="false">E15/D15*100</f>
        <v>103.06296836016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1767651</v>
      </c>
      <c r="D16" s="82" t="n">
        <f aca="false">D18</f>
        <v>1767651</v>
      </c>
      <c r="E16" s="82" t="n">
        <f aca="false">E18</f>
        <v>2011086</v>
      </c>
      <c r="F16" s="84" t="n">
        <f aca="false">E16/C16*100</f>
        <v>113.771666465835</v>
      </c>
      <c r="G16" s="84" t="n">
        <f aca="false">E16/D16*100</f>
        <v>113.771666465835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5"/>
      <c r="F17" s="84"/>
      <c r="G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1767651</v>
      </c>
      <c r="D18" s="87" t="n">
        <f aca="false">D19+D21+D24+D26+D29</f>
        <v>1767651</v>
      </c>
      <c r="E18" s="87" t="n">
        <f aca="false">E19+E21+E24+E26+E29</f>
        <v>2011086</v>
      </c>
      <c r="F18" s="84" t="n">
        <f aca="false">E18/C18*100</f>
        <v>113.771666465835</v>
      </c>
      <c r="G18" s="84" t="n">
        <f aca="false">E18/D18*100</f>
        <v>113.771666465835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1294560</v>
      </c>
      <c r="D19" s="87" t="n">
        <v>1294560</v>
      </c>
      <c r="E19" s="87" t="n">
        <v>1553447</v>
      </c>
      <c r="F19" s="84" t="n">
        <f aca="false">E19/C19*100</f>
        <v>119.998068841923</v>
      </c>
      <c r="G19" s="84" t="n">
        <f aca="false">E19/D19*100</f>
        <v>119.998068841923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4"/>
      <c r="G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306900</v>
      </c>
      <c r="D21" s="87" t="n">
        <v>306900</v>
      </c>
      <c r="E21" s="87" t="n">
        <v>324552</v>
      </c>
      <c r="F21" s="84" t="n">
        <f aca="false">E21/C21*100</f>
        <v>105.751710654936</v>
      </c>
      <c r="G21" s="84" t="n">
        <f aca="false">E21/D21*100</f>
        <v>105.751710654936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4"/>
      <c r="G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4"/>
      <c r="G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104904</v>
      </c>
      <c r="D24" s="87" t="n">
        <v>104904</v>
      </c>
      <c r="E24" s="87" t="n">
        <v>67913</v>
      </c>
      <c r="F24" s="84" t="n">
        <f aca="false">E24/C24*100</f>
        <v>64.7382368641806</v>
      </c>
      <c r="G24" s="84" t="n">
        <f aca="false">E24/D24*100</f>
        <v>64.7382368641806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4"/>
      <c r="G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56730</v>
      </c>
      <c r="D26" s="87" t="n">
        <v>56730</v>
      </c>
      <c r="E26" s="87" t="n">
        <v>58115</v>
      </c>
      <c r="F26" s="84" t="n">
        <f aca="false">E26/C26*100</f>
        <v>102.441389035784</v>
      </c>
      <c r="G26" s="84" t="n">
        <f aca="false">E26/D26*100</f>
        <v>102.441389035784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8"/>
      <c r="F27" s="84"/>
      <c r="G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8"/>
      <c r="F28" s="84"/>
      <c r="G28" s="84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4557</v>
      </c>
      <c r="D29" s="87" t="n">
        <v>4557</v>
      </c>
      <c r="E29" s="88" t="n">
        <v>7059</v>
      </c>
      <c r="F29" s="84" t="n">
        <f aca="false">E29/C29*100</f>
        <v>154.904542462146</v>
      </c>
      <c r="G29" s="84" t="n">
        <f aca="false">E29/D29*100</f>
        <v>154.904542462146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8"/>
      <c r="F30" s="84"/>
      <c r="G30" s="84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8"/>
      <c r="F31" s="84"/>
      <c r="G31" s="84"/>
    </row>
    <row r="32" customFormat="false" ht="12.75" hidden="false" customHeight="false" outlineLevel="0" collapsed="false">
      <c r="A32" s="80" t="n">
        <v>18000000</v>
      </c>
      <c r="B32" s="81" t="s">
        <v>34</v>
      </c>
      <c r="C32" s="82" t="n">
        <f aca="false">C33+C38+C43+C46</f>
        <v>2983100</v>
      </c>
      <c r="D32" s="82" t="n">
        <f aca="false">D33+D38+D43+D46</f>
        <v>2983100</v>
      </c>
      <c r="E32" s="82" t="n">
        <f aca="false">E33+E38+E43+E46</f>
        <v>2885179</v>
      </c>
      <c r="F32" s="84" t="n">
        <f aca="false">E32/C32*100</f>
        <v>96.7174751097851</v>
      </c>
      <c r="G32" s="84" t="n">
        <f aca="false">E32/D32*100</f>
        <v>96.7174751097851</v>
      </c>
    </row>
    <row r="33" customFormat="false" ht="12.75" hidden="false" customHeight="false" outlineLevel="0" collapsed="false">
      <c r="A33" s="80" t="n">
        <v>18010000</v>
      </c>
      <c r="B33" s="81" t="s">
        <v>35</v>
      </c>
      <c r="C33" s="82" t="n">
        <f aca="false">C34+C35+C36+C37</f>
        <v>1873000</v>
      </c>
      <c r="D33" s="82" t="n">
        <f aca="false">D34+D35+D36+D37</f>
        <v>1873000</v>
      </c>
      <c r="E33" s="82" t="n">
        <f aca="false">E34+E35+E36+E37</f>
        <v>1902909</v>
      </c>
      <c r="F33" s="84" t="n">
        <f aca="false">E33/C33*100</f>
        <v>101.596849973305</v>
      </c>
      <c r="G33" s="84" t="n">
        <f aca="false">E33/D33*100</f>
        <v>101.596849973305</v>
      </c>
    </row>
    <row r="34" customFormat="false" ht="12.75" hidden="false" customHeight="false" outlineLevel="0" collapsed="false">
      <c r="A34" s="80" t="n">
        <v>18010500</v>
      </c>
      <c r="B34" s="86" t="s">
        <v>36</v>
      </c>
      <c r="C34" s="82" t="n">
        <v>730000</v>
      </c>
      <c r="D34" s="82" t="n">
        <v>730000</v>
      </c>
      <c r="E34" s="85" t="n">
        <v>637101</v>
      </c>
      <c r="F34" s="84" t="n">
        <f aca="false">E34/C34*100</f>
        <v>87.2741095890411</v>
      </c>
      <c r="G34" s="84" t="n">
        <f aca="false">E34/D34*100</f>
        <v>87.2741095890411</v>
      </c>
    </row>
    <row r="35" customFormat="false" ht="12.75" hidden="false" customHeight="false" outlineLevel="0" collapsed="false">
      <c r="A35" s="80" t="n">
        <v>18010600</v>
      </c>
      <c r="B35" s="86" t="s">
        <v>37</v>
      </c>
      <c r="C35" s="82" t="n">
        <v>1025000</v>
      </c>
      <c r="D35" s="82" t="n">
        <v>1025000</v>
      </c>
      <c r="E35" s="85" t="n">
        <v>1144413</v>
      </c>
      <c r="F35" s="84" t="n">
        <f aca="false">E35/C35*100</f>
        <v>111.650048780488</v>
      </c>
      <c r="G35" s="84" t="n">
        <f aca="false">E35/D35*100</f>
        <v>111.650048780488</v>
      </c>
    </row>
    <row r="36" customFormat="false" ht="12.75" hidden="false" customHeight="false" outlineLevel="0" collapsed="false">
      <c r="A36" s="80" t="n">
        <v>18010700</v>
      </c>
      <c r="B36" s="86" t="s">
        <v>38</v>
      </c>
      <c r="C36" s="82" t="n">
        <v>43500</v>
      </c>
      <c r="D36" s="82" t="n">
        <v>43500</v>
      </c>
      <c r="E36" s="85" t="n">
        <v>46179</v>
      </c>
      <c r="F36" s="84" t="n">
        <f aca="false">E36/C36*100</f>
        <v>106.158620689655</v>
      </c>
      <c r="G36" s="84" t="n">
        <f aca="false">E36/D36*100</f>
        <v>106.158620689655</v>
      </c>
    </row>
    <row r="37" customFormat="false" ht="12.75" hidden="false" customHeight="false" outlineLevel="0" collapsed="false">
      <c r="A37" s="80" t="n">
        <v>18010900</v>
      </c>
      <c r="B37" s="86" t="s">
        <v>39</v>
      </c>
      <c r="C37" s="82" t="n">
        <v>74500</v>
      </c>
      <c r="D37" s="82" t="n">
        <v>74500</v>
      </c>
      <c r="E37" s="85" t="n">
        <v>75216</v>
      </c>
      <c r="F37" s="84" t="n">
        <f aca="false">E37/C37*100</f>
        <v>100.961073825503</v>
      </c>
      <c r="G37" s="84" t="n">
        <f aca="false">E37/D37*100</f>
        <v>100.961073825503</v>
      </c>
    </row>
    <row r="38" customFormat="false" ht="12.75" hidden="false" customHeight="false" outlineLevel="0" collapsed="false">
      <c r="A38" s="80" t="n">
        <v>18020000</v>
      </c>
      <c r="B38" s="81" t="s">
        <v>40</v>
      </c>
      <c r="C38" s="82" t="n">
        <f aca="false">C39+C41</f>
        <v>991700</v>
      </c>
      <c r="D38" s="82" t="n">
        <f aca="false">D39+D41</f>
        <v>991700</v>
      </c>
      <c r="E38" s="85" t="n">
        <f aca="false">E39+E41</f>
        <v>886130</v>
      </c>
      <c r="F38" s="84" t="n">
        <f aca="false">E38/C38*100</f>
        <v>89.3546435413936</v>
      </c>
      <c r="G38" s="84" t="n">
        <f aca="false">E38/D38*100</f>
        <v>89.3546435413936</v>
      </c>
    </row>
    <row r="39" customFormat="false" ht="12.75" hidden="false" customHeight="false" outlineLevel="0" collapsed="false">
      <c r="A39" s="71" t="n">
        <v>18020100</v>
      </c>
      <c r="B39" s="86" t="s">
        <v>171</v>
      </c>
      <c r="C39" s="87" t="n">
        <v>664700</v>
      </c>
      <c r="D39" s="87" t="n">
        <v>664700</v>
      </c>
      <c r="E39" s="88" t="n">
        <v>694002</v>
      </c>
      <c r="F39" s="84" t="n">
        <f aca="false">E39/C39*100</f>
        <v>104.40830449827</v>
      </c>
      <c r="G39" s="84" t="n">
        <f aca="false">E39/D39*100</f>
        <v>104.40830449827</v>
      </c>
    </row>
    <row r="40" customFormat="false" ht="12.75" hidden="false" customHeight="false" outlineLevel="0" collapsed="false">
      <c r="A40" s="71"/>
      <c r="B40" s="86" t="s">
        <v>172</v>
      </c>
      <c r="C40" s="87"/>
      <c r="D40" s="87"/>
      <c r="E40" s="88"/>
      <c r="F40" s="84"/>
      <c r="G40" s="84"/>
    </row>
    <row r="41" customFormat="false" ht="12.75" hidden="false" customHeight="false" outlineLevel="0" collapsed="false">
      <c r="A41" s="71" t="n">
        <v>18020200</v>
      </c>
      <c r="B41" s="86" t="s">
        <v>173</v>
      </c>
      <c r="C41" s="87" t="n">
        <v>327000</v>
      </c>
      <c r="D41" s="87" t="n">
        <v>327000</v>
      </c>
      <c r="E41" s="88" t="n">
        <v>192128</v>
      </c>
      <c r="F41" s="84" t="n">
        <f aca="false">E41/C41*100</f>
        <v>58.7547400611621</v>
      </c>
      <c r="G41" s="84" t="n">
        <f aca="false">E41/D41*100</f>
        <v>58.7547400611621</v>
      </c>
    </row>
    <row r="42" customFormat="false" ht="12.75" hidden="false" customHeight="false" outlineLevel="0" collapsed="false">
      <c r="A42" s="71"/>
      <c r="B42" s="86" t="s">
        <v>172</v>
      </c>
      <c r="C42" s="87"/>
      <c r="D42" s="87"/>
      <c r="E42" s="88"/>
      <c r="F42" s="84"/>
      <c r="G42" s="84"/>
    </row>
    <row r="43" customFormat="false" ht="12.75" hidden="false" customHeight="false" outlineLevel="0" collapsed="false">
      <c r="A43" s="80" t="n">
        <v>18030000</v>
      </c>
      <c r="B43" s="81" t="s">
        <v>43</v>
      </c>
      <c r="C43" s="82" t="n">
        <f aca="false">C44+C45</f>
        <v>118400</v>
      </c>
      <c r="D43" s="82" t="n">
        <f aca="false">D44+D45</f>
        <v>118400</v>
      </c>
      <c r="E43" s="85" t="n">
        <f aca="false">E44+E45</f>
        <v>112646</v>
      </c>
      <c r="F43" s="84" t="n">
        <f aca="false">E43/C43*100</f>
        <v>95.1402027027027</v>
      </c>
      <c r="G43" s="84" t="n">
        <f aca="false">E43/D43*100</f>
        <v>95.1402027027027</v>
      </c>
    </row>
    <row r="44" customFormat="false" ht="12.75" hidden="false" customHeight="false" outlineLevel="0" collapsed="false">
      <c r="A44" s="71" t="n">
        <v>18030100</v>
      </c>
      <c r="B44" s="86" t="s">
        <v>44</v>
      </c>
      <c r="C44" s="87" t="n">
        <v>88200</v>
      </c>
      <c r="D44" s="87" t="n">
        <v>88200</v>
      </c>
      <c r="E44" s="88" t="n">
        <v>60149</v>
      </c>
      <c r="F44" s="84" t="n">
        <f aca="false">E44/C44*100</f>
        <v>68.1961451247166</v>
      </c>
      <c r="G44" s="84" t="n">
        <f aca="false">E44/D44*100</f>
        <v>68.1961451247166</v>
      </c>
    </row>
    <row r="45" customFormat="false" ht="12.75" hidden="false" customHeight="false" outlineLevel="0" collapsed="false">
      <c r="A45" s="71" t="n">
        <v>18030200</v>
      </c>
      <c r="B45" s="86" t="s">
        <v>45</v>
      </c>
      <c r="C45" s="87" t="n">
        <v>30200</v>
      </c>
      <c r="D45" s="87" t="n">
        <v>30200</v>
      </c>
      <c r="E45" s="88" t="n">
        <v>52497</v>
      </c>
      <c r="F45" s="84" t="n">
        <f aca="false">E45/C45*100</f>
        <v>173.831125827815</v>
      </c>
      <c r="G45" s="84" t="n">
        <f aca="false">E45/D45*100</f>
        <v>173.831125827815</v>
      </c>
    </row>
    <row r="46" customFormat="false" ht="12.75" hidden="false" customHeight="false" outlineLevel="0" collapsed="false">
      <c r="A46" s="80" t="n">
        <v>18040000</v>
      </c>
      <c r="B46" s="81" t="s">
        <v>174</v>
      </c>
      <c r="C46" s="82" t="n">
        <v>0</v>
      </c>
      <c r="D46" s="82" t="n">
        <v>0</v>
      </c>
      <c r="E46" s="82" t="n">
        <v>-16506</v>
      </c>
      <c r="F46" s="84" t="n">
        <v>0</v>
      </c>
      <c r="G46" s="84" t="n">
        <v>0</v>
      </c>
    </row>
    <row r="47" customFormat="false" ht="12.75" hidden="false" customHeight="false" outlineLevel="0" collapsed="false">
      <c r="A47" s="80"/>
      <c r="B47" s="81" t="s">
        <v>175</v>
      </c>
      <c r="C47" s="82"/>
      <c r="D47" s="82"/>
      <c r="E47" s="85"/>
      <c r="F47" s="84"/>
      <c r="G47" s="84"/>
    </row>
    <row r="48" customFormat="false" ht="12.75" hidden="false" customHeight="false" outlineLevel="0" collapsed="false">
      <c r="A48" s="80" t="n">
        <v>20000000</v>
      </c>
      <c r="B48" s="81" t="s">
        <v>46</v>
      </c>
      <c r="C48" s="82" t="n">
        <f aca="false">C49+C51+C61+C67</f>
        <v>998100</v>
      </c>
      <c r="D48" s="82" t="n">
        <f aca="false">D49+D51+D61+D67</f>
        <v>998100</v>
      </c>
      <c r="E48" s="82" t="n">
        <f aca="false">E49+E51+E61+E67</f>
        <v>357241</v>
      </c>
      <c r="F48" s="84" t="n">
        <f aca="false">E48/C48*100</f>
        <v>35.792104999499</v>
      </c>
      <c r="G48" s="84" t="n">
        <f aca="false">E48/D48*100</f>
        <v>35.792104999499</v>
      </c>
    </row>
    <row r="49" customFormat="false" ht="12.75" hidden="false" customHeight="false" outlineLevel="0" collapsed="false">
      <c r="A49" s="80" t="n">
        <v>21000000</v>
      </c>
      <c r="B49" s="81" t="s">
        <v>47</v>
      </c>
      <c r="C49" s="82" t="n">
        <f aca="false">C50</f>
        <v>11800</v>
      </c>
      <c r="D49" s="82" t="n">
        <f aca="false">D50</f>
        <v>11800</v>
      </c>
      <c r="E49" s="82" t="n">
        <f aca="false">E50</f>
        <v>1985</v>
      </c>
      <c r="F49" s="84" t="n">
        <f aca="false">E49/C49*100</f>
        <v>16.8220338983051</v>
      </c>
      <c r="G49" s="84" t="n">
        <f aca="false">E49/D49*100</f>
        <v>16.8220338983051</v>
      </c>
    </row>
    <row r="50" customFormat="false" ht="12.75" hidden="false" customHeight="false" outlineLevel="0" collapsed="false">
      <c r="A50" s="71" t="n">
        <v>21081100</v>
      </c>
      <c r="B50" s="86" t="s">
        <v>49</v>
      </c>
      <c r="C50" s="87" t="n">
        <v>11800</v>
      </c>
      <c r="D50" s="87" t="n">
        <v>11800</v>
      </c>
      <c r="E50" s="92" t="n">
        <v>1985</v>
      </c>
      <c r="F50" s="84" t="n">
        <f aca="false">E50/C50*100</f>
        <v>16.8220338983051</v>
      </c>
      <c r="G50" s="84" t="n">
        <f aca="false">E50/D50*100</f>
        <v>16.8220338983051</v>
      </c>
    </row>
    <row r="51" customFormat="false" ht="12.75" hidden="false" customHeight="false" outlineLevel="0" collapsed="false">
      <c r="A51" s="80" t="n">
        <v>22000000</v>
      </c>
      <c r="B51" s="81" t="s">
        <v>187</v>
      </c>
      <c r="C51" s="82" t="n">
        <f aca="false">C52</f>
        <v>954400</v>
      </c>
      <c r="D51" s="82" t="n">
        <f aca="false">D52</f>
        <v>954400</v>
      </c>
      <c r="E51" s="82" t="n">
        <f aca="false">E52</f>
        <v>337343</v>
      </c>
      <c r="F51" s="84" t="n">
        <f aca="false">E51/C51*100</f>
        <v>35.3460813076278</v>
      </c>
      <c r="G51" s="84" t="n">
        <f aca="false">E51/D51*100</f>
        <v>35.3460813076278</v>
      </c>
    </row>
    <row r="52" customFormat="false" ht="12.75" hidden="false" customHeight="false" outlineLevel="0" collapsed="false">
      <c r="A52" s="80" t="n">
        <v>22010000</v>
      </c>
      <c r="B52" s="81" t="s">
        <v>52</v>
      </c>
      <c r="C52" s="82" t="n">
        <f aca="false">C53+C55+C57</f>
        <v>954400</v>
      </c>
      <c r="D52" s="82" t="n">
        <f aca="false">D53+D55+D57</f>
        <v>954400</v>
      </c>
      <c r="E52" s="82" t="n">
        <f aca="false">E53+E55+E57</f>
        <v>337343</v>
      </c>
      <c r="F52" s="84" t="n">
        <f aca="false">E52/C52*100</f>
        <v>35.3460813076278</v>
      </c>
      <c r="G52" s="84" t="n">
        <f aca="false">E52/D52*100</f>
        <v>35.3460813076278</v>
      </c>
    </row>
    <row r="53" customFormat="false" ht="12.75" hidden="false" customHeight="false" outlineLevel="0" collapsed="false">
      <c r="A53" s="80" t="n">
        <v>22010300</v>
      </c>
      <c r="B53" s="81" t="s">
        <v>188</v>
      </c>
      <c r="C53" s="82" t="n">
        <v>276000</v>
      </c>
      <c r="D53" s="82" t="n">
        <v>276000</v>
      </c>
      <c r="E53" s="85" t="n">
        <v>43149</v>
      </c>
      <c r="F53" s="84" t="n">
        <f aca="false">E53/C53*100</f>
        <v>15.6336956521739</v>
      </c>
      <c r="G53" s="84" t="n">
        <f aca="false">E53/D53*100</f>
        <v>15.6336956521739</v>
      </c>
    </row>
    <row r="54" customFormat="false" ht="12.75" hidden="false" customHeight="false" outlineLevel="0" collapsed="false">
      <c r="A54" s="80"/>
      <c r="B54" s="81" t="s">
        <v>54</v>
      </c>
      <c r="C54" s="82"/>
      <c r="D54" s="82"/>
      <c r="E54" s="85"/>
      <c r="F54" s="84"/>
      <c r="G54" s="84"/>
    </row>
    <row r="55" customFormat="false" ht="12.75" hidden="false" customHeight="false" outlineLevel="0" collapsed="false">
      <c r="A55" s="80" t="n">
        <v>22012600</v>
      </c>
      <c r="B55" s="81" t="s">
        <v>190</v>
      </c>
      <c r="C55" s="82" t="n">
        <v>640400</v>
      </c>
      <c r="D55" s="82" t="n">
        <v>640400</v>
      </c>
      <c r="E55" s="85" t="n">
        <v>289250</v>
      </c>
      <c r="F55" s="84" t="n">
        <f aca="false">E55/C55*100</f>
        <v>45.1670830730793</v>
      </c>
      <c r="G55" s="84" t="n">
        <f aca="false">E55/D55*100</f>
        <v>45.1670830730793</v>
      </c>
    </row>
    <row r="56" customFormat="false" ht="12.75" hidden="false" customHeight="false" outlineLevel="0" collapsed="false">
      <c r="A56" s="80"/>
      <c r="B56" s="81" t="s">
        <v>57</v>
      </c>
      <c r="C56" s="82"/>
      <c r="D56" s="82"/>
      <c r="E56" s="85"/>
      <c r="F56" s="84"/>
      <c r="G56" s="84"/>
    </row>
    <row r="57" customFormat="false" ht="12.75" hidden="false" customHeight="false" outlineLevel="0" collapsed="false">
      <c r="A57" s="80" t="n">
        <v>22012900</v>
      </c>
      <c r="B57" s="81" t="s">
        <v>191</v>
      </c>
      <c r="C57" s="82" t="n">
        <v>38000</v>
      </c>
      <c r="D57" s="82" t="n">
        <v>38000</v>
      </c>
      <c r="E57" s="85" t="n">
        <v>4944</v>
      </c>
      <c r="F57" s="84" t="n">
        <f aca="false">E57/C57*100</f>
        <v>13.0105263157895</v>
      </c>
      <c r="G57" s="84" t="n">
        <f aca="false">E57/D57*100</f>
        <v>13.0105263157895</v>
      </c>
    </row>
    <row r="58" customFormat="false" ht="12.75" hidden="false" customHeight="false" outlineLevel="0" collapsed="false">
      <c r="A58" s="80"/>
      <c r="B58" s="81" t="s">
        <v>192</v>
      </c>
      <c r="C58" s="82"/>
      <c r="D58" s="82"/>
      <c r="E58" s="85"/>
      <c r="F58" s="84"/>
      <c r="G58" s="84"/>
    </row>
    <row r="59" customFormat="false" ht="12.75" hidden="false" customHeight="false" outlineLevel="0" collapsed="false">
      <c r="A59" s="80"/>
      <c r="B59" s="81" t="s">
        <v>193</v>
      </c>
      <c r="C59" s="82"/>
      <c r="D59" s="82"/>
      <c r="E59" s="85"/>
      <c r="F59" s="84"/>
      <c r="G59" s="84"/>
    </row>
    <row r="60" customFormat="false" ht="12.75" hidden="false" customHeight="false" outlineLevel="0" collapsed="false">
      <c r="A60" s="80"/>
      <c r="B60" s="81" t="s">
        <v>194</v>
      </c>
      <c r="C60" s="82"/>
      <c r="D60" s="82"/>
      <c r="E60" s="85"/>
      <c r="F60" s="84"/>
      <c r="G60" s="84"/>
    </row>
    <row r="61" customFormat="false" ht="12.75" hidden="false" customHeight="false" outlineLevel="0" collapsed="false">
      <c r="A61" s="80" t="n">
        <v>22090000</v>
      </c>
      <c r="B61" s="81" t="s">
        <v>62</v>
      </c>
      <c r="C61" s="82" t="n">
        <f aca="false">C62+C64+C65</f>
        <v>9800</v>
      </c>
      <c r="D61" s="82" t="n">
        <f aca="false">D62+D64+D65</f>
        <v>9800</v>
      </c>
      <c r="E61" s="82" t="n">
        <f aca="false">E62+E64+E65</f>
        <v>15180</v>
      </c>
      <c r="F61" s="84" t="n">
        <f aca="false">E61/C61*100</f>
        <v>154.897959183673</v>
      </c>
      <c r="G61" s="84" t="n">
        <f aca="false">E61/D61*100</f>
        <v>154.897959183673</v>
      </c>
    </row>
    <row r="62" customFormat="false" ht="12.75" hidden="false" customHeight="false" outlineLevel="0" collapsed="false">
      <c r="A62" s="71" t="n">
        <v>22090100</v>
      </c>
      <c r="B62" s="86" t="s">
        <v>195</v>
      </c>
      <c r="C62" s="87" t="n">
        <v>9800</v>
      </c>
      <c r="D62" s="87" t="n">
        <v>9800</v>
      </c>
      <c r="E62" s="88" t="n">
        <v>2270</v>
      </c>
      <c r="F62" s="84" t="n">
        <f aca="false">E62/C62*100</f>
        <v>23.1632653061224</v>
      </c>
      <c r="G62" s="84" t="n">
        <f aca="false">E62/D62*100</f>
        <v>23.1632653061224</v>
      </c>
    </row>
    <row r="63" customFormat="false" ht="12.75" hidden="false" customHeight="false" outlineLevel="0" collapsed="false">
      <c r="A63" s="71"/>
      <c r="B63" s="86" t="s">
        <v>196</v>
      </c>
      <c r="C63" s="87"/>
      <c r="D63" s="87"/>
      <c r="E63" s="88"/>
      <c r="F63" s="84"/>
      <c r="G63" s="84"/>
    </row>
    <row r="64" customFormat="false" ht="12.75" hidden="false" customHeight="false" outlineLevel="0" collapsed="false">
      <c r="A64" s="71" t="n">
        <v>22090200</v>
      </c>
      <c r="B64" s="86" t="s">
        <v>65</v>
      </c>
      <c r="C64" s="87" t="n">
        <v>0</v>
      </c>
      <c r="D64" s="87" t="n">
        <v>0</v>
      </c>
      <c r="E64" s="88" t="n">
        <v>3204</v>
      </c>
      <c r="F64" s="84" t="n">
        <v>0</v>
      </c>
      <c r="G64" s="84" t="n">
        <v>0</v>
      </c>
    </row>
    <row r="65" customFormat="false" ht="12.75" hidden="false" customHeight="false" outlineLevel="0" collapsed="false">
      <c r="A65" s="71" t="n">
        <v>22090400</v>
      </c>
      <c r="B65" s="86" t="s">
        <v>197</v>
      </c>
      <c r="C65" s="87" t="n">
        <v>0</v>
      </c>
      <c r="D65" s="87" t="n">
        <v>0</v>
      </c>
      <c r="E65" s="88" t="n">
        <v>9706</v>
      </c>
      <c r="F65" s="84" t="n">
        <v>0</v>
      </c>
      <c r="G65" s="84" t="n">
        <v>0</v>
      </c>
    </row>
    <row r="66" customFormat="false" ht="12.75" hidden="false" customHeight="false" outlineLevel="0" collapsed="false">
      <c r="A66" s="71"/>
      <c r="B66" s="86" t="s">
        <v>198</v>
      </c>
      <c r="C66" s="87"/>
      <c r="D66" s="87"/>
      <c r="E66" s="88"/>
      <c r="F66" s="84"/>
      <c r="G66" s="84"/>
    </row>
    <row r="67" customFormat="false" ht="12.75" hidden="false" customHeight="false" outlineLevel="0" collapsed="false">
      <c r="A67" s="80" t="n">
        <v>24000000</v>
      </c>
      <c r="B67" s="81" t="s">
        <v>70</v>
      </c>
      <c r="C67" s="82" t="n">
        <f aca="false">C68</f>
        <v>22100</v>
      </c>
      <c r="D67" s="82" t="n">
        <f aca="false">D68</f>
        <v>22100</v>
      </c>
      <c r="E67" s="85" t="n">
        <f aca="false">E68</f>
        <v>2733</v>
      </c>
      <c r="F67" s="84" t="n">
        <f aca="false">E67/C67*100</f>
        <v>12.3665158371041</v>
      </c>
      <c r="G67" s="84" t="n">
        <f aca="false">E67/D67*100</f>
        <v>12.3665158371041</v>
      </c>
    </row>
    <row r="68" customFormat="false" ht="12.75" hidden="false" customHeight="false" outlineLevel="0" collapsed="false">
      <c r="A68" s="80" t="n">
        <v>24060000</v>
      </c>
      <c r="B68" s="81" t="s">
        <v>48</v>
      </c>
      <c r="C68" s="82" t="n">
        <f aca="false">C69</f>
        <v>22100</v>
      </c>
      <c r="D68" s="82" t="n">
        <f aca="false">D69</f>
        <v>22100</v>
      </c>
      <c r="E68" s="85" t="n">
        <f aca="false">E69</f>
        <v>2733</v>
      </c>
      <c r="F68" s="84" t="n">
        <f aca="false">E68/C68*100</f>
        <v>12.3665158371041</v>
      </c>
      <c r="G68" s="84" t="n">
        <f aca="false">E68/D68*100</f>
        <v>12.3665158371041</v>
      </c>
    </row>
    <row r="69" customFormat="false" ht="12.75" hidden="false" customHeight="false" outlineLevel="0" collapsed="false">
      <c r="A69" s="71" t="n">
        <v>24060300</v>
      </c>
      <c r="B69" s="86" t="s">
        <v>48</v>
      </c>
      <c r="C69" s="87" t="n">
        <v>22100</v>
      </c>
      <c r="D69" s="87" t="n">
        <v>22100</v>
      </c>
      <c r="E69" s="88" t="n">
        <v>2733</v>
      </c>
      <c r="F69" s="84" t="n">
        <f aca="false">E69/C69*100</f>
        <v>12.3665158371041</v>
      </c>
      <c r="G69" s="84" t="n">
        <f aca="false">E69/D69*100</f>
        <v>12.3665158371041</v>
      </c>
    </row>
    <row r="70" customFormat="false" ht="12.75" hidden="false" customHeight="false" outlineLevel="0" collapsed="false">
      <c r="A70" s="80" t="n">
        <v>30000000</v>
      </c>
      <c r="B70" s="81" t="s">
        <v>199</v>
      </c>
      <c r="C70" s="82" t="n">
        <f aca="false">C71</f>
        <v>7400</v>
      </c>
      <c r="D70" s="82" t="n">
        <f aca="false">D71</f>
        <v>7400</v>
      </c>
      <c r="E70" s="85" t="n">
        <f aca="false">E71</f>
        <v>9200</v>
      </c>
      <c r="F70" s="84" t="n">
        <f aca="false">E70/C70*100</f>
        <v>124.324324324324</v>
      </c>
      <c r="G70" s="84" t="n">
        <f aca="false">E70/D70*100</f>
        <v>124.324324324324</v>
      </c>
    </row>
    <row r="71" customFormat="false" ht="12.75" hidden="false" customHeight="false" outlineLevel="0" collapsed="false">
      <c r="A71" s="80" t="n">
        <v>31000000</v>
      </c>
      <c r="B71" s="81" t="s">
        <v>77</v>
      </c>
      <c r="C71" s="82" t="n">
        <f aca="false">C72</f>
        <v>7400</v>
      </c>
      <c r="D71" s="82" t="n">
        <f aca="false">D72</f>
        <v>7400</v>
      </c>
      <c r="E71" s="85" t="n">
        <f aca="false">E72</f>
        <v>9200</v>
      </c>
      <c r="F71" s="84" t="n">
        <f aca="false">E71/C71*100</f>
        <v>124.324324324324</v>
      </c>
      <c r="G71" s="84" t="n">
        <f aca="false">E71/D71*100</f>
        <v>124.324324324324</v>
      </c>
    </row>
    <row r="72" customFormat="false" ht="12.75" hidden="false" customHeight="false" outlineLevel="0" collapsed="false">
      <c r="A72" s="71" t="n">
        <v>31010200</v>
      </c>
      <c r="B72" s="86" t="s">
        <v>200</v>
      </c>
      <c r="C72" s="87" t="n">
        <v>7400</v>
      </c>
      <c r="D72" s="87" t="n">
        <v>7400</v>
      </c>
      <c r="E72" s="88" t="n">
        <v>9200</v>
      </c>
      <c r="F72" s="84" t="n">
        <f aca="false">E72/C72*100</f>
        <v>124.324324324324</v>
      </c>
      <c r="G72" s="84" t="n">
        <f aca="false">E72/D72*100</f>
        <v>124.324324324324</v>
      </c>
    </row>
    <row r="73" customFormat="false" ht="12.75" hidden="false" customHeight="false" outlineLevel="0" collapsed="false">
      <c r="A73" s="71"/>
      <c r="B73" s="86" t="s">
        <v>201</v>
      </c>
      <c r="C73" s="87"/>
      <c r="D73" s="87"/>
      <c r="E73" s="85"/>
      <c r="F73" s="84"/>
      <c r="G73" s="84"/>
    </row>
    <row r="74" customFormat="false" ht="13.5" hidden="false" customHeight="false" outlineLevel="0" collapsed="false">
      <c r="A74" s="71"/>
      <c r="B74" s="86" t="s">
        <v>202</v>
      </c>
      <c r="C74" s="87"/>
      <c r="D74" s="87"/>
      <c r="E74" s="85"/>
      <c r="F74" s="93"/>
      <c r="G74" s="84"/>
    </row>
    <row r="75" customFormat="false" ht="15.75" hidden="false" customHeight="false" outlineLevel="0" collapsed="false">
      <c r="A75" s="94" t="n">
        <v>900101</v>
      </c>
      <c r="B75" s="95" t="s">
        <v>203</v>
      </c>
      <c r="C75" s="96" t="n">
        <f aca="false">C15+C48+C70</f>
        <v>5756251</v>
      </c>
      <c r="D75" s="96" t="n">
        <f aca="false">D15+D48+D70</f>
        <v>5756251</v>
      </c>
      <c r="E75" s="96" t="n">
        <f aca="false">E15+E48+E70</f>
        <v>5262706</v>
      </c>
      <c r="F75" s="97" t="n">
        <f aca="false">E75/C75*100</f>
        <v>91.4259298282858</v>
      </c>
      <c r="G75" s="97" t="n">
        <f aca="false">E75/D75*100</f>
        <v>91.4259298282858</v>
      </c>
    </row>
    <row r="76" customFormat="false" ht="15.75" hidden="false" customHeight="false" outlineLevel="0" collapsed="false">
      <c r="A76" s="94"/>
      <c r="B76" s="95"/>
      <c r="C76" s="96"/>
      <c r="D76" s="96"/>
      <c r="E76" s="96"/>
      <c r="F76" s="97"/>
      <c r="G76" s="97"/>
    </row>
    <row r="77" customFormat="false" ht="12.75" hidden="false" customHeight="false" outlineLevel="0" collapsed="false">
      <c r="A77" s="80" t="n">
        <v>40000000</v>
      </c>
      <c r="B77" s="98" t="s">
        <v>82</v>
      </c>
      <c r="C77" s="85" t="n">
        <f aca="false">C78</f>
        <v>70027289</v>
      </c>
      <c r="D77" s="85" t="n">
        <f aca="false">D78</f>
        <v>108030268</v>
      </c>
      <c r="E77" s="85" t="n">
        <f aca="false">E78</f>
        <v>106438038.395</v>
      </c>
      <c r="F77" s="99" t="n">
        <f aca="false">E77/C77*100</f>
        <v>151.995086365545</v>
      </c>
      <c r="G77" s="83" t="n">
        <f aca="false">E77/D77*100</f>
        <v>98.5261263954284</v>
      </c>
    </row>
    <row r="78" customFormat="false" ht="12.75" hidden="false" customHeight="false" outlineLevel="0" collapsed="false">
      <c r="A78" s="80" t="n">
        <v>41000000</v>
      </c>
      <c r="B78" s="100" t="s">
        <v>83</v>
      </c>
      <c r="C78" s="85" t="n">
        <f aca="false">C79</f>
        <v>70027289</v>
      </c>
      <c r="D78" s="85" t="n">
        <f aca="false">D79</f>
        <v>108030268</v>
      </c>
      <c r="E78" s="85" t="n">
        <f aca="false">E79</f>
        <v>106438038.395</v>
      </c>
      <c r="F78" s="84" t="n">
        <f aca="false">E78/C78*100</f>
        <v>151.995086365545</v>
      </c>
      <c r="G78" s="84" t="n">
        <f aca="false">E78/D78*100</f>
        <v>98.5261263954284</v>
      </c>
    </row>
    <row r="79" customFormat="false" ht="12.75" hidden="false" customHeight="false" outlineLevel="0" collapsed="false">
      <c r="A79" s="80" t="n">
        <v>41030000</v>
      </c>
      <c r="B79" s="100" t="s">
        <v>84</v>
      </c>
      <c r="C79" s="85" t="n">
        <f aca="false">C81+C85+C89+C92+C100</f>
        <v>70027289</v>
      </c>
      <c r="D79" s="85" t="n">
        <f aca="false">D81+D85+D89+D92+D100</f>
        <v>108030268</v>
      </c>
      <c r="E79" s="85" t="n">
        <f aca="false">E81+E85+E89+E92+E100</f>
        <v>106438038.395</v>
      </c>
      <c r="F79" s="84" t="n">
        <f aca="false">E79/C79*100</f>
        <v>151.995086365545</v>
      </c>
      <c r="G79" s="84" t="n">
        <f aca="false">E79/D79*100</f>
        <v>98.5261263954284</v>
      </c>
    </row>
    <row r="80" customFormat="false" ht="12.75" hidden="false" customHeight="false" outlineLevel="0" collapsed="false">
      <c r="A80" s="71"/>
      <c r="B80" s="70" t="s">
        <v>85</v>
      </c>
      <c r="C80" s="90"/>
      <c r="D80" s="82"/>
      <c r="E80" s="82"/>
      <c r="F80" s="84"/>
      <c r="G80" s="84"/>
    </row>
    <row r="81" customFormat="false" ht="12.75" hidden="false" customHeight="false" outlineLevel="0" collapsed="false">
      <c r="A81" s="71" t="n">
        <v>41030600</v>
      </c>
      <c r="B81" s="70" t="s">
        <v>204</v>
      </c>
      <c r="C81" s="101" t="n">
        <v>43729500</v>
      </c>
      <c r="D81" s="87" t="n">
        <v>33630856</v>
      </c>
      <c r="E81" s="102" t="n">
        <v>32093687</v>
      </c>
      <c r="F81" s="84" t="n">
        <f aca="false">E81/C81*100</f>
        <v>73.3913879646463</v>
      </c>
      <c r="G81" s="84" t="n">
        <f aca="false">E81/D81*100</f>
        <v>95.4292896975325</v>
      </c>
    </row>
    <row r="82" customFormat="false" ht="12.75" hidden="false" customHeight="false" outlineLevel="0" collapsed="false">
      <c r="A82" s="71"/>
      <c r="B82" s="70" t="s">
        <v>205</v>
      </c>
      <c r="C82" s="90"/>
      <c r="D82" s="87"/>
      <c r="E82" s="102"/>
      <c r="F82" s="84"/>
      <c r="G82" s="84"/>
    </row>
    <row r="83" customFormat="false" ht="12.75" hidden="false" customHeight="false" outlineLevel="0" collapsed="false">
      <c r="A83" s="71"/>
      <c r="B83" s="70" t="s">
        <v>206</v>
      </c>
      <c r="C83" s="90"/>
      <c r="D83" s="82"/>
      <c r="E83" s="82"/>
      <c r="F83" s="84"/>
      <c r="G83" s="84"/>
    </row>
    <row r="84" customFormat="false" ht="12.75" hidden="false" customHeight="false" outlineLevel="0" collapsed="false">
      <c r="A84" s="71"/>
      <c r="B84" s="70" t="s">
        <v>207</v>
      </c>
      <c r="C84" s="90"/>
      <c r="D84" s="82"/>
      <c r="E84" s="82"/>
      <c r="F84" s="84"/>
      <c r="G84" s="84"/>
    </row>
    <row r="85" customFormat="false" ht="12.75" hidden="false" customHeight="false" outlineLevel="0" collapsed="false">
      <c r="A85" s="71" t="n">
        <v>41030800</v>
      </c>
      <c r="B85" s="70" t="s">
        <v>208</v>
      </c>
      <c r="C85" s="90" t="n">
        <v>25526400</v>
      </c>
      <c r="D85" s="82" t="n">
        <v>73403900</v>
      </c>
      <c r="E85" s="82" t="n">
        <v>73403900</v>
      </c>
      <c r="F85" s="84" t="n">
        <f aca="false">E85/C85*100</f>
        <v>287.560721449166</v>
      </c>
      <c r="G85" s="84" t="n">
        <f aca="false">E85/D85*100</f>
        <v>100</v>
      </c>
    </row>
    <row r="86" customFormat="false" ht="12.75" hidden="false" customHeight="false" outlineLevel="0" collapsed="false">
      <c r="A86" s="71"/>
      <c r="B86" s="70" t="s">
        <v>209</v>
      </c>
      <c r="C86" s="90"/>
      <c r="D86" s="87"/>
      <c r="E86" s="87"/>
      <c r="F86" s="84"/>
      <c r="G86" s="84"/>
    </row>
    <row r="87" customFormat="false" ht="12.75" hidden="false" customHeight="false" outlineLevel="0" collapsed="false">
      <c r="A87" s="71"/>
      <c r="B87" s="70" t="s">
        <v>210</v>
      </c>
      <c r="C87" s="90"/>
      <c r="D87" s="82"/>
      <c r="E87" s="82"/>
      <c r="F87" s="84"/>
      <c r="G87" s="84"/>
    </row>
    <row r="88" customFormat="false" ht="12.75" hidden="false" customHeight="false" outlineLevel="0" collapsed="false">
      <c r="A88" s="71"/>
      <c r="B88" s="70" t="s">
        <v>211</v>
      </c>
      <c r="C88" s="90"/>
      <c r="D88" s="87"/>
      <c r="E88" s="102"/>
      <c r="F88" s="84"/>
      <c r="G88" s="84"/>
    </row>
    <row r="89" customFormat="false" ht="12.75" hidden="false" customHeight="false" outlineLevel="0" collapsed="false">
      <c r="A89" s="71" t="n">
        <v>41031000</v>
      </c>
      <c r="B89" s="70" t="s">
        <v>212</v>
      </c>
      <c r="C89" s="90" t="n">
        <v>2840</v>
      </c>
      <c r="D89" s="102" t="n">
        <v>15070</v>
      </c>
      <c r="E89" s="102" t="n">
        <v>15070</v>
      </c>
      <c r="F89" s="84" t="n">
        <f aca="false">E89/C89*100</f>
        <v>530.633802816901</v>
      </c>
      <c r="G89" s="84" t="n">
        <f aca="false">E89/D89*100</f>
        <v>100</v>
      </c>
    </row>
    <row r="90" customFormat="false" ht="12.75" hidden="false" customHeight="false" outlineLevel="0" collapsed="false">
      <c r="A90" s="71"/>
      <c r="B90" s="70" t="s">
        <v>213</v>
      </c>
      <c r="C90" s="90"/>
      <c r="D90" s="102"/>
      <c r="E90" s="102"/>
      <c r="F90" s="84"/>
      <c r="G90" s="84"/>
    </row>
    <row r="91" customFormat="false" ht="12.75" hidden="false" customHeight="false" outlineLevel="0" collapsed="false">
      <c r="A91" s="71"/>
      <c r="B91" s="70" t="s">
        <v>214</v>
      </c>
      <c r="C91" s="90"/>
      <c r="D91" s="102"/>
      <c r="E91" s="102"/>
      <c r="F91" s="84"/>
      <c r="G91" s="84"/>
    </row>
    <row r="92" customFormat="false" ht="12.75" hidden="false" customHeight="false" outlineLevel="0" collapsed="false">
      <c r="A92" s="107" t="n">
        <v>41035000</v>
      </c>
      <c r="B92" s="108" t="s">
        <v>98</v>
      </c>
      <c r="C92" s="101" t="n">
        <f aca="false">C93+C96</f>
        <v>504948</v>
      </c>
      <c r="D92" s="101" t="n">
        <f aca="false">D93+D96</f>
        <v>695081</v>
      </c>
      <c r="E92" s="101" t="n">
        <f aca="false">E93+E96</f>
        <v>640021.395</v>
      </c>
      <c r="F92" s="106" t="n">
        <f aca="false">E92/C92*100</f>
        <v>126.749961382162</v>
      </c>
      <c r="G92" s="106" t="n">
        <f aca="false">E92/D92*100</f>
        <v>92.0786778807074</v>
      </c>
    </row>
    <row r="93" customFormat="false" ht="12.75" hidden="false" customHeight="false" outlineLevel="0" collapsed="false">
      <c r="A93" s="103" t="n">
        <v>41035000</v>
      </c>
      <c r="B93" s="104" t="s">
        <v>217</v>
      </c>
      <c r="C93" s="90" t="n">
        <v>22866</v>
      </c>
      <c r="D93" s="105" t="n">
        <v>22866</v>
      </c>
      <c r="E93" s="105" t="n">
        <v>0.395</v>
      </c>
      <c r="F93" s="106" t="n">
        <f aca="false">E93/C93*100</f>
        <v>0.00172745561095076</v>
      </c>
      <c r="G93" s="106" t="n">
        <f aca="false">E93/D93*100</f>
        <v>0.00172745561095076</v>
      </c>
    </row>
    <row r="94" customFormat="false" ht="12.75" hidden="false" customHeight="false" outlineLevel="0" collapsed="false">
      <c r="A94" s="103"/>
      <c r="B94" s="104" t="s">
        <v>218</v>
      </c>
      <c r="C94" s="90"/>
      <c r="D94" s="105"/>
      <c r="E94" s="105"/>
      <c r="F94" s="106"/>
      <c r="G94" s="106"/>
    </row>
    <row r="95" customFormat="false" ht="12.75" hidden="false" customHeight="false" outlineLevel="0" collapsed="false">
      <c r="A95" s="103"/>
      <c r="B95" s="104" t="s">
        <v>117</v>
      </c>
      <c r="C95" s="90"/>
      <c r="D95" s="105"/>
      <c r="E95" s="105"/>
      <c r="F95" s="106"/>
      <c r="G95" s="106"/>
    </row>
    <row r="96" customFormat="false" ht="12.75" hidden="false" customHeight="false" outlineLevel="0" collapsed="false">
      <c r="A96" s="103" t="n">
        <v>41035000</v>
      </c>
      <c r="B96" s="104" t="s">
        <v>215</v>
      </c>
      <c r="C96" s="90" t="n">
        <v>482082</v>
      </c>
      <c r="D96" s="105" t="n">
        <v>672215</v>
      </c>
      <c r="E96" s="105" t="n">
        <v>640021</v>
      </c>
      <c r="F96" s="106" t="n">
        <v>0</v>
      </c>
      <c r="G96" s="106" t="n">
        <f aca="false">E96/D96*100</f>
        <v>95.2107584626942</v>
      </c>
    </row>
    <row r="97" customFormat="false" ht="12.75" hidden="false" customHeight="false" outlineLevel="0" collapsed="false">
      <c r="A97" s="103"/>
      <c r="B97" s="104" t="s">
        <v>110</v>
      </c>
      <c r="C97" s="90"/>
      <c r="D97" s="105"/>
      <c r="E97" s="105"/>
      <c r="F97" s="106"/>
      <c r="G97" s="106"/>
    </row>
    <row r="98" customFormat="false" ht="12.75" hidden="false" customHeight="false" outlineLevel="0" collapsed="false">
      <c r="A98" s="103"/>
      <c r="B98" s="104" t="s">
        <v>113</v>
      </c>
      <c r="C98" s="90"/>
      <c r="D98" s="105"/>
      <c r="E98" s="105"/>
      <c r="F98" s="106"/>
      <c r="G98" s="106"/>
    </row>
    <row r="99" customFormat="false" ht="12.75" hidden="false" customHeight="false" outlineLevel="0" collapsed="false">
      <c r="A99" s="103"/>
      <c r="B99" s="109" t="s">
        <v>219</v>
      </c>
      <c r="C99" s="90"/>
      <c r="D99" s="105"/>
      <c r="E99" s="105"/>
      <c r="F99" s="106"/>
      <c r="G99" s="106"/>
    </row>
    <row r="100" customFormat="false" ht="12.75" hidden="false" customHeight="false" outlineLevel="0" collapsed="false">
      <c r="A100" s="71" t="n">
        <v>41035800</v>
      </c>
      <c r="B100" s="86" t="s">
        <v>222</v>
      </c>
      <c r="C100" s="90" t="n">
        <v>263601</v>
      </c>
      <c r="D100" s="102" t="n">
        <v>285361</v>
      </c>
      <c r="E100" s="105" t="n">
        <v>285360</v>
      </c>
      <c r="F100" s="106" t="n">
        <f aca="false">E100/C100*100</f>
        <v>108.254521037477</v>
      </c>
      <c r="G100" s="106" t="n">
        <f aca="false">E100/D100*100</f>
        <v>99.9996495666892</v>
      </c>
    </row>
    <row r="101" customFormat="false" ht="12.75" hidden="false" customHeight="false" outlineLevel="0" collapsed="false">
      <c r="A101" s="71"/>
      <c r="B101" s="86" t="s">
        <v>223</v>
      </c>
      <c r="C101" s="90"/>
      <c r="D101" s="102"/>
      <c r="E101" s="105"/>
      <c r="F101" s="106"/>
      <c r="G101" s="106"/>
    </row>
    <row r="102" customFormat="false" ht="12.75" hidden="false" customHeight="false" outlineLevel="0" collapsed="false">
      <c r="A102" s="71"/>
      <c r="B102" s="86" t="s">
        <v>224</v>
      </c>
      <c r="C102" s="90"/>
      <c r="D102" s="87"/>
      <c r="E102" s="111"/>
      <c r="F102" s="106"/>
      <c r="G102" s="106"/>
    </row>
    <row r="103" customFormat="false" ht="12.75" hidden="false" customHeight="false" outlineLevel="0" collapsed="false">
      <c r="A103" s="71"/>
      <c r="B103" s="86" t="s">
        <v>225</v>
      </c>
      <c r="C103" s="90"/>
      <c r="D103" s="112"/>
      <c r="E103" s="102"/>
      <c r="F103" s="84"/>
      <c r="G103" s="84"/>
    </row>
    <row r="104" customFormat="false" ht="12.75" hidden="false" customHeight="false" outlineLevel="0" collapsed="false">
      <c r="A104" s="71"/>
      <c r="B104" s="86" t="s">
        <v>226</v>
      </c>
      <c r="C104" s="90"/>
      <c r="D104" s="102"/>
      <c r="E104" s="102"/>
      <c r="F104" s="84"/>
      <c r="G104" s="84"/>
    </row>
    <row r="105" customFormat="false" ht="13.5" hidden="false" customHeight="false" outlineLevel="0" collapsed="false">
      <c r="A105" s="71"/>
      <c r="B105" s="86"/>
      <c r="C105" s="90"/>
      <c r="D105" s="102"/>
      <c r="E105" s="102"/>
      <c r="F105" s="84"/>
      <c r="G105" s="84"/>
    </row>
    <row r="106" customFormat="false" ht="13.5" hidden="false" customHeight="false" outlineLevel="0" collapsed="false">
      <c r="A106" s="113" t="n">
        <v>900102</v>
      </c>
      <c r="B106" s="114" t="s">
        <v>227</v>
      </c>
      <c r="C106" s="115" t="n">
        <f aca="false">C75+C77</f>
        <v>75783540</v>
      </c>
      <c r="D106" s="115" t="n">
        <f aca="false">D75+D77</f>
        <v>113786519</v>
      </c>
      <c r="E106" s="115" t="n">
        <f aca="false">E75+E77</f>
        <v>111700744.395</v>
      </c>
      <c r="F106" s="97" t="n">
        <f aca="false">E106/C106*100</f>
        <v>147.394466390723</v>
      </c>
      <c r="G106" s="97" t="n">
        <f aca="false">E106/D106*100</f>
        <v>98.1669404923091</v>
      </c>
    </row>
    <row r="107" customFormat="false" ht="13.5" hidden="false" customHeight="false" outlineLevel="0" collapsed="false">
      <c r="A107" s="94" t="n">
        <v>602100</v>
      </c>
      <c r="B107" s="116" t="s">
        <v>228</v>
      </c>
      <c r="C107" s="115"/>
      <c r="D107" s="102"/>
      <c r="E107" s="102" t="n">
        <v>4162973</v>
      </c>
      <c r="F107" s="84"/>
      <c r="G107" s="84"/>
    </row>
    <row r="108" customFormat="false" ht="13.5" hidden="false" customHeight="false" outlineLevel="0" collapsed="false">
      <c r="A108" s="94" t="n">
        <v>603000</v>
      </c>
      <c r="B108" s="116" t="s">
        <v>229</v>
      </c>
      <c r="C108" s="115"/>
      <c r="D108" s="117"/>
      <c r="E108" s="118"/>
      <c r="F108" s="119"/>
      <c r="G108" s="119"/>
    </row>
    <row r="109" customFormat="false" ht="13.5" hidden="false" customHeight="false" outlineLevel="0" collapsed="false">
      <c r="A109" s="120"/>
      <c r="B109" s="121" t="s">
        <v>230</v>
      </c>
      <c r="C109" s="115" t="n">
        <f aca="false">C106</f>
        <v>75783540</v>
      </c>
      <c r="D109" s="115" t="n">
        <f aca="false">D106</f>
        <v>113786519</v>
      </c>
      <c r="E109" s="115" t="n">
        <f aca="false">E106+E107+E108</f>
        <v>115863717.395</v>
      </c>
      <c r="F109" s="119" t="n">
        <f aca="false">E109/C109*100</f>
        <v>152.887708062991</v>
      </c>
      <c r="G109" s="119" t="n">
        <f aca="false">E109/D109*100</f>
        <v>101.825522402175</v>
      </c>
    </row>
    <row r="110" customFormat="false" ht="12.75" hidden="false" customHeight="false" outlineLevel="0" collapsed="false">
      <c r="A110" s="80"/>
      <c r="B110" s="122" t="s">
        <v>231</v>
      </c>
      <c r="C110" s="123" t="n">
        <f aca="false">C111</f>
        <v>84481</v>
      </c>
      <c r="D110" s="123" t="n">
        <f aca="false">D111</f>
        <v>155891</v>
      </c>
      <c r="E110" s="123" t="n">
        <f aca="false">E111</f>
        <v>187814</v>
      </c>
      <c r="F110" s="124" t="n">
        <f aca="false">E110/C110*100</f>
        <v>222.315076762822</v>
      </c>
      <c r="G110" s="125" t="n">
        <f aca="false">E110/D110*100</f>
        <v>120.477769723717</v>
      </c>
    </row>
    <row r="111" customFormat="false" ht="12.75" hidden="false" customHeight="false" outlineLevel="0" collapsed="false">
      <c r="A111" s="80" t="n">
        <v>25000000</v>
      </c>
      <c r="B111" s="81" t="s">
        <v>71</v>
      </c>
      <c r="C111" s="85" t="n">
        <f aca="false">C112+C119</f>
        <v>84481</v>
      </c>
      <c r="D111" s="85" t="n">
        <f aca="false">D112+D119</f>
        <v>155891</v>
      </c>
      <c r="E111" s="85" t="n">
        <f aca="false">E112+E119</f>
        <v>187814</v>
      </c>
      <c r="F111" s="125" t="n">
        <f aca="false">E111/C111*100</f>
        <v>222.315076762822</v>
      </c>
      <c r="G111" s="125" t="n">
        <f aca="false">E111/D111*100</f>
        <v>120.477769723717</v>
      </c>
    </row>
    <row r="112" customFormat="false" ht="12.75" hidden="false" customHeight="false" outlineLevel="0" collapsed="false">
      <c r="A112" s="80" t="n">
        <v>25010000</v>
      </c>
      <c r="B112" s="81" t="s">
        <v>232</v>
      </c>
      <c r="C112" s="85" t="n">
        <f aca="false">C114+C116+C117</f>
        <v>84481</v>
      </c>
      <c r="D112" s="85" t="n">
        <f aca="false">D114+D116+D117</f>
        <v>84481</v>
      </c>
      <c r="E112" s="85" t="n">
        <f aca="false">E114+E116+E117</f>
        <v>92338</v>
      </c>
      <c r="F112" s="125" t="n">
        <f aca="false">E112/C112*100</f>
        <v>109.300316047395</v>
      </c>
      <c r="G112" s="125" t="n">
        <f aca="false">E112/D112*100</f>
        <v>109.300316047395</v>
      </c>
    </row>
    <row r="113" customFormat="false" ht="12.75" hidden="false" customHeight="false" outlineLevel="0" collapsed="false">
      <c r="A113" s="80"/>
      <c r="B113" s="81" t="s">
        <v>73</v>
      </c>
      <c r="C113" s="85"/>
      <c r="D113" s="85"/>
      <c r="E113" s="85"/>
      <c r="F113" s="125"/>
      <c r="G113" s="125"/>
    </row>
    <row r="114" customFormat="false" ht="12.75" hidden="false" customHeight="false" outlineLevel="0" collapsed="false">
      <c r="A114" s="71" t="n">
        <v>25010100</v>
      </c>
      <c r="B114" s="86" t="s">
        <v>233</v>
      </c>
      <c r="C114" s="92" t="n">
        <v>57740</v>
      </c>
      <c r="D114" s="105" t="n">
        <v>57740</v>
      </c>
      <c r="E114" s="92" t="n">
        <v>92338</v>
      </c>
      <c r="F114" s="84" t="n">
        <f aca="false">E114/C114*100</f>
        <v>159.920332525113</v>
      </c>
      <c r="G114" s="84" t="n">
        <f aca="false">E114/D114*100</f>
        <v>159.920332525113</v>
      </c>
    </row>
    <row r="115" customFormat="false" ht="12.75" hidden="false" customHeight="false" outlineLevel="0" collapsed="false">
      <c r="A115" s="71"/>
      <c r="B115" s="86" t="s">
        <v>234</v>
      </c>
      <c r="C115" s="92"/>
      <c r="D115" s="169"/>
      <c r="E115" s="126"/>
      <c r="F115" s="84"/>
      <c r="G115" s="84"/>
    </row>
    <row r="116" customFormat="false" ht="12.75" hidden="false" customHeight="false" outlineLevel="0" collapsed="false">
      <c r="A116" s="71" t="n">
        <v>25010300</v>
      </c>
      <c r="B116" s="86" t="s">
        <v>75</v>
      </c>
      <c r="C116" s="92" t="n">
        <v>26741</v>
      </c>
      <c r="D116" s="111" t="n">
        <v>26741</v>
      </c>
      <c r="E116" s="127" t="n">
        <v>0</v>
      </c>
      <c r="F116" s="125" t="n">
        <f aca="false">E116/C116*100</f>
        <v>0</v>
      </c>
      <c r="G116" s="125" t="n">
        <f aca="false">E116/D116*100</f>
        <v>0</v>
      </c>
    </row>
    <row r="117" customFormat="false" ht="12.75" hidden="false" customHeight="false" outlineLevel="0" collapsed="false">
      <c r="A117" s="71" t="n">
        <v>25010400</v>
      </c>
      <c r="B117" s="86" t="s">
        <v>235</v>
      </c>
      <c r="C117" s="92" t="n">
        <v>0</v>
      </c>
      <c r="D117" s="105" t="n">
        <v>0</v>
      </c>
      <c r="E117" s="92" t="n">
        <v>0</v>
      </c>
      <c r="F117" s="84" t="n">
        <v>0</v>
      </c>
      <c r="G117" s="84" t="n">
        <v>0</v>
      </c>
    </row>
    <row r="118" customFormat="false" ht="12.75" hidden="false" customHeight="false" outlineLevel="0" collapsed="false">
      <c r="A118" s="71"/>
      <c r="B118" s="86" t="s">
        <v>236</v>
      </c>
      <c r="C118" s="92"/>
      <c r="D118" s="92"/>
      <c r="E118" s="92"/>
      <c r="F118" s="84"/>
      <c r="G118" s="84"/>
    </row>
    <row r="119" customFormat="false" ht="12.75" hidden="false" customHeight="false" outlineLevel="0" collapsed="false">
      <c r="A119" s="80" t="n">
        <v>25020000</v>
      </c>
      <c r="B119" s="81" t="s">
        <v>237</v>
      </c>
      <c r="C119" s="127" t="n">
        <f aca="false">C120+C121</f>
        <v>0</v>
      </c>
      <c r="D119" s="127" t="n">
        <f aca="false">D120+D121</f>
        <v>71410</v>
      </c>
      <c r="E119" s="127" t="n">
        <f aca="false">E120+E121</f>
        <v>95476</v>
      </c>
      <c r="F119" s="84" t="n">
        <v>0</v>
      </c>
      <c r="G119" s="84" t="n">
        <f aca="false">E119/D119*100</f>
        <v>133.701162302199</v>
      </c>
    </row>
    <row r="120" customFormat="false" ht="12.75" hidden="false" customHeight="false" outlineLevel="0" collapsed="false">
      <c r="A120" s="71" t="n">
        <v>25020100</v>
      </c>
      <c r="B120" s="86" t="s">
        <v>238</v>
      </c>
      <c r="C120" s="92" t="n">
        <v>0</v>
      </c>
      <c r="D120" s="105" t="n">
        <v>71410</v>
      </c>
      <c r="E120" s="92" t="n">
        <v>71410</v>
      </c>
      <c r="F120" s="84" t="n">
        <v>0</v>
      </c>
      <c r="G120" s="84" t="n">
        <f aca="false">E120/D120*100</f>
        <v>100</v>
      </c>
    </row>
    <row r="121" customFormat="false" ht="12.75" hidden="false" customHeight="false" outlineLevel="0" collapsed="false">
      <c r="A121" s="71" t="n">
        <v>25020200</v>
      </c>
      <c r="B121" s="86" t="s">
        <v>239</v>
      </c>
      <c r="C121" s="92" t="n">
        <v>0</v>
      </c>
      <c r="D121" s="105" t="n">
        <v>0</v>
      </c>
      <c r="E121" s="92" t="n">
        <v>24066</v>
      </c>
      <c r="F121" s="84" t="n">
        <v>0</v>
      </c>
      <c r="G121" s="84" t="n">
        <v>0</v>
      </c>
    </row>
    <row r="122" customFormat="false" ht="14.25" hidden="false" customHeight="false" outlineLevel="0" collapsed="false">
      <c r="A122" s="71"/>
      <c r="B122" s="86" t="s">
        <v>240</v>
      </c>
      <c r="C122" s="126"/>
      <c r="D122" s="169"/>
      <c r="E122" s="126"/>
      <c r="F122" s="129"/>
      <c r="G122" s="130"/>
    </row>
    <row r="123" customFormat="false" ht="14.25" hidden="false" customHeight="false" outlineLevel="0" collapsed="false">
      <c r="A123" s="71"/>
      <c r="B123" s="86" t="s">
        <v>241</v>
      </c>
      <c r="C123" s="128"/>
      <c r="D123" s="128"/>
      <c r="E123" s="128"/>
      <c r="F123" s="129"/>
      <c r="G123" s="130"/>
    </row>
    <row r="124" customFormat="false" ht="14.25" hidden="false" customHeight="false" outlineLevel="0" collapsed="false">
      <c r="A124" s="71"/>
      <c r="B124" s="86" t="s">
        <v>242</v>
      </c>
      <c r="C124" s="128"/>
      <c r="D124" s="128"/>
      <c r="E124" s="128"/>
      <c r="F124" s="129"/>
      <c r="G124" s="130"/>
    </row>
    <row r="125" customFormat="false" ht="14.25" hidden="false" customHeight="false" outlineLevel="0" collapsed="false">
      <c r="A125" s="71"/>
      <c r="B125" s="86" t="s">
        <v>243</v>
      </c>
      <c r="C125" s="128"/>
      <c r="D125" s="128"/>
      <c r="E125" s="128"/>
      <c r="F125" s="129"/>
      <c r="G125" s="130"/>
    </row>
    <row r="126" customFormat="false" ht="13.5" hidden="false" customHeight="false" outlineLevel="0" collapsed="false">
      <c r="A126" s="91"/>
      <c r="B126" s="86"/>
      <c r="C126" s="128"/>
      <c r="D126" s="112"/>
      <c r="E126" s="128"/>
      <c r="F126" s="131"/>
      <c r="G126" s="130"/>
    </row>
    <row r="127" customFormat="false" ht="13.5" hidden="false" customHeight="false" outlineLevel="0" collapsed="false">
      <c r="A127" s="94" t="n">
        <v>602100</v>
      </c>
      <c r="B127" s="132" t="s">
        <v>228</v>
      </c>
      <c r="C127" s="133"/>
      <c r="D127" s="134"/>
      <c r="E127" s="118" t="n">
        <v>2373604</v>
      </c>
      <c r="F127" s="135"/>
      <c r="G127" s="135"/>
    </row>
    <row r="128" customFormat="false" ht="13.5" hidden="false" customHeight="false" outlineLevel="0" collapsed="false">
      <c r="A128" s="94" t="n">
        <v>602300</v>
      </c>
      <c r="B128" s="136" t="s">
        <v>244</v>
      </c>
      <c r="C128" s="133"/>
      <c r="D128" s="137"/>
      <c r="E128" s="138"/>
      <c r="F128" s="135"/>
      <c r="G128" s="135"/>
    </row>
    <row r="129" customFormat="false" ht="13.5" hidden="false" customHeight="false" outlineLevel="0" collapsed="false">
      <c r="A129" s="100"/>
      <c r="B129" s="81" t="s">
        <v>245</v>
      </c>
      <c r="C129" s="115" t="n">
        <f aca="false">C110</f>
        <v>84481</v>
      </c>
      <c r="D129" s="115" t="n">
        <f aca="false">D110</f>
        <v>155891</v>
      </c>
      <c r="E129" s="115" t="n">
        <f aca="false">E110+E127+E128</f>
        <v>2561418</v>
      </c>
      <c r="F129" s="119" t="n">
        <f aca="false">E129/C129*100</f>
        <v>3031.94564458281</v>
      </c>
      <c r="G129" s="119" t="n">
        <f aca="false">E129/D129*100</f>
        <v>1643.08266673509</v>
      </c>
    </row>
    <row r="130" customFormat="false" ht="13.5" hidden="false" customHeight="false" outlineLevel="0" collapsed="false">
      <c r="A130" s="94" t="n">
        <v>900103</v>
      </c>
      <c r="B130" s="132" t="s">
        <v>246</v>
      </c>
      <c r="C130" s="115" t="n">
        <f aca="false">C109+C129</f>
        <v>75868021</v>
      </c>
      <c r="D130" s="115" t="n">
        <f aca="false">D109+D129</f>
        <v>113942410</v>
      </c>
      <c r="E130" s="115" t="n">
        <f aca="false">E109+E129</f>
        <v>118425135.395</v>
      </c>
      <c r="F130" s="93" t="n">
        <f aca="false">E130/C130*100</f>
        <v>156.093613401357</v>
      </c>
      <c r="G130" s="93" t="n">
        <f aca="false">E130/D130*100</f>
        <v>103.934202721357</v>
      </c>
    </row>
    <row r="131" customFormat="false" ht="12.75" hidden="false" customHeight="false" outlineLevel="0" collapsed="false">
      <c r="C131" s="139"/>
      <c r="D131" s="139"/>
      <c r="E131" s="139"/>
      <c r="F131" s="60"/>
      <c r="G131" s="60"/>
    </row>
    <row r="132" customFormat="false" ht="12.75" hidden="false" customHeight="false" outlineLevel="0" collapsed="false">
      <c r="C132" s="139"/>
      <c r="D132" s="139"/>
      <c r="E132" s="139"/>
      <c r="F132" s="60"/>
      <c r="G132" s="60"/>
    </row>
    <row r="133" customFormat="false" ht="12.75" hidden="false" customHeight="false" outlineLevel="0" collapsed="false">
      <c r="F133" s="60"/>
      <c r="G133" s="60"/>
    </row>
    <row r="134" customFormat="false" ht="14.25" hidden="false" customHeight="false" outlineLevel="0" collapsed="false">
      <c r="B134" s="140"/>
      <c r="C134" s="60"/>
      <c r="D134" s="60"/>
      <c r="F134" s="60"/>
      <c r="G134" s="60"/>
    </row>
    <row r="135" customFormat="false" ht="18" hidden="false" customHeight="false" outlineLevel="0" collapsed="false">
      <c r="B135" s="56" t="s">
        <v>308</v>
      </c>
      <c r="E135" s="142"/>
      <c r="F135" s="143" t="s">
        <v>306</v>
      </c>
      <c r="G135" s="60"/>
    </row>
  </sheetData>
  <mergeCells count="1">
    <mergeCell ref="F10:G10"/>
  </mergeCells>
  <printOptions headings="false" gridLines="false" gridLinesSet="true" horizontalCentered="false" verticalCentered="false"/>
  <pageMargins left="0.579861111111111" right="0.159722222222222" top="0.240277777777778" bottom="0.25" header="0.511805555555555" footer="0.511805555555555"/>
  <pageSetup paperSize="9" scale="4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2"/>
  <sheetViews>
    <sheetView windowProtection="false" showFormulas="false" showGridLines="true" showRowColHeaders="true" showZeros="true" rightToLeft="false" tabSelected="false" showOutlineSymbols="true" defaultGridColor="true" view="pageBreakPreview" topLeftCell="A76" colorId="64" zoomScale="100" zoomScaleNormal="75" zoomScalePageLayoutView="100" workbookViewId="0">
      <selection pane="topLeft" activeCell="D90" activeCellId="0" sqref="D90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22430974</v>
      </c>
      <c r="D13" s="26" t="n">
        <f aca="false">D14+D28</f>
        <v>22430974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9004974</v>
      </c>
      <c r="D14" s="26" t="n">
        <f aca="false">D15</f>
        <v>9004974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9004974</v>
      </c>
      <c r="D15" s="28" t="n">
        <f aca="false">D16+D18+D21+D23+D25</f>
        <v>9004974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6879692</v>
      </c>
      <c r="D16" s="28" t="n">
        <v>6879692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1227600</v>
      </c>
      <c r="D18" s="28" t="n">
        <v>1227600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610359</v>
      </c>
      <c r="D21" s="28" t="n">
        <v>610359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265980</v>
      </c>
      <c r="D23" s="28" t="n">
        <v>265980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21343</v>
      </c>
      <c r="D25" s="28" t="n">
        <v>21343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13426000</v>
      </c>
      <c r="D28" s="26" t="n">
        <f aca="false">D29+D34+D37</f>
        <v>13426000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8190000</v>
      </c>
      <c r="D29" s="26" t="n">
        <f aca="false">D30+D31+D32+D33</f>
        <v>8190000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4381000</v>
      </c>
      <c r="D31" s="28" t="n">
        <v>4381000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440500</v>
      </c>
      <c r="D32" s="28" t="n">
        <v>440500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573500</v>
      </c>
      <c r="D33" s="28" t="n">
        <v>573500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3168500</v>
      </c>
      <c r="D35" s="28" t="n">
        <v>3168500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1522500</v>
      </c>
      <c r="D36" s="28" t="n">
        <v>1522500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334500</v>
      </c>
      <c r="D38" s="28" t="n">
        <v>334500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5412381</v>
      </c>
      <c r="D40" s="26" t="n">
        <f aca="false">D41+D44+D58</f>
        <v>5327900</v>
      </c>
      <c r="E40" s="26" t="n">
        <f aca="false">E61</f>
        <v>84481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200000</v>
      </c>
      <c r="D41" s="26" t="n">
        <f aca="false">D42</f>
        <v>200000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200000</v>
      </c>
      <c r="D42" s="26" t="n">
        <f aca="false">D43</f>
        <v>200000</v>
      </c>
      <c r="E42" s="26"/>
      <c r="F42" s="27"/>
      <c r="G42" s="3"/>
    </row>
    <row r="43" customFormat="false" ht="14.25" hidden="false" customHeight="true" outlineLevel="0" collapsed="false">
      <c r="A43" s="18" t="n">
        <v>21081100</v>
      </c>
      <c r="B43" s="19" t="s">
        <v>49</v>
      </c>
      <c r="C43" s="28" t="n">
        <f aca="false">D43</f>
        <v>200000</v>
      </c>
      <c r="D43" s="28" t="n">
        <v>200000</v>
      </c>
      <c r="E43" s="28"/>
      <c r="F43" s="29"/>
      <c r="G43" s="3"/>
    </row>
    <row r="44" customFormat="false" ht="15.75" hidden="false" customHeight="false" outlineLevel="0" collapsed="false">
      <c r="A44" s="24" t="n">
        <v>22000000</v>
      </c>
      <c r="B44" s="25" t="s">
        <v>50</v>
      </c>
      <c r="C44" s="26" t="n">
        <f aca="false">C55+C46</f>
        <v>5077500</v>
      </c>
      <c r="D44" s="26" t="n">
        <f aca="false">D55+D46</f>
        <v>5077500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28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26" t="n">
        <f aca="false">D46</f>
        <v>4847500</v>
      </c>
      <c r="D46" s="26" t="n">
        <f aca="false">D47+D49+F51+D51</f>
        <v>4847500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28" t="n">
        <f aca="false">D47</f>
        <v>1142000</v>
      </c>
      <c r="D47" s="28" t="n">
        <v>1142000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26"/>
      <c r="D48" s="26"/>
      <c r="E48" s="28"/>
      <c r="F48" s="29"/>
      <c r="G48" s="3"/>
    </row>
    <row r="49" customFormat="false" ht="15" hidden="false" customHeight="false" outlineLevel="0" collapsed="false">
      <c r="A49" s="18" t="n">
        <v>22012600</v>
      </c>
      <c r="B49" s="19" t="s">
        <v>56</v>
      </c>
      <c r="C49" s="28" t="n">
        <f aca="false">D49</f>
        <v>3485400</v>
      </c>
      <c r="D49" s="28" t="n">
        <v>3485400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28"/>
      <c r="D50" s="28"/>
      <c r="E50" s="28"/>
      <c r="F50" s="29"/>
      <c r="G50" s="3"/>
    </row>
    <row r="51" customFormat="false" ht="15" hidden="false" customHeight="false" outlineLevel="0" collapsed="false">
      <c r="A51" s="18" t="n">
        <v>22012900</v>
      </c>
      <c r="B51" s="19" t="s">
        <v>58</v>
      </c>
      <c r="C51" s="28" t="n">
        <f aca="false">D51</f>
        <v>220100</v>
      </c>
      <c r="D51" s="28" t="n">
        <v>220100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28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26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28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28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26" t="n">
        <f aca="false">D58</f>
        <v>50400</v>
      </c>
      <c r="D58" s="26" t="n">
        <f aca="false">D59</f>
        <v>50400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26" t="n">
        <f aca="false">D59</f>
        <v>50400</v>
      </c>
      <c r="D59" s="26" t="n">
        <f aca="false">D60</f>
        <v>50400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28" t="n">
        <f aca="false">D60</f>
        <v>50400</v>
      </c>
      <c r="D60" s="28" t="n">
        <v>50400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26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26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28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28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28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26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26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28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28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28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268219836</v>
      </c>
      <c r="D72" s="26" t="n">
        <f aca="false">D73</f>
        <v>268219836</v>
      </c>
      <c r="E72" s="26" t="n">
        <f aca="false">E73</f>
        <v>0</v>
      </c>
      <c r="F72" s="27" t="n">
        <f aca="false">F73</f>
        <v>0</v>
      </c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268219836</v>
      </c>
      <c r="D73" s="26" t="n">
        <f aca="false">D74</f>
        <v>268219836</v>
      </c>
      <c r="E73" s="26" t="n">
        <f aca="false">E74</f>
        <v>0</v>
      </c>
      <c r="F73" s="27" t="n">
        <f aca="false">F74</f>
        <v>0</v>
      </c>
      <c r="G73" s="3"/>
    </row>
    <row r="74" customFormat="false" ht="15.75" hidden="false" customHeight="false" outlineLevel="0" collapsed="false">
      <c r="A74" s="24" t="n">
        <v>41030000</v>
      </c>
      <c r="B74" s="42" t="s">
        <v>84</v>
      </c>
      <c r="C74" s="26" t="n">
        <f aca="false">D74+E74</f>
        <v>268219836</v>
      </c>
      <c r="D74" s="26" t="n">
        <f aca="false">D77+D81+D85+D97+D89</f>
        <v>268219836</v>
      </c>
      <c r="E74" s="26" t="n">
        <v>0</v>
      </c>
      <c r="F74" s="27" t="n">
        <v>0</v>
      </c>
      <c r="G74" s="3"/>
    </row>
    <row r="75" customFormat="false" ht="15" hidden="false" customHeight="false" outlineLevel="0" collapsed="false">
      <c r="A75" s="18"/>
      <c r="B75" s="43" t="s">
        <v>85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/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41030600</v>
      </c>
      <c r="B77" s="43" t="s">
        <v>86</v>
      </c>
      <c r="C77" s="34" t="n">
        <f aca="false">D77</f>
        <v>181677300</v>
      </c>
      <c r="D77" s="28" t="n">
        <v>181677300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87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88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89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 t="n">
        <v>41030800</v>
      </c>
      <c r="B81" s="43" t="s">
        <v>90</v>
      </c>
      <c r="C81" s="34" t="n">
        <f aca="false">D81</f>
        <v>84132525</v>
      </c>
      <c r="D81" s="28" t="n">
        <v>84132525</v>
      </c>
      <c r="E81" s="28"/>
      <c r="F81" s="29"/>
      <c r="G81" s="3"/>
    </row>
    <row r="82" customFormat="false" ht="15" hidden="false" customHeight="false" outlineLevel="0" collapsed="false">
      <c r="A82" s="18"/>
      <c r="B82" s="43" t="s">
        <v>91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 t="s">
        <v>92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93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 t="n">
        <v>41031000</v>
      </c>
      <c r="B85" s="43" t="s">
        <v>94</v>
      </c>
      <c r="C85" s="34" t="n">
        <f aca="false">D85</f>
        <v>24000</v>
      </c>
      <c r="D85" s="28" t="n">
        <v>24000</v>
      </c>
      <c r="E85" s="28"/>
      <c r="F85" s="29"/>
      <c r="G85" s="3"/>
    </row>
    <row r="86" customFormat="false" ht="15" hidden="false" customHeight="false" outlineLevel="0" collapsed="false">
      <c r="A86" s="18"/>
      <c r="B86" s="43" t="s">
        <v>95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96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/>
      <c r="B88" s="43"/>
      <c r="C88" s="34"/>
      <c r="D88" s="28"/>
      <c r="E88" s="28"/>
      <c r="F88" s="29"/>
      <c r="G88" s="3"/>
    </row>
    <row r="89" customFormat="false" ht="15" hidden="false" customHeight="false" outlineLevel="0" collapsed="false">
      <c r="A89" s="44" t="n">
        <v>41035000</v>
      </c>
      <c r="B89" s="43" t="s">
        <v>98</v>
      </c>
      <c r="C89" s="34" t="n">
        <f aca="false">D89</f>
        <v>1359173</v>
      </c>
      <c r="D89" s="28" t="n">
        <f aca="false">D90+D94</f>
        <v>1359173</v>
      </c>
      <c r="E89" s="28"/>
      <c r="F89" s="29"/>
      <c r="G89" s="3"/>
    </row>
    <row r="90" customFormat="false" ht="15" hidden="false" customHeight="false" outlineLevel="0" collapsed="false">
      <c r="A90" s="45" t="n">
        <v>41035000</v>
      </c>
      <c r="B90" s="46" t="s">
        <v>109</v>
      </c>
      <c r="C90" s="34" t="n">
        <f aca="false">D90</f>
        <v>1275347</v>
      </c>
      <c r="D90" s="28" t="n">
        <v>1275347</v>
      </c>
      <c r="E90" s="28"/>
      <c r="F90" s="29"/>
      <c r="G90" s="3"/>
    </row>
    <row r="91" customFormat="false" ht="15" hidden="false" customHeight="false" outlineLevel="0" collapsed="false">
      <c r="A91" s="45"/>
      <c r="B91" s="46" t="s">
        <v>110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45"/>
      <c r="B92" s="46" t="s">
        <v>113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45"/>
      <c r="B93" s="46" t="s">
        <v>114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 t="n">
        <v>41035000</v>
      </c>
      <c r="B94" s="46" t="s">
        <v>115</v>
      </c>
      <c r="C94" s="34" t="n">
        <f aca="false">D94</f>
        <v>83826</v>
      </c>
      <c r="D94" s="28" t="n">
        <v>83826</v>
      </c>
      <c r="E94" s="28"/>
      <c r="F94" s="29"/>
      <c r="G94" s="3"/>
    </row>
    <row r="95" customFormat="false" ht="15" hidden="false" customHeight="false" outlineLevel="0" collapsed="false">
      <c r="A95" s="45"/>
      <c r="B95" s="46" t="s">
        <v>116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/>
      <c r="B96" s="46" t="s">
        <v>117</v>
      </c>
      <c r="C96" s="34"/>
      <c r="D96" s="28"/>
      <c r="E96" s="28"/>
      <c r="F96" s="29"/>
      <c r="G96" s="3"/>
    </row>
    <row r="97" customFormat="false" ht="18" hidden="false" customHeight="true" outlineLevel="0" collapsed="false">
      <c r="A97" s="18" t="n">
        <v>41035800</v>
      </c>
      <c r="B97" s="43" t="s">
        <v>118</v>
      </c>
      <c r="C97" s="34" t="n">
        <f aca="false">D97</f>
        <v>1026838</v>
      </c>
      <c r="D97" s="28" t="n">
        <v>1026838</v>
      </c>
      <c r="E97" s="28"/>
      <c r="F97" s="29"/>
      <c r="G97" s="3"/>
    </row>
    <row r="98" customFormat="false" ht="15" hidden="false" customHeight="false" outlineLevel="0" collapsed="false">
      <c r="A98" s="18"/>
      <c r="B98" s="43" t="s">
        <v>119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18"/>
      <c r="B99" s="43" t="s">
        <v>120</v>
      </c>
      <c r="C99" s="28"/>
      <c r="D99" s="28"/>
      <c r="E99" s="28"/>
      <c r="F99" s="29"/>
      <c r="G99" s="3"/>
    </row>
    <row r="100" customFormat="false" ht="15" hidden="false" customHeight="false" outlineLevel="0" collapsed="false">
      <c r="A100" s="18"/>
      <c r="B100" s="43" t="s">
        <v>121</v>
      </c>
      <c r="C100" s="28"/>
      <c r="D100" s="28"/>
      <c r="E100" s="28"/>
      <c r="F100" s="29"/>
      <c r="G100" s="3"/>
    </row>
    <row r="101" customFormat="false" ht="15" hidden="false" customHeight="false" outlineLevel="0" collapsed="false">
      <c r="A101" s="18"/>
      <c r="B101" s="43" t="s">
        <v>303</v>
      </c>
      <c r="C101" s="28"/>
      <c r="D101" s="28"/>
      <c r="E101" s="28"/>
      <c r="F101" s="29"/>
      <c r="G101" s="3"/>
    </row>
    <row r="102" customFormat="false" ht="15" hidden="false" customHeight="false" outlineLevel="0" collapsed="false">
      <c r="A102" s="18"/>
      <c r="B102" s="43" t="s">
        <v>304</v>
      </c>
      <c r="C102" s="28"/>
      <c r="D102" s="28"/>
      <c r="E102" s="28"/>
      <c r="F102" s="29"/>
      <c r="G102" s="3"/>
    </row>
    <row r="103" customFormat="false" ht="15.75" hidden="false" customHeight="false" outlineLevel="0" collapsed="false">
      <c r="A103" s="18"/>
      <c r="B103" s="43"/>
      <c r="C103" s="28"/>
      <c r="D103" s="28"/>
      <c r="E103" s="28"/>
      <c r="F103" s="29"/>
      <c r="G103" s="3"/>
    </row>
    <row r="104" customFormat="false" ht="16.5" hidden="false" customHeight="false" outlineLevel="0" collapsed="false">
      <c r="A104" s="47"/>
      <c r="B104" s="48" t="s">
        <v>123</v>
      </c>
      <c r="C104" s="37" t="n">
        <f aca="false">C71+C72</f>
        <v>296089791</v>
      </c>
      <c r="D104" s="37" t="n">
        <f aca="false">D72+D71</f>
        <v>296005310</v>
      </c>
      <c r="E104" s="37" t="n">
        <f aca="false">E71+E72</f>
        <v>84481</v>
      </c>
      <c r="F104" s="38" t="n">
        <f aca="false">F72</f>
        <v>0</v>
      </c>
      <c r="G104" s="3"/>
    </row>
    <row r="105" customFormat="false" ht="15.75" hidden="false" customHeight="false" outlineLevel="0" collapsed="false">
      <c r="A105" s="42"/>
      <c r="B105" s="42"/>
      <c r="C105" s="49"/>
      <c r="D105" s="49"/>
      <c r="E105" s="49"/>
      <c r="F105" s="50"/>
      <c r="G105" s="3"/>
    </row>
    <row r="106" customFormat="false" ht="15" hidden="false" customHeight="false" outlineLevel="0" collapsed="false">
      <c r="A106" s="51"/>
      <c r="B106" s="51"/>
      <c r="C106" s="52"/>
      <c r="D106" s="49"/>
      <c r="E106" s="49"/>
      <c r="F106" s="50"/>
      <c r="G106" s="3"/>
    </row>
    <row r="107" customFormat="false" ht="15" hidden="false" customHeight="false" outlineLevel="0" collapsed="false">
      <c r="A107" s="51"/>
      <c r="B107" s="51"/>
      <c r="C107" s="52"/>
      <c r="D107" s="49"/>
      <c r="E107" s="49"/>
      <c r="F107" s="50"/>
      <c r="G107" s="3"/>
    </row>
    <row r="108" customFormat="false" ht="15" hidden="false" customHeight="false" outlineLevel="0" collapsed="false">
      <c r="A108" s="51"/>
      <c r="B108" s="51"/>
      <c r="C108" s="51"/>
      <c r="D108" s="53"/>
      <c r="E108" s="54"/>
      <c r="F108" s="54"/>
      <c r="G108" s="3"/>
    </row>
    <row r="109" customFormat="false" ht="14.25" hidden="false" customHeight="false" outlineLevel="0" collapsed="false">
      <c r="A109" s="2"/>
      <c r="B109" s="2"/>
      <c r="C109" s="2"/>
      <c r="D109" s="2"/>
      <c r="E109" s="2"/>
      <c r="F109" s="55"/>
      <c r="G109" s="3"/>
    </row>
    <row r="110" customFormat="false" ht="18" hidden="false" customHeight="false" outlineLevel="0" collapsed="false">
      <c r="A110" s="56" t="s">
        <v>308</v>
      </c>
      <c r="B110" s="56"/>
      <c r="C110" s="56"/>
      <c r="D110" s="56" t="s">
        <v>306</v>
      </c>
      <c r="E110" s="2"/>
      <c r="F110" s="2"/>
      <c r="G110" s="3"/>
    </row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J136"/>
  <sheetViews>
    <sheetView windowProtection="false" showFormulas="false" showGridLines="true" showRowColHeaders="true" showZeros="true" rightToLeft="false" tabSelected="false" showOutlineSymbols="true" defaultGridColor="true" view="pageBreakPreview" topLeftCell="A94" colorId="64" zoomScale="100" zoomScaleNormal="75" zoomScalePageLayoutView="100" workbookViewId="0">
      <selection pane="topLeft" activeCell="B46" activeCellId="0" sqref="B46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4030612244898"/>
    <col collapsed="false" hidden="false" max="6" min="6" style="0" width="17.8367346938776"/>
    <col collapsed="false" hidden="false" max="7" min="7" style="0" width="19.6887755102041"/>
    <col collapsed="false" hidden="false" max="8" min="8" style="0" width="21.265306122449"/>
    <col collapsed="false" hidden="false" max="9" min="9" style="0" width="20.5459183673469"/>
  </cols>
  <sheetData>
    <row r="1" customFormat="false" ht="14.25" hidden="false" customHeight="false" outlineLevel="0" collapsed="false">
      <c r="A1" s="57"/>
      <c r="B1" s="57"/>
      <c r="C1" s="57"/>
      <c r="D1" s="57"/>
      <c r="E1" s="57"/>
      <c r="F1" s="2"/>
      <c r="G1" s="2" t="s">
        <v>0</v>
      </c>
      <c r="H1" s="2"/>
      <c r="I1" s="2"/>
      <c r="J1" s="57"/>
    </row>
    <row r="2" customFormat="false" ht="14.25" hidden="false" customHeight="false" outlineLevel="0" collapsed="false">
      <c r="A2" s="57"/>
      <c r="B2" s="57"/>
      <c r="C2" s="57"/>
      <c r="D2" s="57"/>
      <c r="E2" s="57"/>
      <c r="F2" s="2" t="s">
        <v>315</v>
      </c>
      <c r="G2" s="2"/>
      <c r="H2" s="2"/>
      <c r="I2" s="2"/>
      <c r="J2" s="57"/>
    </row>
    <row r="3" customFormat="false" ht="14.25" hidden="false" customHeight="false" outlineLevel="0" collapsed="false">
      <c r="A3" s="57"/>
      <c r="B3" s="57"/>
      <c r="C3" s="57"/>
      <c r="D3" s="57"/>
      <c r="E3" s="57"/>
      <c r="F3" s="2"/>
      <c r="G3" s="2" t="s">
        <v>316</v>
      </c>
      <c r="H3" s="2"/>
      <c r="I3" s="2"/>
      <c r="J3" s="57"/>
    </row>
    <row r="4" customFormat="false" ht="18" hidden="false" customHeight="false" outlineLevel="0" collapsed="false">
      <c r="A4" s="59"/>
      <c r="B4" s="57"/>
      <c r="C4" s="57"/>
      <c r="D4" s="57"/>
      <c r="E4" s="57"/>
      <c r="F4" s="2"/>
      <c r="G4" s="2"/>
      <c r="H4" s="2"/>
      <c r="I4" s="2"/>
      <c r="J4" s="57"/>
    </row>
    <row r="5" customFormat="false" ht="12.75" hidden="false" customHeight="false" outlineLevel="0" collapsed="false">
      <c r="A5" s="60"/>
      <c r="B5" s="61"/>
      <c r="C5" s="61"/>
      <c r="D5" s="61"/>
      <c r="E5" s="61"/>
      <c r="F5" s="1"/>
      <c r="G5" s="1"/>
      <c r="H5" s="1"/>
      <c r="I5" s="1"/>
    </row>
    <row r="6" customFormat="false" ht="12.75" hidden="false" customHeight="false" outlineLevel="0" collapsed="false">
      <c r="A6" s="62"/>
      <c r="B6" s="57" t="s">
        <v>317</v>
      </c>
      <c r="C6" s="57"/>
      <c r="D6" s="57"/>
      <c r="E6" s="57"/>
      <c r="F6" s="60"/>
      <c r="G6" s="60"/>
      <c r="H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57"/>
      <c r="F7" s="60"/>
      <c r="G7" s="60"/>
      <c r="H7" s="60"/>
    </row>
    <row r="8" customFormat="false" ht="12.75" hidden="false" customHeight="false" outlineLevel="0" collapsed="false">
      <c r="A8" s="61"/>
      <c r="B8" s="61"/>
      <c r="C8" s="63"/>
      <c r="D8" s="63"/>
      <c r="E8" s="63"/>
      <c r="F8" s="61"/>
      <c r="G8" s="61"/>
      <c r="H8" s="61"/>
    </row>
    <row r="9" customFormat="false" ht="13.5" hidden="false" customHeight="false" outlineLevel="0" collapsed="false">
      <c r="A9" s="58"/>
      <c r="B9" s="64"/>
      <c r="C9" s="65"/>
      <c r="D9" s="65"/>
      <c r="E9" s="65"/>
      <c r="F9" s="64"/>
      <c r="G9" s="64"/>
      <c r="H9" s="64"/>
      <c r="I9" s="175" t="s">
        <v>4</v>
      </c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176" t="s">
        <v>318</v>
      </c>
      <c r="H10" s="176"/>
      <c r="I10" s="176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139</v>
      </c>
      <c r="G11" s="72" t="s">
        <v>140</v>
      </c>
      <c r="H11" s="146" t="s">
        <v>141</v>
      </c>
      <c r="I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319</v>
      </c>
      <c r="D12" s="71" t="s">
        <v>320</v>
      </c>
      <c r="E12" s="71" t="s">
        <v>321</v>
      </c>
      <c r="F12" s="71" t="s">
        <v>144</v>
      </c>
      <c r="G12" s="72" t="s">
        <v>145</v>
      </c>
      <c r="H12" s="146" t="s">
        <v>265</v>
      </c>
      <c r="I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1"/>
      <c r="F13" s="74" t="s">
        <v>147</v>
      </c>
      <c r="G13" s="72" t="s">
        <v>322</v>
      </c>
      <c r="H13" s="146" t="s">
        <v>320</v>
      </c>
      <c r="I13" s="71" t="s">
        <v>260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/>
      <c r="E14" s="77" t="n">
        <v>4</v>
      </c>
      <c r="F14" s="77" t="n">
        <v>5</v>
      </c>
      <c r="G14" s="78" t="n">
        <v>6</v>
      </c>
      <c r="H14" s="78"/>
      <c r="I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</f>
        <v>22430974</v>
      </c>
      <c r="D15" s="82" t="n">
        <f aca="false">D16+D32</f>
        <v>22430974</v>
      </c>
      <c r="E15" s="82" t="n">
        <f aca="false">E16+E32</f>
        <v>10592936</v>
      </c>
      <c r="F15" s="82" t="n">
        <f aca="false">F16+F32</f>
        <v>10278056</v>
      </c>
      <c r="G15" s="83" t="n">
        <f aca="false">F15/C15*100</f>
        <v>45.8208190157057</v>
      </c>
      <c r="H15" s="83" t="n">
        <f aca="false">F15/D15*100</f>
        <v>45.8208190157057</v>
      </c>
      <c r="I15" s="83" t="n">
        <f aca="false">F15/E15*100</f>
        <v>97.0274530120828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9004974</v>
      </c>
      <c r="D16" s="82" t="n">
        <f aca="false">D18</f>
        <v>9004974</v>
      </c>
      <c r="E16" s="82" t="n">
        <f aca="false">E18</f>
        <v>4279736</v>
      </c>
      <c r="F16" s="82" t="n">
        <f aca="false">F18</f>
        <v>4280814</v>
      </c>
      <c r="G16" s="84" t="n">
        <f aca="false">F16/C16*100</f>
        <v>47.5383271511944</v>
      </c>
      <c r="H16" s="84" t="n">
        <f aca="false">F16/D16*100</f>
        <v>47.5383271511944</v>
      </c>
      <c r="I16" s="84" t="n">
        <f aca="false">F16/E16*100</f>
        <v>100.025188469569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2"/>
      <c r="F17" s="85"/>
      <c r="G17" s="84"/>
      <c r="H17" s="84"/>
      <c r="I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9004974</v>
      </c>
      <c r="D18" s="87" t="n">
        <f aca="false">D19+D21+D24+D26+D29</f>
        <v>9004974</v>
      </c>
      <c r="E18" s="87" t="n">
        <f aca="false">E19+E21+E24+E26+E29</f>
        <v>4279736</v>
      </c>
      <c r="F18" s="87" t="n">
        <f aca="false">F19+F21+F24+F26+F29</f>
        <v>4280814</v>
      </c>
      <c r="G18" s="84" t="n">
        <f aca="false">F18/C18*100</f>
        <v>47.5383271511944</v>
      </c>
      <c r="H18" s="84" t="n">
        <f aca="false">F18/D18*100</f>
        <v>47.5383271511944</v>
      </c>
      <c r="I18" s="84" t="n">
        <f aca="false">F18/E18*100</f>
        <v>100.025188469569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6879692</v>
      </c>
      <c r="D19" s="87" t="n">
        <v>6879692</v>
      </c>
      <c r="E19" s="87" t="n">
        <v>3232510</v>
      </c>
      <c r="F19" s="87" t="n">
        <v>3337453</v>
      </c>
      <c r="G19" s="84" t="n">
        <f aca="false">F19/C19*100</f>
        <v>48.5116630221237</v>
      </c>
      <c r="H19" s="84" t="n">
        <f aca="false">F19/D19*100</f>
        <v>48.5116630221237</v>
      </c>
      <c r="I19" s="84" t="n">
        <f aca="false">F19/E19*100</f>
        <v>103.246486476453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7"/>
      <c r="G20" s="84"/>
      <c r="H20" s="84"/>
      <c r="I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1227600</v>
      </c>
      <c r="D21" s="87" t="n">
        <v>1227600</v>
      </c>
      <c r="E21" s="87" t="n">
        <v>613800</v>
      </c>
      <c r="F21" s="87" t="n">
        <v>662084</v>
      </c>
      <c r="G21" s="84" t="n">
        <f aca="false">F21/C21*100</f>
        <v>53.9332029977191</v>
      </c>
      <c r="H21" s="84" t="n">
        <f aca="false">F21/D21*100</f>
        <v>53.9332029977191</v>
      </c>
      <c r="I21" s="84" t="n">
        <f aca="false">F21/E21*100</f>
        <v>107.866405995438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7"/>
      <c r="G22" s="84"/>
      <c r="H22" s="84"/>
      <c r="I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7"/>
      <c r="G23" s="84"/>
      <c r="H23" s="84"/>
      <c r="I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610359</v>
      </c>
      <c r="D24" s="87" t="n">
        <v>610359</v>
      </c>
      <c r="E24" s="87" t="n">
        <v>267189</v>
      </c>
      <c r="F24" s="87" t="n">
        <v>149651</v>
      </c>
      <c r="G24" s="84" t="n">
        <f aca="false">F24/C24*100</f>
        <v>24.5185210671097</v>
      </c>
      <c r="H24" s="84" t="n">
        <f aca="false">F24/D24*100</f>
        <v>24.5185210671097</v>
      </c>
      <c r="I24" s="84" t="n">
        <f aca="false">F24/E24*100</f>
        <v>56.0094165553223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7"/>
      <c r="G25" s="84"/>
      <c r="H25" s="84"/>
      <c r="I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265980</v>
      </c>
      <c r="D26" s="87" t="n">
        <v>265980</v>
      </c>
      <c r="E26" s="87" t="n">
        <v>156240</v>
      </c>
      <c r="F26" s="87" t="n">
        <v>116580</v>
      </c>
      <c r="G26" s="84" t="n">
        <f aca="false">F26/C26*100</f>
        <v>43.8303631852019</v>
      </c>
      <c r="H26" s="84" t="n">
        <f aca="false">F26/D26*100</f>
        <v>43.8303631852019</v>
      </c>
      <c r="I26" s="84" t="n">
        <f aca="false">F26/E26*100</f>
        <v>74.615975422427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7"/>
      <c r="F27" s="88"/>
      <c r="G27" s="84"/>
      <c r="H27" s="84"/>
      <c r="I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7"/>
      <c r="F28" s="88"/>
      <c r="G28" s="84"/>
      <c r="H28" s="84"/>
      <c r="I28" s="84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21343</v>
      </c>
      <c r="D29" s="87" t="n">
        <v>21343</v>
      </c>
      <c r="E29" s="87" t="n">
        <v>9997</v>
      </c>
      <c r="F29" s="88" t="n">
        <v>15046</v>
      </c>
      <c r="G29" s="84" t="n">
        <f aca="false">F29/C29*100</f>
        <v>70.4961814177951</v>
      </c>
      <c r="H29" s="84" t="n">
        <f aca="false">F29/D29*100</f>
        <v>70.4961814177951</v>
      </c>
      <c r="I29" s="84" t="n">
        <f aca="false">F29/E29*100</f>
        <v>150.505151545464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7"/>
      <c r="F30" s="88"/>
      <c r="G30" s="84"/>
      <c r="H30" s="84"/>
      <c r="I30" s="84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7"/>
      <c r="F31" s="88"/>
      <c r="G31" s="84"/>
      <c r="H31" s="84"/>
      <c r="I31" s="84"/>
    </row>
    <row r="32" customFormat="false" ht="12.75" hidden="false" customHeight="false" outlineLevel="0" collapsed="false">
      <c r="A32" s="80" t="n">
        <v>18000000</v>
      </c>
      <c r="B32" s="81" t="s">
        <v>34</v>
      </c>
      <c r="C32" s="82" t="n">
        <f aca="false">C33+C38+C43+C46</f>
        <v>13426000</v>
      </c>
      <c r="D32" s="82" t="n">
        <f aca="false">D33+D38+D43+D46</f>
        <v>13426000</v>
      </c>
      <c r="E32" s="82" t="n">
        <f aca="false">E33+E38+E43+E46</f>
        <v>6313200</v>
      </c>
      <c r="F32" s="82" t="n">
        <f aca="false">F33+F38+F43+F46</f>
        <v>5997242</v>
      </c>
      <c r="G32" s="84" t="n">
        <f aca="false">F32/C32*100</f>
        <v>44.6688663786683</v>
      </c>
      <c r="H32" s="84" t="n">
        <f aca="false">F32/D32*100</f>
        <v>44.6688663786683</v>
      </c>
      <c r="I32" s="84" t="n">
        <f aca="false">F32/E32*100</f>
        <v>94.9952797313565</v>
      </c>
    </row>
    <row r="33" customFormat="false" ht="12.75" hidden="false" customHeight="false" outlineLevel="0" collapsed="false">
      <c r="A33" s="80" t="n">
        <v>18010000</v>
      </c>
      <c r="B33" s="81" t="s">
        <v>35</v>
      </c>
      <c r="C33" s="82" t="n">
        <f aca="false">C34+C35+C36+C37</f>
        <v>8190000</v>
      </c>
      <c r="D33" s="82" t="n">
        <f aca="false">D34+D35+D36+D37</f>
        <v>8190000</v>
      </c>
      <c r="E33" s="82" t="n">
        <f aca="false">E34+E35+E36+E37</f>
        <v>3936500</v>
      </c>
      <c r="F33" s="82" t="n">
        <f aca="false">F34+F35+F36+F37</f>
        <v>3989629</v>
      </c>
      <c r="G33" s="84" t="n">
        <f aca="false">F33/C33*100</f>
        <v>48.7134188034188</v>
      </c>
      <c r="H33" s="84" t="n">
        <f aca="false">F33/D33*100</f>
        <v>48.7134188034188</v>
      </c>
      <c r="I33" s="84" t="n">
        <f aca="false">F33/E33*100</f>
        <v>101.349650704941</v>
      </c>
    </row>
    <row r="34" customFormat="false" ht="12.75" hidden="false" customHeight="false" outlineLevel="0" collapsed="false">
      <c r="A34" s="80" t="n">
        <v>18010500</v>
      </c>
      <c r="B34" s="86" t="s">
        <v>36</v>
      </c>
      <c r="C34" s="82" t="n">
        <v>2795000</v>
      </c>
      <c r="D34" s="82" t="n">
        <v>2795000</v>
      </c>
      <c r="E34" s="82" t="n">
        <v>1390000</v>
      </c>
      <c r="F34" s="85" t="n">
        <v>1385216</v>
      </c>
      <c r="G34" s="84" t="n">
        <f aca="false">F34/C34*100</f>
        <v>49.5605008944544</v>
      </c>
      <c r="H34" s="84" t="n">
        <f aca="false">F34/D34*100</f>
        <v>49.5605008944544</v>
      </c>
      <c r="I34" s="84" t="n">
        <f aca="false">F34/E34*100</f>
        <v>99.6558273381295</v>
      </c>
    </row>
    <row r="35" customFormat="false" ht="12.75" hidden="false" customHeight="false" outlineLevel="0" collapsed="false">
      <c r="A35" s="80" t="n">
        <v>18010600</v>
      </c>
      <c r="B35" s="86" t="s">
        <v>37</v>
      </c>
      <c r="C35" s="82" t="n">
        <v>4381000</v>
      </c>
      <c r="D35" s="82" t="n">
        <v>4381000</v>
      </c>
      <c r="E35" s="82" t="n">
        <v>2291000</v>
      </c>
      <c r="F35" s="85" t="n">
        <v>2335208</v>
      </c>
      <c r="G35" s="84" t="n">
        <f aca="false">F35/C35*100</f>
        <v>53.3030814882447</v>
      </c>
      <c r="H35" s="84" t="n">
        <f aca="false">F35/D35*100</f>
        <v>53.3030814882447</v>
      </c>
      <c r="I35" s="84" t="n">
        <f aca="false">F35/E35*100</f>
        <v>101.929637712789</v>
      </c>
    </row>
    <row r="36" customFormat="false" ht="12.75" hidden="false" customHeight="false" outlineLevel="0" collapsed="false">
      <c r="A36" s="80" t="n">
        <v>18010700</v>
      </c>
      <c r="B36" s="86" t="s">
        <v>38</v>
      </c>
      <c r="C36" s="82" t="n">
        <v>440500</v>
      </c>
      <c r="D36" s="82" t="n">
        <v>440500</v>
      </c>
      <c r="E36" s="82" t="n">
        <v>85000</v>
      </c>
      <c r="F36" s="85" t="n">
        <v>126769</v>
      </c>
      <c r="G36" s="84" t="n">
        <f aca="false">F36/C36*100</f>
        <v>28.7784335981839</v>
      </c>
      <c r="H36" s="84" t="n">
        <f aca="false">F36/D36*100</f>
        <v>28.7784335981839</v>
      </c>
      <c r="I36" s="84" t="n">
        <f aca="false">F36/E36*100</f>
        <v>149.14</v>
      </c>
    </row>
    <row r="37" customFormat="false" ht="12.75" hidden="false" customHeight="false" outlineLevel="0" collapsed="false">
      <c r="A37" s="80" t="n">
        <v>18010900</v>
      </c>
      <c r="B37" s="86" t="s">
        <v>39</v>
      </c>
      <c r="C37" s="82" t="n">
        <v>573500</v>
      </c>
      <c r="D37" s="82" t="n">
        <v>573500</v>
      </c>
      <c r="E37" s="82" t="n">
        <v>170500</v>
      </c>
      <c r="F37" s="85" t="n">
        <v>142436</v>
      </c>
      <c r="G37" s="84" t="n">
        <f aca="false">F37/C37*100</f>
        <v>24.8362685265911</v>
      </c>
      <c r="H37" s="84" t="n">
        <f aca="false">F37/D37*100</f>
        <v>24.8362685265911</v>
      </c>
      <c r="I37" s="84" t="n">
        <f aca="false">F37/E37*100</f>
        <v>83.5401759530792</v>
      </c>
    </row>
    <row r="38" customFormat="false" ht="12.75" hidden="false" customHeight="false" outlineLevel="0" collapsed="false">
      <c r="A38" s="80" t="n">
        <v>18020000</v>
      </c>
      <c r="B38" s="81" t="s">
        <v>40</v>
      </c>
      <c r="C38" s="82" t="n">
        <f aca="false">C39+C41</f>
        <v>4691000</v>
      </c>
      <c r="D38" s="82" t="n">
        <f aca="false">D39+D41</f>
        <v>4691000</v>
      </c>
      <c r="E38" s="82" t="n">
        <f aca="false">E39+E41</f>
        <v>2118400</v>
      </c>
      <c r="F38" s="85" t="n">
        <f aca="false">F39+F41</f>
        <v>1790600</v>
      </c>
      <c r="G38" s="84" t="n">
        <f aca="false">F38/C38*100</f>
        <v>38.1709656789597</v>
      </c>
      <c r="H38" s="84" t="n">
        <f aca="false">F38/D38*100</f>
        <v>38.1709656789597</v>
      </c>
      <c r="I38" s="84" t="n">
        <f aca="false">F38/E38*100</f>
        <v>84.5260574018127</v>
      </c>
    </row>
    <row r="39" customFormat="false" ht="12.75" hidden="false" customHeight="false" outlineLevel="0" collapsed="false">
      <c r="A39" s="71" t="n">
        <v>18020100</v>
      </c>
      <c r="B39" s="86" t="s">
        <v>171</v>
      </c>
      <c r="C39" s="87" t="n">
        <v>3168500</v>
      </c>
      <c r="D39" s="87" t="n">
        <v>3168500</v>
      </c>
      <c r="E39" s="87" t="n">
        <v>1428200</v>
      </c>
      <c r="F39" s="88" t="n">
        <v>1409303</v>
      </c>
      <c r="G39" s="84" t="n">
        <f aca="false">F39/C39*100</f>
        <v>44.4785545210667</v>
      </c>
      <c r="H39" s="84" t="n">
        <f aca="false">F39/D39*100</f>
        <v>44.4785545210667</v>
      </c>
      <c r="I39" s="84" t="n">
        <f aca="false">F39/E39*100</f>
        <v>98.6768659851562</v>
      </c>
    </row>
    <row r="40" customFormat="false" ht="12.75" hidden="false" customHeight="false" outlineLevel="0" collapsed="false">
      <c r="A40" s="71"/>
      <c r="B40" s="86" t="s">
        <v>172</v>
      </c>
      <c r="C40" s="87"/>
      <c r="D40" s="87"/>
      <c r="E40" s="87"/>
      <c r="F40" s="88"/>
      <c r="G40" s="84"/>
      <c r="H40" s="84"/>
      <c r="I40" s="84"/>
    </row>
    <row r="41" customFormat="false" ht="12.75" hidden="false" customHeight="false" outlineLevel="0" collapsed="false">
      <c r="A41" s="71" t="n">
        <v>18020200</v>
      </c>
      <c r="B41" s="86" t="s">
        <v>173</v>
      </c>
      <c r="C41" s="87" t="n">
        <v>1522500</v>
      </c>
      <c r="D41" s="87" t="n">
        <v>1522500</v>
      </c>
      <c r="E41" s="87" t="n">
        <v>690200</v>
      </c>
      <c r="F41" s="88" t="n">
        <v>381297</v>
      </c>
      <c r="G41" s="84" t="n">
        <f aca="false">F41/C41*100</f>
        <v>25.0441379310345</v>
      </c>
      <c r="H41" s="84" t="n">
        <f aca="false">F41/D41*100</f>
        <v>25.0441379310345</v>
      </c>
      <c r="I41" s="84" t="n">
        <f aca="false">F41/E41*100</f>
        <v>55.2444219066937</v>
      </c>
    </row>
    <row r="42" customFormat="false" ht="12.75" hidden="false" customHeight="false" outlineLevel="0" collapsed="false">
      <c r="A42" s="71"/>
      <c r="B42" s="86" t="s">
        <v>172</v>
      </c>
      <c r="C42" s="87"/>
      <c r="D42" s="87"/>
      <c r="E42" s="87"/>
      <c r="F42" s="88"/>
      <c r="G42" s="84"/>
      <c r="H42" s="84"/>
      <c r="I42" s="84"/>
    </row>
    <row r="43" customFormat="false" ht="12.75" hidden="false" customHeight="false" outlineLevel="0" collapsed="false">
      <c r="A43" s="80" t="n">
        <v>18030000</v>
      </c>
      <c r="B43" s="81" t="s">
        <v>43</v>
      </c>
      <c r="C43" s="82" t="n">
        <f aca="false">C44+C45</f>
        <v>545000</v>
      </c>
      <c r="D43" s="82" t="n">
        <f aca="false">D44+D45</f>
        <v>545000</v>
      </c>
      <c r="E43" s="82" t="n">
        <f aca="false">E44+E45</f>
        <v>258300</v>
      </c>
      <c r="F43" s="85" t="n">
        <f aca="false">F44+F45</f>
        <v>242641</v>
      </c>
      <c r="G43" s="84" t="n">
        <f aca="false">F43/C43*100</f>
        <v>44.5212844036697</v>
      </c>
      <c r="H43" s="84" t="n">
        <f aca="false">F43/D43*100</f>
        <v>44.5212844036697</v>
      </c>
      <c r="I43" s="84" t="n">
        <f aca="false">F43/E43*100</f>
        <v>93.9376693766938</v>
      </c>
    </row>
    <row r="44" customFormat="false" ht="12.75" hidden="false" customHeight="false" outlineLevel="0" collapsed="false">
      <c r="A44" s="71" t="n">
        <v>18030100</v>
      </c>
      <c r="B44" s="86" t="s">
        <v>44</v>
      </c>
      <c r="C44" s="87" t="n">
        <v>334500</v>
      </c>
      <c r="D44" s="87" t="n">
        <v>334500</v>
      </c>
      <c r="E44" s="87" t="n">
        <v>153600</v>
      </c>
      <c r="F44" s="88" t="n">
        <v>144729</v>
      </c>
      <c r="G44" s="84" t="n">
        <f aca="false">F44/C44*100</f>
        <v>43.267264573991</v>
      </c>
      <c r="H44" s="84" t="n">
        <f aca="false">F44/D44*100</f>
        <v>43.267264573991</v>
      </c>
      <c r="I44" s="84" t="n">
        <f aca="false">F44/E44*100</f>
        <v>94.224609375</v>
      </c>
    </row>
    <row r="45" customFormat="false" ht="12.75" hidden="false" customHeight="false" outlineLevel="0" collapsed="false">
      <c r="A45" s="71" t="n">
        <v>18030200</v>
      </c>
      <c r="B45" s="86" t="s">
        <v>45</v>
      </c>
      <c r="C45" s="87" t="n">
        <v>210500</v>
      </c>
      <c r="D45" s="87" t="n">
        <v>210500</v>
      </c>
      <c r="E45" s="87" t="n">
        <v>104700</v>
      </c>
      <c r="F45" s="88" t="n">
        <v>97912</v>
      </c>
      <c r="G45" s="84" t="n">
        <f aca="false">F45/C45*100</f>
        <v>46.5140142517815</v>
      </c>
      <c r="H45" s="84" t="n">
        <f aca="false">F45/D45*100</f>
        <v>46.5140142517815</v>
      </c>
      <c r="I45" s="84" t="n">
        <f aca="false">F45/E45*100</f>
        <v>93.5167144221586</v>
      </c>
    </row>
    <row r="46" customFormat="false" ht="12.75" hidden="false" customHeight="false" outlineLevel="0" collapsed="false">
      <c r="A46" s="80" t="n">
        <v>18040000</v>
      </c>
      <c r="B46" s="81" t="s">
        <v>174</v>
      </c>
      <c r="C46" s="82" t="n">
        <v>0</v>
      </c>
      <c r="D46" s="82" t="n">
        <v>0</v>
      </c>
      <c r="E46" s="82" t="n">
        <v>0</v>
      </c>
      <c r="F46" s="82" t="n">
        <v>-25628</v>
      </c>
      <c r="G46" s="84" t="n">
        <v>0</v>
      </c>
      <c r="H46" s="84" t="n">
        <v>0</v>
      </c>
      <c r="I46" s="84" t="n">
        <v>0</v>
      </c>
    </row>
    <row r="47" customFormat="false" ht="12.75" hidden="false" customHeight="false" outlineLevel="0" collapsed="false">
      <c r="A47" s="80"/>
      <c r="B47" s="81" t="s">
        <v>175</v>
      </c>
      <c r="C47" s="82"/>
      <c r="D47" s="82"/>
      <c r="E47" s="82"/>
      <c r="F47" s="85"/>
      <c r="G47" s="84"/>
      <c r="H47" s="84"/>
      <c r="I47" s="84"/>
    </row>
    <row r="48" customFormat="false" ht="12.75" hidden="false" customHeight="false" outlineLevel="0" collapsed="false">
      <c r="A48" s="80" t="n">
        <v>20000000</v>
      </c>
      <c r="B48" s="81" t="s">
        <v>46</v>
      </c>
      <c r="C48" s="82" t="n">
        <f aca="false">C49+C51+C61+C67</f>
        <v>5327900</v>
      </c>
      <c r="D48" s="82" t="n">
        <f aca="false">D49+D51+D61+D67</f>
        <v>5327900</v>
      </c>
      <c r="E48" s="82" t="n">
        <f aca="false">E49+E51+E61+E67</f>
        <v>1895200</v>
      </c>
      <c r="F48" s="82" t="n">
        <f aca="false">F49+F51+F61+F67</f>
        <v>997237</v>
      </c>
      <c r="G48" s="84" t="n">
        <f aca="false">F48/C48*100</f>
        <v>18.7172619606224</v>
      </c>
      <c r="H48" s="84" t="n">
        <f aca="false">F48/D48*100</f>
        <v>18.7172619606224</v>
      </c>
      <c r="I48" s="84" t="n">
        <f aca="false">F48/E48*100</f>
        <v>52.619090333474</v>
      </c>
    </row>
    <row r="49" customFormat="false" ht="12.75" hidden="false" customHeight="false" outlineLevel="0" collapsed="false">
      <c r="A49" s="80" t="n">
        <v>21000000</v>
      </c>
      <c r="B49" s="81" t="s">
        <v>47</v>
      </c>
      <c r="C49" s="82" t="n">
        <f aca="false">C50</f>
        <v>200000</v>
      </c>
      <c r="D49" s="82" t="n">
        <f aca="false">D50</f>
        <v>200000</v>
      </c>
      <c r="E49" s="82" t="n">
        <f aca="false">E50</f>
        <v>15900</v>
      </c>
      <c r="F49" s="82" t="n">
        <f aca="false">F50</f>
        <v>2325</v>
      </c>
      <c r="G49" s="84" t="n">
        <f aca="false">F49/C49*100</f>
        <v>1.1625</v>
      </c>
      <c r="H49" s="84" t="n">
        <f aca="false">F49/D49*100</f>
        <v>1.1625</v>
      </c>
      <c r="I49" s="84" t="n">
        <f aca="false">F49/E49*100</f>
        <v>14.622641509434</v>
      </c>
    </row>
    <row r="50" customFormat="false" ht="12.75" hidden="false" customHeight="false" outlineLevel="0" collapsed="false">
      <c r="A50" s="71" t="n">
        <v>21081100</v>
      </c>
      <c r="B50" s="86" t="s">
        <v>49</v>
      </c>
      <c r="C50" s="87" t="n">
        <v>200000</v>
      </c>
      <c r="D50" s="87" t="n">
        <v>200000</v>
      </c>
      <c r="E50" s="87" t="n">
        <v>15900</v>
      </c>
      <c r="F50" s="92" t="n">
        <v>2325</v>
      </c>
      <c r="G50" s="84" t="n">
        <f aca="false">F50/C50*100</f>
        <v>1.1625</v>
      </c>
      <c r="H50" s="84" t="n">
        <f aca="false">F50/D50*100</f>
        <v>1.1625</v>
      </c>
      <c r="I50" s="84" t="n">
        <f aca="false">F50/E50*100</f>
        <v>14.622641509434</v>
      </c>
    </row>
    <row r="51" customFormat="false" ht="12.75" hidden="false" customHeight="false" outlineLevel="0" collapsed="false">
      <c r="A51" s="80" t="n">
        <v>22000000</v>
      </c>
      <c r="B51" s="81" t="s">
        <v>187</v>
      </c>
      <c r="C51" s="82" t="n">
        <f aca="false">C52</f>
        <v>4847500</v>
      </c>
      <c r="D51" s="82" t="n">
        <f aca="false">D52</f>
        <v>4847500</v>
      </c>
      <c r="E51" s="82" t="n">
        <f aca="false">E52</f>
        <v>1770400</v>
      </c>
      <c r="F51" s="82" t="n">
        <f aca="false">F52</f>
        <v>740404</v>
      </c>
      <c r="G51" s="84" t="n">
        <f aca="false">F51/C51*100</f>
        <v>15.2739350180505</v>
      </c>
      <c r="H51" s="84" t="n">
        <f aca="false">F51/D51*100</f>
        <v>15.2739350180505</v>
      </c>
      <c r="I51" s="84" t="n">
        <f aca="false">F51/E51*100</f>
        <v>41.8212833258021</v>
      </c>
    </row>
    <row r="52" customFormat="false" ht="12.75" hidden="false" customHeight="false" outlineLevel="0" collapsed="false">
      <c r="A52" s="80" t="n">
        <v>22010000</v>
      </c>
      <c r="B52" s="81" t="s">
        <v>52</v>
      </c>
      <c r="C52" s="82" t="n">
        <f aca="false">C53+C55+C57</f>
        <v>4847500</v>
      </c>
      <c r="D52" s="82" t="n">
        <f aca="false">D53+D55+D57</f>
        <v>4847500</v>
      </c>
      <c r="E52" s="82" t="n">
        <f aca="false">E53+E55+E57</f>
        <v>1770400</v>
      </c>
      <c r="F52" s="82" t="n">
        <f aca="false">F53+F55+F57</f>
        <v>740404</v>
      </c>
      <c r="G52" s="84" t="n">
        <f aca="false">F52/C52*100</f>
        <v>15.2739350180505</v>
      </c>
      <c r="H52" s="84" t="n">
        <f aca="false">F52/D52*100</f>
        <v>15.2739350180505</v>
      </c>
      <c r="I52" s="84" t="n">
        <f aca="false">F52/E52*100</f>
        <v>41.8212833258021</v>
      </c>
    </row>
    <row r="53" customFormat="false" ht="12.75" hidden="false" customHeight="false" outlineLevel="0" collapsed="false">
      <c r="A53" s="80" t="n">
        <v>22010300</v>
      </c>
      <c r="B53" s="81" t="s">
        <v>188</v>
      </c>
      <c r="C53" s="82" t="n">
        <v>1142000</v>
      </c>
      <c r="D53" s="82" t="n">
        <v>1142000</v>
      </c>
      <c r="E53" s="82" t="n">
        <v>460000</v>
      </c>
      <c r="F53" s="85" t="n">
        <v>65940</v>
      </c>
      <c r="G53" s="84" t="n">
        <f aca="false">F53/C53*100</f>
        <v>5.77408056042032</v>
      </c>
      <c r="H53" s="84" t="n">
        <f aca="false">F53/D53*100</f>
        <v>5.77408056042032</v>
      </c>
      <c r="I53" s="84" t="n">
        <f aca="false">F53/E53*100</f>
        <v>14.3347826086957</v>
      </c>
    </row>
    <row r="54" customFormat="false" ht="12.75" hidden="false" customHeight="false" outlineLevel="0" collapsed="false">
      <c r="A54" s="80"/>
      <c r="B54" s="81" t="s">
        <v>54</v>
      </c>
      <c r="C54" s="82"/>
      <c r="D54" s="82"/>
      <c r="E54" s="82"/>
      <c r="F54" s="85"/>
      <c r="G54" s="84"/>
      <c r="H54" s="84"/>
      <c r="I54" s="84"/>
    </row>
    <row r="55" customFormat="false" ht="12.75" hidden="false" customHeight="false" outlineLevel="0" collapsed="false">
      <c r="A55" s="80" t="n">
        <v>22012600</v>
      </c>
      <c r="B55" s="81" t="s">
        <v>190</v>
      </c>
      <c r="C55" s="82" t="n">
        <v>3485400</v>
      </c>
      <c r="D55" s="82" t="n">
        <v>3485400</v>
      </c>
      <c r="E55" s="82" t="n">
        <v>1240400</v>
      </c>
      <c r="F55" s="85" t="n">
        <v>665630</v>
      </c>
      <c r="G55" s="84" t="n">
        <f aca="false">F55/C55*100</f>
        <v>19.0976645435244</v>
      </c>
      <c r="H55" s="84" t="n">
        <f aca="false">F55/D55*100</f>
        <v>19.0976645435244</v>
      </c>
      <c r="I55" s="84" t="n">
        <f aca="false">F55/E55*100</f>
        <v>53.6625282167043</v>
      </c>
    </row>
    <row r="56" customFormat="false" ht="12.75" hidden="false" customHeight="false" outlineLevel="0" collapsed="false">
      <c r="A56" s="80"/>
      <c r="B56" s="81" t="s">
        <v>57</v>
      </c>
      <c r="C56" s="82"/>
      <c r="D56" s="82"/>
      <c r="E56" s="82"/>
      <c r="F56" s="85"/>
      <c r="G56" s="84"/>
      <c r="H56" s="84"/>
      <c r="I56" s="84"/>
    </row>
    <row r="57" customFormat="false" ht="12.75" hidden="false" customHeight="false" outlineLevel="0" collapsed="false">
      <c r="A57" s="80" t="n">
        <v>22012900</v>
      </c>
      <c r="B57" s="81" t="s">
        <v>191</v>
      </c>
      <c r="C57" s="82" t="n">
        <v>220100</v>
      </c>
      <c r="D57" s="82" t="n">
        <v>220100</v>
      </c>
      <c r="E57" s="82" t="n">
        <v>70000</v>
      </c>
      <c r="F57" s="85" t="n">
        <v>8834</v>
      </c>
      <c r="G57" s="84" t="n">
        <f aca="false">F57/C57*100</f>
        <v>4.01363016810541</v>
      </c>
      <c r="H57" s="84" t="n">
        <f aca="false">F57/D57*100</f>
        <v>4.01363016810541</v>
      </c>
      <c r="I57" s="84" t="n">
        <f aca="false">F57/E57*100</f>
        <v>12.62</v>
      </c>
    </row>
    <row r="58" customFormat="false" ht="12.75" hidden="false" customHeight="false" outlineLevel="0" collapsed="false">
      <c r="A58" s="80"/>
      <c r="B58" s="81" t="s">
        <v>192</v>
      </c>
      <c r="C58" s="82"/>
      <c r="D58" s="82"/>
      <c r="E58" s="82"/>
      <c r="F58" s="85"/>
      <c r="G58" s="84"/>
      <c r="H58" s="84"/>
      <c r="I58" s="84"/>
    </row>
    <row r="59" customFormat="false" ht="12.75" hidden="false" customHeight="false" outlineLevel="0" collapsed="false">
      <c r="A59" s="80"/>
      <c r="B59" s="81" t="s">
        <v>193</v>
      </c>
      <c r="C59" s="82"/>
      <c r="D59" s="82"/>
      <c r="E59" s="82"/>
      <c r="F59" s="85"/>
      <c r="G59" s="84"/>
      <c r="H59" s="84"/>
      <c r="I59" s="84"/>
    </row>
    <row r="60" customFormat="false" ht="12.75" hidden="false" customHeight="false" outlineLevel="0" collapsed="false">
      <c r="A60" s="80"/>
      <c r="B60" s="81" t="s">
        <v>194</v>
      </c>
      <c r="C60" s="82"/>
      <c r="D60" s="82"/>
      <c r="E60" s="82"/>
      <c r="F60" s="85"/>
      <c r="G60" s="84"/>
      <c r="H60" s="84"/>
      <c r="I60" s="84"/>
    </row>
    <row r="61" customFormat="false" ht="12.75" hidden="false" customHeight="false" outlineLevel="0" collapsed="false">
      <c r="A61" s="80" t="n">
        <v>22090000</v>
      </c>
      <c r="B61" s="81" t="s">
        <v>62</v>
      </c>
      <c r="C61" s="82" t="n">
        <f aca="false">C62+C64+C65</f>
        <v>230000</v>
      </c>
      <c r="D61" s="82" t="n">
        <f aca="false">D62+D64+D65</f>
        <v>230000</v>
      </c>
      <c r="E61" s="82" t="n">
        <f aca="false">E62+E64+E65</f>
        <v>68100</v>
      </c>
      <c r="F61" s="82" t="n">
        <f aca="false">F62+F64+F65</f>
        <v>112367</v>
      </c>
      <c r="G61" s="84" t="n">
        <f aca="false">F61/C61*100</f>
        <v>48.8552173913043</v>
      </c>
      <c r="H61" s="84" t="n">
        <f aca="false">F61/D61*100</f>
        <v>48.8552173913043</v>
      </c>
      <c r="I61" s="84" t="n">
        <f aca="false">F61/E61*100</f>
        <v>165.002936857562</v>
      </c>
    </row>
    <row r="62" customFormat="false" ht="12.75" hidden="false" customHeight="false" outlineLevel="0" collapsed="false">
      <c r="A62" s="71" t="n">
        <v>22090100</v>
      </c>
      <c r="B62" s="86" t="s">
        <v>195</v>
      </c>
      <c r="C62" s="87" t="n">
        <v>230000</v>
      </c>
      <c r="D62" s="87" t="n">
        <v>230000</v>
      </c>
      <c r="E62" s="87" t="n">
        <v>68100</v>
      </c>
      <c r="F62" s="88" t="n">
        <v>85519</v>
      </c>
      <c r="G62" s="84" t="n">
        <f aca="false">F62/C62*100</f>
        <v>37.1821739130435</v>
      </c>
      <c r="H62" s="84" t="n">
        <f aca="false">F62/D62*100</f>
        <v>37.1821739130435</v>
      </c>
      <c r="I62" s="84" t="n">
        <f aca="false">F62/E62*100</f>
        <v>125.578560939794</v>
      </c>
    </row>
    <row r="63" customFormat="false" ht="12.75" hidden="false" customHeight="false" outlineLevel="0" collapsed="false">
      <c r="A63" s="71"/>
      <c r="B63" s="86" t="s">
        <v>196</v>
      </c>
      <c r="C63" s="87"/>
      <c r="D63" s="87"/>
      <c r="E63" s="87"/>
      <c r="F63" s="88"/>
      <c r="G63" s="84"/>
      <c r="H63" s="84"/>
      <c r="I63" s="84"/>
    </row>
    <row r="64" customFormat="false" ht="12.75" hidden="false" customHeight="false" outlineLevel="0" collapsed="false">
      <c r="A64" s="71" t="n">
        <v>22090200</v>
      </c>
      <c r="B64" s="86" t="s">
        <v>65</v>
      </c>
      <c r="C64" s="87" t="n">
        <v>0</v>
      </c>
      <c r="D64" s="87" t="n">
        <v>0</v>
      </c>
      <c r="E64" s="87" t="n">
        <v>0</v>
      </c>
      <c r="F64" s="88" t="n">
        <v>5822</v>
      </c>
      <c r="G64" s="84" t="n">
        <v>0</v>
      </c>
      <c r="H64" s="84" t="n">
        <v>0</v>
      </c>
      <c r="I64" s="84" t="n">
        <v>0</v>
      </c>
    </row>
    <row r="65" customFormat="false" ht="12.75" hidden="false" customHeight="false" outlineLevel="0" collapsed="false">
      <c r="A65" s="71" t="n">
        <v>22090400</v>
      </c>
      <c r="B65" s="86" t="s">
        <v>197</v>
      </c>
      <c r="C65" s="87" t="n">
        <v>0</v>
      </c>
      <c r="D65" s="87" t="n">
        <v>0</v>
      </c>
      <c r="E65" s="87" t="n">
        <v>0</v>
      </c>
      <c r="F65" s="88" t="n">
        <v>21026</v>
      </c>
      <c r="G65" s="84" t="n">
        <v>0</v>
      </c>
      <c r="H65" s="84" t="n">
        <v>0</v>
      </c>
      <c r="I65" s="84" t="n">
        <v>0</v>
      </c>
    </row>
    <row r="66" customFormat="false" ht="12.75" hidden="false" customHeight="false" outlineLevel="0" collapsed="false">
      <c r="A66" s="71"/>
      <c r="B66" s="86" t="s">
        <v>198</v>
      </c>
      <c r="C66" s="87"/>
      <c r="D66" s="87"/>
      <c r="E66" s="87"/>
      <c r="F66" s="88"/>
      <c r="G66" s="84"/>
      <c r="H66" s="84"/>
      <c r="I66" s="84"/>
    </row>
    <row r="67" customFormat="false" ht="12.75" hidden="false" customHeight="false" outlineLevel="0" collapsed="false">
      <c r="A67" s="80" t="n">
        <v>24000000</v>
      </c>
      <c r="B67" s="81" t="s">
        <v>70</v>
      </c>
      <c r="C67" s="82" t="n">
        <f aca="false">C68</f>
        <v>50400</v>
      </c>
      <c r="D67" s="82" t="n">
        <f aca="false">D68</f>
        <v>50400</v>
      </c>
      <c r="E67" s="82" t="n">
        <f aca="false">E68</f>
        <v>40800</v>
      </c>
      <c r="F67" s="85" t="n">
        <f aca="false">F68</f>
        <v>142141</v>
      </c>
      <c r="G67" s="84" t="n">
        <f aca="false">F67/C67*100</f>
        <v>282.025793650794</v>
      </c>
      <c r="H67" s="84" t="n">
        <f aca="false">F67/D67*100</f>
        <v>282.025793650794</v>
      </c>
      <c r="I67" s="84" t="n">
        <f aca="false">F67/E67*100</f>
        <v>348.384803921569</v>
      </c>
    </row>
    <row r="68" customFormat="false" ht="12.75" hidden="false" customHeight="false" outlineLevel="0" collapsed="false">
      <c r="A68" s="80" t="n">
        <v>24060000</v>
      </c>
      <c r="B68" s="81" t="s">
        <v>48</v>
      </c>
      <c r="C68" s="82" t="n">
        <f aca="false">C69</f>
        <v>50400</v>
      </c>
      <c r="D68" s="82" t="n">
        <f aca="false">D69</f>
        <v>50400</v>
      </c>
      <c r="E68" s="82" t="n">
        <f aca="false">E69</f>
        <v>40800</v>
      </c>
      <c r="F68" s="85" t="n">
        <f aca="false">F69</f>
        <v>142141</v>
      </c>
      <c r="G68" s="84" t="n">
        <f aca="false">F68/C68*100</f>
        <v>282.025793650794</v>
      </c>
      <c r="H68" s="84" t="n">
        <f aca="false">F68/D68*100</f>
        <v>282.025793650794</v>
      </c>
      <c r="I68" s="84" t="n">
        <f aca="false">F68/E68*100</f>
        <v>348.384803921569</v>
      </c>
    </row>
    <row r="69" customFormat="false" ht="12.75" hidden="false" customHeight="false" outlineLevel="0" collapsed="false">
      <c r="A69" s="71" t="n">
        <v>24060300</v>
      </c>
      <c r="B69" s="86" t="s">
        <v>48</v>
      </c>
      <c r="C69" s="87" t="n">
        <v>50400</v>
      </c>
      <c r="D69" s="87" t="n">
        <v>50400</v>
      </c>
      <c r="E69" s="87" t="n">
        <v>40800</v>
      </c>
      <c r="F69" s="88" t="n">
        <v>142141</v>
      </c>
      <c r="G69" s="84" t="n">
        <f aca="false">F69/C69*100</f>
        <v>282.025793650794</v>
      </c>
      <c r="H69" s="84" t="n">
        <f aca="false">F69/D69*100</f>
        <v>282.025793650794</v>
      </c>
      <c r="I69" s="84" t="n">
        <f aca="false">F69/E69*100</f>
        <v>348.384803921569</v>
      </c>
    </row>
    <row r="70" customFormat="false" ht="12.75" hidden="false" customHeight="false" outlineLevel="0" collapsed="false">
      <c r="A70" s="80" t="n">
        <v>30000000</v>
      </c>
      <c r="B70" s="81" t="s">
        <v>199</v>
      </c>
      <c r="C70" s="82" t="n">
        <f aca="false">C71</f>
        <v>26600</v>
      </c>
      <c r="D70" s="82" t="n">
        <f aca="false">D71</f>
        <v>26600</v>
      </c>
      <c r="E70" s="82" t="n">
        <f aca="false">E71</f>
        <v>14200</v>
      </c>
      <c r="F70" s="85" t="n">
        <f aca="false">F71</f>
        <v>14700</v>
      </c>
      <c r="G70" s="84" t="n">
        <f aca="false">F70/C70*100</f>
        <v>55.2631578947369</v>
      </c>
      <c r="H70" s="84" t="n">
        <f aca="false">F70/D70*100</f>
        <v>55.2631578947369</v>
      </c>
      <c r="I70" s="84" t="n">
        <f aca="false">F70/E70*100</f>
        <v>103.521126760563</v>
      </c>
    </row>
    <row r="71" customFormat="false" ht="12.75" hidden="false" customHeight="false" outlineLevel="0" collapsed="false">
      <c r="A71" s="80" t="n">
        <v>31000000</v>
      </c>
      <c r="B71" s="81" t="s">
        <v>77</v>
      </c>
      <c r="C71" s="82" t="n">
        <f aca="false">C72</f>
        <v>26600</v>
      </c>
      <c r="D71" s="82" t="n">
        <f aca="false">D72</f>
        <v>26600</v>
      </c>
      <c r="E71" s="82" t="n">
        <f aca="false">E72</f>
        <v>14200</v>
      </c>
      <c r="F71" s="85" t="n">
        <f aca="false">F72</f>
        <v>14700</v>
      </c>
      <c r="G71" s="84" t="n">
        <f aca="false">F71/C71*100</f>
        <v>55.2631578947369</v>
      </c>
      <c r="H71" s="84" t="n">
        <f aca="false">F71/D71*100</f>
        <v>55.2631578947369</v>
      </c>
      <c r="I71" s="84" t="n">
        <f aca="false">F71/E71*100</f>
        <v>103.521126760563</v>
      </c>
    </row>
    <row r="72" customFormat="false" ht="12.75" hidden="false" customHeight="false" outlineLevel="0" collapsed="false">
      <c r="A72" s="71" t="n">
        <v>31010200</v>
      </c>
      <c r="B72" s="86" t="s">
        <v>200</v>
      </c>
      <c r="C72" s="87" t="n">
        <v>26600</v>
      </c>
      <c r="D72" s="87" t="n">
        <v>26600</v>
      </c>
      <c r="E72" s="87" t="n">
        <v>14200</v>
      </c>
      <c r="F72" s="88" t="n">
        <v>14700</v>
      </c>
      <c r="G72" s="84" t="n">
        <f aca="false">F72/C72*100</f>
        <v>55.2631578947369</v>
      </c>
      <c r="H72" s="84" t="n">
        <f aca="false">F72/D72*100</f>
        <v>55.2631578947369</v>
      </c>
      <c r="I72" s="84" t="n">
        <f aca="false">F72/E72*100</f>
        <v>103.521126760563</v>
      </c>
    </row>
    <row r="73" customFormat="false" ht="12.75" hidden="false" customHeight="false" outlineLevel="0" collapsed="false">
      <c r="A73" s="71"/>
      <c r="B73" s="86" t="s">
        <v>201</v>
      </c>
      <c r="C73" s="87"/>
      <c r="D73" s="87"/>
      <c r="E73" s="87"/>
      <c r="F73" s="85"/>
      <c r="G73" s="84"/>
      <c r="H73" s="84"/>
      <c r="I73" s="84"/>
    </row>
    <row r="74" customFormat="false" ht="13.5" hidden="false" customHeight="false" outlineLevel="0" collapsed="false">
      <c r="A74" s="71"/>
      <c r="B74" s="86" t="s">
        <v>202</v>
      </c>
      <c r="C74" s="87"/>
      <c r="D74" s="87"/>
      <c r="E74" s="87"/>
      <c r="F74" s="85"/>
      <c r="G74" s="93"/>
      <c r="H74" s="84"/>
      <c r="I74" s="84"/>
    </row>
    <row r="75" customFormat="false" ht="15.75" hidden="false" customHeight="false" outlineLevel="0" collapsed="false">
      <c r="A75" s="94" t="n">
        <v>900101</v>
      </c>
      <c r="B75" s="95" t="s">
        <v>203</v>
      </c>
      <c r="C75" s="96" t="n">
        <f aca="false">C15+C48+C70</f>
        <v>27785474</v>
      </c>
      <c r="D75" s="96" t="n">
        <f aca="false">D15+D48+D70</f>
        <v>27785474</v>
      </c>
      <c r="E75" s="96" t="n">
        <f aca="false">E15+E48+E70</f>
        <v>12502336</v>
      </c>
      <c r="F75" s="96" t="n">
        <f aca="false">F15+F48+F70</f>
        <v>11289993</v>
      </c>
      <c r="G75" s="97" t="n">
        <f aca="false">F75/C75*100</f>
        <v>40.6327169369146</v>
      </c>
      <c r="H75" s="97" t="n">
        <f aca="false">F75/D75*100</f>
        <v>40.6327169369146</v>
      </c>
      <c r="I75" s="97" t="n">
        <f aca="false">F75/E75*100</f>
        <v>90.3030681626218</v>
      </c>
    </row>
    <row r="76" customFormat="false" ht="15.75" hidden="false" customHeight="false" outlineLevel="0" collapsed="false">
      <c r="A76" s="94"/>
      <c r="B76" s="95"/>
      <c r="C76" s="96"/>
      <c r="D76" s="96"/>
      <c r="E76" s="96"/>
      <c r="F76" s="96"/>
      <c r="G76" s="97"/>
      <c r="H76" s="97"/>
      <c r="I76" s="97"/>
    </row>
    <row r="77" customFormat="false" ht="12.75" hidden="false" customHeight="false" outlineLevel="0" collapsed="false">
      <c r="A77" s="80" t="n">
        <v>40000000</v>
      </c>
      <c r="B77" s="98" t="s">
        <v>82</v>
      </c>
      <c r="C77" s="85" t="n">
        <f aca="false">C78</f>
        <v>255908111</v>
      </c>
      <c r="D77" s="85" t="n">
        <f aca="false">D78</f>
        <v>267133260</v>
      </c>
      <c r="E77" s="85" t="n">
        <f aca="false">E78</f>
        <v>152996767</v>
      </c>
      <c r="F77" s="85" t="n">
        <f aca="false">F78</f>
        <v>152281530</v>
      </c>
      <c r="G77" s="99" t="n">
        <f aca="false">F77/C77*100</f>
        <v>59.5063319427183</v>
      </c>
      <c r="H77" s="99" t="n">
        <f aca="false">F77/D77*100</f>
        <v>57.0058292254585</v>
      </c>
      <c r="I77" s="83" t="n">
        <f aca="false">F77/E77*100</f>
        <v>99.5325149583063</v>
      </c>
    </row>
    <row r="78" customFormat="false" ht="12.75" hidden="false" customHeight="false" outlineLevel="0" collapsed="false">
      <c r="A78" s="80" t="n">
        <v>41000000</v>
      </c>
      <c r="B78" s="100" t="s">
        <v>83</v>
      </c>
      <c r="C78" s="85" t="n">
        <f aca="false">C79</f>
        <v>255908111</v>
      </c>
      <c r="D78" s="85" t="n">
        <f aca="false">D79</f>
        <v>267133260</v>
      </c>
      <c r="E78" s="85" t="n">
        <f aca="false">E79</f>
        <v>152996767</v>
      </c>
      <c r="F78" s="85" t="n">
        <f aca="false">F79</f>
        <v>152281530</v>
      </c>
      <c r="G78" s="84" t="n">
        <f aca="false">F78/C78*100</f>
        <v>59.5063319427183</v>
      </c>
      <c r="H78" s="84" t="n">
        <f aca="false">F78/D78*100</f>
        <v>57.0058292254585</v>
      </c>
      <c r="I78" s="84" t="n">
        <f aca="false">F78/E78*100</f>
        <v>99.5325149583063</v>
      </c>
    </row>
    <row r="79" customFormat="false" ht="12.75" hidden="false" customHeight="false" outlineLevel="0" collapsed="false">
      <c r="A79" s="80" t="n">
        <v>41030000</v>
      </c>
      <c r="B79" s="100" t="s">
        <v>84</v>
      </c>
      <c r="C79" s="85" t="n">
        <f aca="false">C81+C85+C89+C92+C100</f>
        <v>255908111</v>
      </c>
      <c r="D79" s="85" t="n">
        <f aca="false">D81+D85+D89+D92+D100</f>
        <v>267133260</v>
      </c>
      <c r="E79" s="85" t="n">
        <f aca="false">E81+E85+E89+E92+E100</f>
        <v>152996767</v>
      </c>
      <c r="F79" s="85" t="n">
        <f aca="false">F81+F85+F89+F92+F100</f>
        <v>152281530</v>
      </c>
      <c r="G79" s="84" t="n">
        <f aca="false">F79/C79*100</f>
        <v>59.5063319427183</v>
      </c>
      <c r="H79" s="84" t="n">
        <f aca="false">F79/D79*100</f>
        <v>57.0058292254585</v>
      </c>
      <c r="I79" s="84" t="n">
        <f aca="false">F79/E79*100</f>
        <v>99.5325149583063</v>
      </c>
    </row>
    <row r="80" customFormat="false" ht="12.75" hidden="false" customHeight="false" outlineLevel="0" collapsed="false">
      <c r="A80" s="71"/>
      <c r="B80" s="70" t="s">
        <v>85</v>
      </c>
      <c r="C80" s="90"/>
      <c r="D80" s="90"/>
      <c r="E80" s="82"/>
      <c r="F80" s="82"/>
      <c r="G80" s="84"/>
      <c r="H80" s="84"/>
      <c r="I80" s="84"/>
    </row>
    <row r="81" customFormat="false" ht="12.75" hidden="false" customHeight="false" outlineLevel="0" collapsed="false">
      <c r="A81" s="71" t="n">
        <v>41030600</v>
      </c>
      <c r="B81" s="70" t="s">
        <v>204</v>
      </c>
      <c r="C81" s="101" t="n">
        <v>181677300</v>
      </c>
      <c r="D81" s="101" t="n">
        <v>181677300</v>
      </c>
      <c r="E81" s="87" t="n">
        <v>68062822</v>
      </c>
      <c r="F81" s="102" t="n">
        <v>67370491</v>
      </c>
      <c r="G81" s="84" t="n">
        <f aca="false">F81/C81*100</f>
        <v>37.082503427781</v>
      </c>
      <c r="H81" s="84" t="n">
        <f aca="false">F81/D81*100</f>
        <v>37.082503427781</v>
      </c>
      <c r="I81" s="84" t="n">
        <f aca="false">F81/E81*100</f>
        <v>98.9828059142185</v>
      </c>
    </row>
    <row r="82" customFormat="false" ht="12.75" hidden="false" customHeight="false" outlineLevel="0" collapsed="false">
      <c r="A82" s="71"/>
      <c r="B82" s="70" t="s">
        <v>205</v>
      </c>
      <c r="C82" s="90"/>
      <c r="D82" s="90"/>
      <c r="E82" s="87"/>
      <c r="F82" s="102"/>
      <c r="G82" s="84"/>
      <c r="H82" s="84"/>
      <c r="I82" s="84"/>
    </row>
    <row r="83" customFormat="false" ht="12.75" hidden="false" customHeight="false" outlineLevel="0" collapsed="false">
      <c r="A83" s="71"/>
      <c r="B83" s="70" t="s">
        <v>206</v>
      </c>
      <c r="C83" s="90"/>
      <c r="D83" s="90"/>
      <c r="E83" s="82"/>
      <c r="F83" s="82"/>
      <c r="G83" s="84"/>
      <c r="H83" s="84"/>
      <c r="I83" s="84"/>
    </row>
    <row r="84" customFormat="false" ht="12.75" hidden="false" customHeight="false" outlineLevel="0" collapsed="false">
      <c r="A84" s="71"/>
      <c r="B84" s="70" t="s">
        <v>207</v>
      </c>
      <c r="C84" s="90"/>
      <c r="D84" s="90"/>
      <c r="E84" s="82"/>
      <c r="F84" s="82"/>
      <c r="G84" s="84"/>
      <c r="H84" s="84"/>
      <c r="I84" s="84"/>
    </row>
    <row r="85" customFormat="false" ht="12.75" hidden="false" customHeight="false" outlineLevel="0" collapsed="false">
      <c r="A85" s="71" t="n">
        <v>41030800</v>
      </c>
      <c r="B85" s="70" t="s">
        <v>208</v>
      </c>
      <c r="C85" s="90" t="n">
        <v>71834900</v>
      </c>
      <c r="D85" s="90" t="n">
        <v>83045949</v>
      </c>
      <c r="E85" s="82" t="n">
        <v>83045949</v>
      </c>
      <c r="F85" s="82" t="n">
        <v>83045949</v>
      </c>
      <c r="G85" s="84" t="n">
        <f aca="false">F85/C85*100</f>
        <v>115.606688392411</v>
      </c>
      <c r="H85" s="84" t="n">
        <f aca="false">F85/D85*100</f>
        <v>100</v>
      </c>
      <c r="I85" s="84" t="n">
        <f aca="false">F85/E85*100</f>
        <v>100</v>
      </c>
    </row>
    <row r="86" customFormat="false" ht="12.75" hidden="false" customHeight="false" outlineLevel="0" collapsed="false">
      <c r="A86" s="71"/>
      <c r="B86" s="70" t="s">
        <v>209</v>
      </c>
      <c r="C86" s="90"/>
      <c r="D86" s="90"/>
      <c r="E86" s="87"/>
      <c r="F86" s="87"/>
      <c r="G86" s="84"/>
      <c r="H86" s="84"/>
      <c r="I86" s="84"/>
    </row>
    <row r="87" customFormat="false" ht="12.75" hidden="false" customHeight="false" outlineLevel="0" collapsed="false">
      <c r="A87" s="71"/>
      <c r="B87" s="70" t="s">
        <v>210</v>
      </c>
      <c r="C87" s="90"/>
      <c r="D87" s="90"/>
      <c r="E87" s="82"/>
      <c r="F87" s="82"/>
      <c r="G87" s="84"/>
      <c r="H87" s="84"/>
      <c r="I87" s="84"/>
    </row>
    <row r="88" customFormat="false" ht="12.75" hidden="false" customHeight="false" outlineLevel="0" collapsed="false">
      <c r="A88" s="71"/>
      <c r="B88" s="70" t="s">
        <v>211</v>
      </c>
      <c r="C88" s="90"/>
      <c r="D88" s="90"/>
      <c r="E88" s="87"/>
      <c r="F88" s="102"/>
      <c r="G88" s="84"/>
      <c r="H88" s="84"/>
      <c r="I88" s="84"/>
    </row>
    <row r="89" customFormat="false" ht="12.75" hidden="false" customHeight="false" outlineLevel="0" collapsed="false">
      <c r="A89" s="71" t="n">
        <v>41031000</v>
      </c>
      <c r="B89" s="70" t="s">
        <v>212</v>
      </c>
      <c r="C89" s="90" t="n">
        <v>9900</v>
      </c>
      <c r="D89" s="90" t="n">
        <v>24000</v>
      </c>
      <c r="E89" s="102" t="n">
        <v>23789</v>
      </c>
      <c r="F89" s="102" t="n">
        <v>23789</v>
      </c>
      <c r="G89" s="84" t="n">
        <f aca="false">F89/C89*100</f>
        <v>240.292929292929</v>
      </c>
      <c r="H89" s="84" t="n">
        <f aca="false">F89/D89*100</f>
        <v>99.1208333333333</v>
      </c>
      <c r="I89" s="84" t="n">
        <f aca="false">F89/E89*100</f>
        <v>100</v>
      </c>
    </row>
    <row r="90" customFormat="false" ht="12.75" hidden="false" customHeight="false" outlineLevel="0" collapsed="false">
      <c r="A90" s="71"/>
      <c r="B90" s="70" t="s">
        <v>213</v>
      </c>
      <c r="C90" s="90"/>
      <c r="D90" s="90"/>
      <c r="E90" s="102"/>
      <c r="F90" s="102"/>
      <c r="G90" s="84"/>
      <c r="H90" s="84"/>
      <c r="I90" s="84"/>
    </row>
    <row r="91" customFormat="false" ht="12.75" hidden="false" customHeight="false" outlineLevel="0" collapsed="false">
      <c r="A91" s="71"/>
      <c r="B91" s="70" t="s">
        <v>214</v>
      </c>
      <c r="C91" s="90"/>
      <c r="D91" s="90"/>
      <c r="E91" s="102"/>
      <c r="F91" s="102"/>
      <c r="G91" s="84"/>
      <c r="H91" s="84"/>
      <c r="I91" s="84"/>
    </row>
    <row r="92" customFormat="false" ht="12.75" hidden="false" customHeight="false" outlineLevel="0" collapsed="false">
      <c r="A92" s="107" t="n">
        <v>41035000</v>
      </c>
      <c r="B92" s="108" t="s">
        <v>98</v>
      </c>
      <c r="C92" s="101" t="n">
        <f aca="false">C93+C96</f>
        <v>1359173</v>
      </c>
      <c r="D92" s="101" t="n">
        <f aca="false">D93+D96</f>
        <v>1359173</v>
      </c>
      <c r="E92" s="101" t="n">
        <f aca="false">E93+E96</f>
        <v>1278585</v>
      </c>
      <c r="F92" s="101" t="n">
        <f aca="false">F93+F96</f>
        <v>1257002</v>
      </c>
      <c r="G92" s="106" t="n">
        <f aca="false">F92/C92*100</f>
        <v>92.4828553833839</v>
      </c>
      <c r="H92" s="106" t="n">
        <f aca="false">F92/D92*100</f>
        <v>92.4828553833839</v>
      </c>
      <c r="I92" s="106" t="n">
        <f aca="false">F92/E92*100</f>
        <v>98.3119620517995</v>
      </c>
    </row>
    <row r="93" customFormat="false" ht="12.75" hidden="false" customHeight="false" outlineLevel="0" collapsed="false">
      <c r="A93" s="103" t="n">
        <v>41035000</v>
      </c>
      <c r="B93" s="104" t="s">
        <v>217</v>
      </c>
      <c r="C93" s="90" t="n">
        <v>83826</v>
      </c>
      <c r="D93" s="90" t="n">
        <v>83826</v>
      </c>
      <c r="E93" s="105" t="n">
        <v>45726</v>
      </c>
      <c r="F93" s="105" t="n">
        <v>24271</v>
      </c>
      <c r="G93" s="106" t="n">
        <f aca="false">F93/C93*100</f>
        <v>28.954023811228</v>
      </c>
      <c r="H93" s="106" t="n">
        <f aca="false">F93/D93*100</f>
        <v>28.954023811228</v>
      </c>
      <c r="I93" s="106" t="n">
        <f aca="false">F93/E93*100</f>
        <v>53.0792109521935</v>
      </c>
    </row>
    <row r="94" customFormat="false" ht="12.75" hidden="false" customHeight="false" outlineLevel="0" collapsed="false">
      <c r="A94" s="103"/>
      <c r="B94" s="104" t="s">
        <v>218</v>
      </c>
      <c r="C94" s="90"/>
      <c r="D94" s="90"/>
      <c r="E94" s="105"/>
      <c r="F94" s="105"/>
      <c r="G94" s="106"/>
      <c r="H94" s="106"/>
      <c r="I94" s="106"/>
    </row>
    <row r="95" customFormat="false" ht="12.75" hidden="false" customHeight="false" outlineLevel="0" collapsed="false">
      <c r="A95" s="103"/>
      <c r="B95" s="104" t="s">
        <v>117</v>
      </c>
      <c r="C95" s="90"/>
      <c r="D95" s="90"/>
      <c r="E95" s="105"/>
      <c r="F95" s="105"/>
      <c r="G95" s="106"/>
      <c r="H95" s="106"/>
      <c r="I95" s="106"/>
    </row>
    <row r="96" customFormat="false" ht="12.75" hidden="false" customHeight="false" outlineLevel="0" collapsed="false">
      <c r="A96" s="103" t="n">
        <v>41035000</v>
      </c>
      <c r="B96" s="104" t="s">
        <v>215</v>
      </c>
      <c r="C96" s="90" t="n">
        <v>1275347</v>
      </c>
      <c r="D96" s="90" t="n">
        <v>1275347</v>
      </c>
      <c r="E96" s="105" t="n">
        <v>1232859</v>
      </c>
      <c r="F96" s="105" t="n">
        <v>1232731</v>
      </c>
      <c r="G96" s="106" t="n">
        <f aca="false">F96/C96*100</f>
        <v>96.6584780455829</v>
      </c>
      <c r="H96" s="106" t="n">
        <f aca="false">F96/D96*100</f>
        <v>96.6584780455829</v>
      </c>
      <c r="I96" s="106" t="n">
        <f aca="false">F96/E96*100</f>
        <v>99.9896176286177</v>
      </c>
    </row>
    <row r="97" customFormat="false" ht="12.75" hidden="false" customHeight="false" outlineLevel="0" collapsed="false">
      <c r="A97" s="103"/>
      <c r="B97" s="104" t="s">
        <v>110</v>
      </c>
      <c r="C97" s="90"/>
      <c r="D97" s="90"/>
      <c r="E97" s="105"/>
      <c r="F97" s="105"/>
      <c r="G97" s="106"/>
      <c r="H97" s="106"/>
      <c r="I97" s="106"/>
    </row>
    <row r="98" customFormat="false" ht="12.75" hidden="false" customHeight="false" outlineLevel="0" collapsed="false">
      <c r="A98" s="103"/>
      <c r="B98" s="104" t="s">
        <v>113</v>
      </c>
      <c r="C98" s="90"/>
      <c r="D98" s="90"/>
      <c r="E98" s="105"/>
      <c r="F98" s="105"/>
      <c r="G98" s="106"/>
      <c r="H98" s="106"/>
      <c r="I98" s="106"/>
    </row>
    <row r="99" customFormat="false" ht="12.75" hidden="false" customHeight="false" outlineLevel="0" collapsed="false">
      <c r="A99" s="103"/>
      <c r="B99" s="109" t="s">
        <v>219</v>
      </c>
      <c r="C99" s="90"/>
      <c r="D99" s="90"/>
      <c r="E99" s="105"/>
      <c r="F99" s="105"/>
      <c r="G99" s="106"/>
      <c r="H99" s="106"/>
      <c r="I99" s="106"/>
    </row>
    <row r="100" customFormat="false" ht="12.75" hidden="false" customHeight="false" outlineLevel="0" collapsed="false">
      <c r="A100" s="71" t="n">
        <v>41035800</v>
      </c>
      <c r="B100" s="86" t="s">
        <v>222</v>
      </c>
      <c r="C100" s="90" t="n">
        <v>1026838</v>
      </c>
      <c r="D100" s="90" t="n">
        <v>1026838</v>
      </c>
      <c r="E100" s="102" t="n">
        <v>585622</v>
      </c>
      <c r="F100" s="105" t="n">
        <v>584299</v>
      </c>
      <c r="G100" s="106" t="n">
        <f aca="false">F100/C100*100</f>
        <v>56.9027441524369</v>
      </c>
      <c r="H100" s="106" t="n">
        <f aca="false">F100/D100*100</f>
        <v>56.9027441524369</v>
      </c>
      <c r="I100" s="106" t="n">
        <f aca="false">F100/E100*100</f>
        <v>99.7740863560454</v>
      </c>
    </row>
    <row r="101" customFormat="false" ht="12.75" hidden="false" customHeight="false" outlineLevel="0" collapsed="false">
      <c r="A101" s="71"/>
      <c r="B101" s="86" t="s">
        <v>223</v>
      </c>
      <c r="C101" s="90"/>
      <c r="D101" s="90"/>
      <c r="E101" s="102"/>
      <c r="F101" s="105"/>
      <c r="G101" s="106"/>
      <c r="H101" s="106"/>
      <c r="I101" s="106"/>
    </row>
    <row r="102" customFormat="false" ht="12.75" hidden="false" customHeight="false" outlineLevel="0" collapsed="false">
      <c r="A102" s="71"/>
      <c r="B102" s="86" t="s">
        <v>224</v>
      </c>
      <c r="C102" s="90"/>
      <c r="D102" s="90"/>
      <c r="E102" s="87"/>
      <c r="F102" s="111"/>
      <c r="G102" s="106"/>
      <c r="H102" s="106"/>
      <c r="I102" s="106"/>
    </row>
    <row r="103" customFormat="false" ht="12.75" hidden="false" customHeight="false" outlineLevel="0" collapsed="false">
      <c r="A103" s="71"/>
      <c r="B103" s="86" t="s">
        <v>225</v>
      </c>
      <c r="C103" s="90"/>
      <c r="D103" s="90"/>
      <c r="E103" s="112"/>
      <c r="F103" s="102"/>
      <c r="G103" s="84"/>
      <c r="H103" s="84"/>
      <c r="I103" s="84"/>
    </row>
    <row r="104" customFormat="false" ht="12.75" hidden="false" customHeight="false" outlineLevel="0" collapsed="false">
      <c r="A104" s="71"/>
      <c r="B104" s="86" t="s">
        <v>226</v>
      </c>
      <c r="C104" s="90"/>
      <c r="D104" s="90"/>
      <c r="E104" s="102"/>
      <c r="F104" s="102"/>
      <c r="G104" s="84"/>
      <c r="H104" s="84"/>
      <c r="I104" s="84"/>
    </row>
    <row r="105" customFormat="false" ht="13.5" hidden="false" customHeight="false" outlineLevel="0" collapsed="false">
      <c r="A105" s="71"/>
      <c r="B105" s="86"/>
      <c r="C105" s="90"/>
      <c r="D105" s="90"/>
      <c r="E105" s="102"/>
      <c r="F105" s="102"/>
      <c r="G105" s="84"/>
      <c r="H105" s="84"/>
      <c r="I105" s="84"/>
    </row>
    <row r="106" customFormat="false" ht="13.5" hidden="false" customHeight="false" outlineLevel="0" collapsed="false">
      <c r="A106" s="113" t="n">
        <v>900102</v>
      </c>
      <c r="B106" s="114" t="s">
        <v>227</v>
      </c>
      <c r="C106" s="115" t="n">
        <f aca="false">C75+C77</f>
        <v>283693585</v>
      </c>
      <c r="D106" s="115" t="n">
        <f aca="false">D75+D77</f>
        <v>294918734</v>
      </c>
      <c r="E106" s="115" t="n">
        <f aca="false">E75+E77</f>
        <v>165499103</v>
      </c>
      <c r="F106" s="115" t="n">
        <f aca="false">F75+F77</f>
        <v>163571523</v>
      </c>
      <c r="G106" s="97" t="n">
        <f aca="false">F106/C106*100</f>
        <v>57.6578152093217</v>
      </c>
      <c r="H106" s="97" t="n">
        <f aca="false">F106/D106*100</f>
        <v>55.4632528023805</v>
      </c>
      <c r="I106" s="97" t="n">
        <f aca="false">F106/E106*100</f>
        <v>98.8352927810128</v>
      </c>
    </row>
    <row r="107" customFormat="false" ht="13.5" hidden="false" customHeight="false" outlineLevel="0" collapsed="false">
      <c r="A107" s="94" t="n">
        <v>602100</v>
      </c>
      <c r="B107" s="116" t="s">
        <v>228</v>
      </c>
      <c r="C107" s="115"/>
      <c r="D107" s="85"/>
      <c r="E107" s="102"/>
      <c r="F107" s="102" t="n">
        <v>4162973</v>
      </c>
      <c r="G107" s="84"/>
      <c r="H107" s="84"/>
      <c r="I107" s="84"/>
    </row>
    <row r="108" customFormat="false" ht="13.5" hidden="false" customHeight="false" outlineLevel="0" collapsed="false">
      <c r="A108" s="94" t="n">
        <v>603000</v>
      </c>
      <c r="B108" s="116" t="s">
        <v>229</v>
      </c>
      <c r="C108" s="115"/>
      <c r="D108" s="115"/>
      <c r="E108" s="117"/>
      <c r="F108" s="118"/>
      <c r="G108" s="119"/>
      <c r="H108" s="119"/>
      <c r="I108" s="119"/>
    </row>
    <row r="109" customFormat="false" ht="13.5" hidden="false" customHeight="false" outlineLevel="0" collapsed="false">
      <c r="A109" s="120"/>
      <c r="B109" s="121" t="s">
        <v>230</v>
      </c>
      <c r="C109" s="115" t="n">
        <f aca="false">C106</f>
        <v>283693585</v>
      </c>
      <c r="D109" s="115" t="n">
        <f aca="false">D106</f>
        <v>294918734</v>
      </c>
      <c r="E109" s="115" t="n">
        <f aca="false">E106</f>
        <v>165499103</v>
      </c>
      <c r="F109" s="115" t="n">
        <f aca="false">F106+F107+F108</f>
        <v>167734496</v>
      </c>
      <c r="G109" s="119" t="n">
        <f aca="false">F109/C109*100</f>
        <v>59.1252340090806</v>
      </c>
      <c r="H109" s="119" t="n">
        <f aca="false">F109/D109*100</f>
        <v>56.8748189458863</v>
      </c>
      <c r="I109" s="119" t="n">
        <f aca="false">F109/E109*100</f>
        <v>101.350697955142</v>
      </c>
    </row>
    <row r="110" customFormat="false" ht="12.75" hidden="false" customHeight="false" outlineLevel="0" collapsed="false">
      <c r="A110" s="80"/>
      <c r="B110" s="122" t="s">
        <v>231</v>
      </c>
      <c r="C110" s="123" t="n">
        <f aca="false">C111</f>
        <v>84481</v>
      </c>
      <c r="D110" s="123" t="n">
        <f aca="false">D111</f>
        <v>235852</v>
      </c>
      <c r="E110" s="123" t="n">
        <f aca="false">E111</f>
        <v>235852</v>
      </c>
      <c r="F110" s="123" t="n">
        <f aca="false">F111</f>
        <v>210302</v>
      </c>
      <c r="G110" s="124" t="n">
        <f aca="false">F110/C110*100</f>
        <v>248.934079852274</v>
      </c>
      <c r="H110" s="125" t="n">
        <f aca="false">F110/D110*100</f>
        <v>89.1669351966488</v>
      </c>
      <c r="I110" s="125" t="n">
        <f aca="false">F110/E110*100</f>
        <v>89.1669351966488</v>
      </c>
    </row>
    <row r="111" customFormat="false" ht="12.75" hidden="false" customHeight="false" outlineLevel="0" collapsed="false">
      <c r="A111" s="80" t="n">
        <v>25000000</v>
      </c>
      <c r="B111" s="81" t="s">
        <v>71</v>
      </c>
      <c r="C111" s="85" t="n">
        <f aca="false">C112+C119</f>
        <v>84481</v>
      </c>
      <c r="D111" s="85" t="n">
        <f aca="false">D112+D119</f>
        <v>235852</v>
      </c>
      <c r="E111" s="85" t="n">
        <f aca="false">E112+E119</f>
        <v>235852</v>
      </c>
      <c r="F111" s="85" t="n">
        <f aca="false">F112+F119</f>
        <v>210302</v>
      </c>
      <c r="G111" s="125" t="n">
        <f aca="false">F111/C111*100</f>
        <v>248.934079852274</v>
      </c>
      <c r="H111" s="125" t="n">
        <f aca="false">F111/D111*100</f>
        <v>89.1669351966488</v>
      </c>
      <c r="I111" s="125" t="n">
        <f aca="false">F111/E111*100</f>
        <v>89.1669351966488</v>
      </c>
    </row>
    <row r="112" customFormat="false" ht="12.75" hidden="false" customHeight="false" outlineLevel="0" collapsed="false">
      <c r="A112" s="80" t="n">
        <v>25010000</v>
      </c>
      <c r="B112" s="81" t="s">
        <v>232</v>
      </c>
      <c r="C112" s="85" t="n">
        <f aca="false">C114+C116+C117</f>
        <v>84481</v>
      </c>
      <c r="D112" s="85" t="n">
        <f aca="false">D114+D116+D117</f>
        <v>84481</v>
      </c>
      <c r="E112" s="85" t="n">
        <f aca="false">E114+E116+E117</f>
        <v>84481</v>
      </c>
      <c r="F112" s="85" t="n">
        <f aca="false">F114+F116+F117</f>
        <v>37716</v>
      </c>
      <c r="G112" s="125" t="n">
        <f aca="false">F112/C112*100</f>
        <v>44.6443579029604</v>
      </c>
      <c r="H112" s="125" t="n">
        <f aca="false">F112/D112*100</f>
        <v>44.6443579029604</v>
      </c>
      <c r="I112" s="125" t="n">
        <f aca="false">F112/E112*100</f>
        <v>44.6443579029604</v>
      </c>
    </row>
    <row r="113" customFormat="false" ht="12.75" hidden="false" customHeight="false" outlineLevel="0" collapsed="false">
      <c r="A113" s="80"/>
      <c r="B113" s="81" t="s">
        <v>73</v>
      </c>
      <c r="C113" s="85"/>
      <c r="D113" s="85"/>
      <c r="E113" s="85"/>
      <c r="F113" s="85"/>
      <c r="G113" s="125"/>
      <c r="H113" s="125"/>
      <c r="I113" s="125"/>
    </row>
    <row r="114" customFormat="false" ht="12.75" hidden="false" customHeight="false" outlineLevel="0" collapsed="false">
      <c r="A114" s="71" t="n">
        <v>25010100</v>
      </c>
      <c r="B114" s="86" t="s">
        <v>233</v>
      </c>
      <c r="C114" s="92" t="n">
        <v>57740</v>
      </c>
      <c r="D114" s="92" t="n">
        <v>57740</v>
      </c>
      <c r="E114" s="105" t="n">
        <v>57740</v>
      </c>
      <c r="F114" s="105" t="n">
        <v>37716</v>
      </c>
      <c r="G114" s="84" t="n">
        <f aca="false">F113/C114*100</f>
        <v>0</v>
      </c>
      <c r="H114" s="84" t="n">
        <f aca="false">F113/D114*100</f>
        <v>0</v>
      </c>
      <c r="I114" s="84" t="n">
        <f aca="false">F113/E114*100</f>
        <v>0</v>
      </c>
    </row>
    <row r="115" customFormat="false" ht="12.75" hidden="false" customHeight="false" outlineLevel="0" collapsed="false">
      <c r="A115" s="71"/>
      <c r="B115" s="86" t="s">
        <v>234</v>
      </c>
      <c r="C115" s="92"/>
      <c r="D115" s="92"/>
      <c r="E115" s="169"/>
      <c r="F115" s="169"/>
      <c r="G115" s="84"/>
      <c r="H115" s="84"/>
      <c r="I115" s="84"/>
    </row>
    <row r="116" customFormat="false" ht="12.75" hidden="false" customHeight="false" outlineLevel="0" collapsed="false">
      <c r="A116" s="71" t="n">
        <v>25010300</v>
      </c>
      <c r="B116" s="86" t="s">
        <v>75</v>
      </c>
      <c r="C116" s="92" t="n">
        <v>26741</v>
      </c>
      <c r="D116" s="92" t="n">
        <v>26741</v>
      </c>
      <c r="E116" s="111" t="n">
        <v>26741</v>
      </c>
      <c r="F116" s="111" t="n">
        <v>0</v>
      </c>
      <c r="G116" s="125" t="n">
        <f aca="false">F116/C116*100</f>
        <v>0</v>
      </c>
      <c r="H116" s="125" t="n">
        <f aca="false">F116/D116*100</f>
        <v>0</v>
      </c>
      <c r="I116" s="125" t="n">
        <f aca="false">F116/E116*100</f>
        <v>0</v>
      </c>
    </row>
    <row r="117" customFormat="false" ht="12.75" hidden="false" customHeight="false" outlineLevel="0" collapsed="false">
      <c r="A117" s="71" t="n">
        <v>25010400</v>
      </c>
      <c r="B117" s="86" t="s">
        <v>235</v>
      </c>
      <c r="C117" s="92" t="n">
        <v>0</v>
      </c>
      <c r="D117" s="92"/>
      <c r="E117" s="105" t="n">
        <v>0</v>
      </c>
      <c r="F117" s="92" t="n">
        <v>0</v>
      </c>
      <c r="G117" s="84" t="n">
        <v>0</v>
      </c>
      <c r="H117" s="84" t="n">
        <v>0</v>
      </c>
      <c r="I117" s="84" t="n">
        <v>0</v>
      </c>
    </row>
    <row r="118" customFormat="false" ht="12.75" hidden="false" customHeight="false" outlineLevel="0" collapsed="false">
      <c r="A118" s="71"/>
      <c r="B118" s="86" t="s">
        <v>236</v>
      </c>
      <c r="C118" s="92"/>
      <c r="D118" s="92"/>
      <c r="E118" s="92"/>
      <c r="F118" s="92"/>
      <c r="G118" s="84"/>
      <c r="H118" s="84"/>
      <c r="I118" s="84"/>
    </row>
    <row r="119" customFormat="false" ht="12.75" hidden="false" customHeight="false" outlineLevel="0" collapsed="false">
      <c r="A119" s="80" t="n">
        <v>25020000</v>
      </c>
      <c r="B119" s="81" t="s">
        <v>237</v>
      </c>
      <c r="C119" s="127" t="n">
        <f aca="false">C120+C121</f>
        <v>0</v>
      </c>
      <c r="D119" s="127" t="n">
        <f aca="false">D120+D121</f>
        <v>151371</v>
      </c>
      <c r="E119" s="127" t="n">
        <f aca="false">E120+E121</f>
        <v>151371</v>
      </c>
      <c r="F119" s="127" t="n">
        <f aca="false">F120+F121</f>
        <v>172586</v>
      </c>
      <c r="G119" s="84" t="n">
        <v>0</v>
      </c>
      <c r="H119" s="84" t="n">
        <f aca="false">F119/D119*100</f>
        <v>114.015234093717</v>
      </c>
      <c r="I119" s="84" t="n">
        <f aca="false">F119/E119*100</f>
        <v>114.015234093717</v>
      </c>
    </row>
    <row r="120" customFormat="false" ht="12.75" hidden="false" customHeight="false" outlineLevel="0" collapsed="false">
      <c r="A120" s="71" t="n">
        <v>25020100</v>
      </c>
      <c r="B120" s="86" t="s">
        <v>238</v>
      </c>
      <c r="C120" s="92" t="n">
        <v>0</v>
      </c>
      <c r="D120" s="92" t="n">
        <v>127100</v>
      </c>
      <c r="E120" s="105" t="n">
        <v>127100</v>
      </c>
      <c r="F120" s="105" t="n">
        <v>127100</v>
      </c>
      <c r="G120" s="84" t="n">
        <v>0</v>
      </c>
      <c r="H120" s="84" t="n">
        <f aca="false">F120/D120*100</f>
        <v>100</v>
      </c>
      <c r="I120" s="84" t="n">
        <f aca="false">F120/E120*100</f>
        <v>100</v>
      </c>
    </row>
    <row r="121" customFormat="false" ht="12.75" hidden="false" customHeight="false" outlineLevel="0" collapsed="false">
      <c r="A121" s="71" t="n">
        <v>25020200</v>
      </c>
      <c r="B121" s="86" t="s">
        <v>239</v>
      </c>
      <c r="C121" s="92" t="n">
        <v>0</v>
      </c>
      <c r="D121" s="92" t="n">
        <v>24271</v>
      </c>
      <c r="E121" s="105" t="n">
        <v>24271</v>
      </c>
      <c r="F121" s="105" t="n">
        <v>45486</v>
      </c>
      <c r="G121" s="84" t="n">
        <v>0</v>
      </c>
      <c r="H121" s="84" t="n">
        <f aca="false">F121/D121*100</f>
        <v>187.408841827696</v>
      </c>
      <c r="I121" s="84" t="n">
        <f aca="false">F121/E121*100</f>
        <v>187.408841827696</v>
      </c>
    </row>
    <row r="122" customFormat="false" ht="14.25" hidden="false" customHeight="false" outlineLevel="0" collapsed="false">
      <c r="A122" s="71"/>
      <c r="B122" s="86" t="s">
        <v>240</v>
      </c>
      <c r="C122" s="126"/>
      <c r="D122" s="126"/>
      <c r="E122" s="169"/>
      <c r="F122" s="126"/>
      <c r="G122" s="129"/>
      <c r="H122" s="129"/>
      <c r="I122" s="130"/>
    </row>
    <row r="123" customFormat="false" ht="14.25" hidden="false" customHeight="false" outlineLevel="0" collapsed="false">
      <c r="A123" s="71"/>
      <c r="B123" s="86" t="s">
        <v>241</v>
      </c>
      <c r="C123" s="128"/>
      <c r="D123" s="128"/>
      <c r="E123" s="128"/>
      <c r="F123" s="128"/>
      <c r="G123" s="129"/>
      <c r="H123" s="129"/>
      <c r="I123" s="130"/>
    </row>
    <row r="124" customFormat="false" ht="14.25" hidden="false" customHeight="false" outlineLevel="0" collapsed="false">
      <c r="A124" s="71"/>
      <c r="B124" s="86" t="s">
        <v>242</v>
      </c>
      <c r="C124" s="128"/>
      <c r="D124" s="128"/>
      <c r="E124" s="128"/>
      <c r="F124" s="128"/>
      <c r="G124" s="129"/>
      <c r="H124" s="129"/>
      <c r="I124" s="130"/>
    </row>
    <row r="125" customFormat="false" ht="14.25" hidden="false" customHeight="false" outlineLevel="0" collapsed="false">
      <c r="A125" s="71"/>
      <c r="B125" s="86" t="s">
        <v>243</v>
      </c>
      <c r="C125" s="128"/>
      <c r="D125" s="128"/>
      <c r="E125" s="128"/>
      <c r="F125" s="128"/>
      <c r="G125" s="129"/>
      <c r="H125" s="129"/>
      <c r="I125" s="130"/>
    </row>
    <row r="126" customFormat="false" ht="13.5" hidden="false" customHeight="false" outlineLevel="0" collapsed="false">
      <c r="A126" s="91"/>
      <c r="B126" s="86"/>
      <c r="C126" s="128"/>
      <c r="D126" s="128"/>
      <c r="E126" s="112"/>
      <c r="F126" s="128"/>
      <c r="G126" s="131"/>
      <c r="H126" s="130"/>
      <c r="I126" s="130"/>
    </row>
    <row r="127" customFormat="false" ht="13.5" hidden="false" customHeight="false" outlineLevel="0" collapsed="false">
      <c r="A127" s="94" t="n">
        <v>602100</v>
      </c>
      <c r="B127" s="132" t="s">
        <v>228</v>
      </c>
      <c r="C127" s="133"/>
      <c r="D127" s="133"/>
      <c r="E127" s="134"/>
      <c r="F127" s="177" t="n">
        <v>2373604</v>
      </c>
      <c r="G127" s="135"/>
      <c r="H127" s="135"/>
      <c r="I127" s="135"/>
    </row>
    <row r="128" customFormat="false" ht="13.5" hidden="false" customHeight="false" outlineLevel="0" collapsed="false">
      <c r="A128" s="94" t="n">
        <v>602300</v>
      </c>
      <c r="B128" s="136" t="s">
        <v>244</v>
      </c>
      <c r="C128" s="133"/>
      <c r="D128" s="133"/>
      <c r="E128" s="137"/>
      <c r="F128" s="138" t="n">
        <v>-2304071</v>
      </c>
      <c r="G128" s="135"/>
      <c r="H128" s="135"/>
      <c r="I128" s="135"/>
    </row>
    <row r="129" customFormat="false" ht="13.5" hidden="false" customHeight="false" outlineLevel="0" collapsed="false">
      <c r="A129" s="100"/>
      <c r="B129" s="81" t="s">
        <v>245</v>
      </c>
      <c r="C129" s="115" t="n">
        <f aca="false">C110</f>
        <v>84481</v>
      </c>
      <c r="D129" s="115" t="n">
        <f aca="false">D110</f>
        <v>235852</v>
      </c>
      <c r="E129" s="115" t="n">
        <f aca="false">E110</f>
        <v>235852</v>
      </c>
      <c r="F129" s="115" t="n">
        <f aca="false">F110+F127+F128</f>
        <v>279835</v>
      </c>
      <c r="G129" s="119"/>
      <c r="H129" s="119"/>
      <c r="I129" s="119"/>
    </row>
    <row r="130" customFormat="false" ht="13.5" hidden="false" customHeight="false" outlineLevel="0" collapsed="false">
      <c r="A130" s="94" t="n">
        <v>900103</v>
      </c>
      <c r="B130" s="132" t="s">
        <v>246</v>
      </c>
      <c r="C130" s="115" t="n">
        <f aca="false">C109+C129</f>
        <v>283778066</v>
      </c>
      <c r="D130" s="115" t="n">
        <f aca="false">D109+D129</f>
        <v>295154586</v>
      </c>
      <c r="E130" s="115" t="n">
        <f aca="false">E109+E129</f>
        <v>165734955</v>
      </c>
      <c r="F130" s="115" t="n">
        <f aca="false">F109+F129</f>
        <v>168014331</v>
      </c>
      <c r="G130" s="93" t="n">
        <f aca="false">F130/C130*100</f>
        <v>59.2062428813649</v>
      </c>
      <c r="H130" s="93" t="n">
        <f aca="false">F130/D130*100</f>
        <v>56.9241810798088</v>
      </c>
      <c r="I130" s="93" t="n">
        <f aca="false">F130/E130*100</f>
        <v>101.375313976463</v>
      </c>
    </row>
    <row r="131" customFormat="false" ht="12.75" hidden="false" customHeight="false" outlineLevel="0" collapsed="false">
      <c r="C131" s="139"/>
      <c r="D131" s="139"/>
      <c r="E131" s="139"/>
      <c r="F131" s="139"/>
      <c r="G131" s="60"/>
      <c r="H131" s="60"/>
      <c r="I131" s="60"/>
    </row>
    <row r="132" customFormat="false" ht="12.75" hidden="false" customHeight="false" outlineLevel="0" collapsed="false">
      <c r="C132" s="139"/>
      <c r="D132" s="139"/>
      <c r="E132" s="139"/>
      <c r="F132" s="139"/>
      <c r="G132" s="60"/>
      <c r="H132" s="60"/>
      <c r="I132" s="60"/>
    </row>
    <row r="133" customFormat="false" ht="12.75" hidden="false" customHeight="false" outlineLevel="0" collapsed="false">
      <c r="G133" s="60"/>
      <c r="H133" s="60"/>
      <c r="I133" s="60"/>
    </row>
    <row r="134" customFormat="false" ht="14.25" hidden="false" customHeight="false" outlineLevel="0" collapsed="false">
      <c r="B134" s="140"/>
      <c r="C134" s="60"/>
      <c r="D134" s="60"/>
      <c r="E134" s="60"/>
      <c r="G134" s="60"/>
      <c r="H134" s="60"/>
      <c r="I134" s="60"/>
    </row>
    <row r="135" customFormat="false" ht="18" hidden="false" customHeight="false" outlineLevel="0" collapsed="false">
      <c r="B135" s="141" t="s">
        <v>323</v>
      </c>
      <c r="C135" s="141"/>
      <c r="D135" s="141"/>
      <c r="E135" s="141"/>
      <c r="F135" s="142"/>
      <c r="G135" s="143"/>
      <c r="H135" s="143"/>
      <c r="I135" s="60"/>
    </row>
    <row r="136" customFormat="false" ht="15" hidden="false" customHeight="false" outlineLevel="0" collapsed="false">
      <c r="B136" s="141" t="s">
        <v>324</v>
      </c>
      <c r="E136" s="141" t="s">
        <v>325</v>
      </c>
      <c r="G136" s="60"/>
      <c r="H136" s="60"/>
      <c r="I136" s="60"/>
    </row>
  </sheetData>
  <mergeCells count="1">
    <mergeCell ref="G10:I10"/>
  </mergeCells>
  <printOptions headings="false" gridLines="false" gridLinesSet="true" horizontalCentered="false" verticalCentered="false"/>
  <pageMargins left="0.370138888888889" right="0.159722222222222" top="0.240277777777778" bottom="0.25" header="0.511805555555555" footer="0.511805555555555"/>
  <pageSetup paperSize="9" scale="4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2"/>
  <sheetViews>
    <sheetView windowProtection="false" showFormulas="false" showGridLines="true" showRowColHeaders="true" showZeros="true" rightToLeft="false" tabSelected="false" showOutlineSymbols="true" defaultGridColor="true" view="pageBreakPreview" topLeftCell="B2" colorId="64" zoomScale="100" zoomScaleNormal="75" zoomScalePageLayoutView="100" workbookViewId="0">
      <selection pane="topLeft" activeCell="K17" activeCellId="0" sqref="K17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25608074</v>
      </c>
      <c r="D13" s="26" t="n">
        <f aca="false">D14+D28</f>
        <v>25608074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12082074</v>
      </c>
      <c r="D14" s="26" t="n">
        <f aca="false">D15</f>
        <v>12082074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12082074</v>
      </c>
      <c r="D15" s="28" t="n">
        <f aca="false">D16+D18+D21+D23+D25</f>
        <v>12082074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34" t="n">
        <f aca="false">D16</f>
        <v>9581812</v>
      </c>
      <c r="D16" s="28" t="n">
        <v>9581812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34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34" t="n">
        <f aca="false">D18</f>
        <v>1729900</v>
      </c>
      <c r="D18" s="28" t="n">
        <v>1729900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34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34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34" t="n">
        <f aca="false">D21</f>
        <v>432039</v>
      </c>
      <c r="D21" s="28" t="n">
        <v>432039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34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34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34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326</v>
      </c>
      <c r="C25" s="34" t="n">
        <f aca="false">D25</f>
        <v>21343</v>
      </c>
      <c r="D25" s="28" t="n">
        <v>21343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327</v>
      </c>
      <c r="C26" s="34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328</v>
      </c>
      <c r="C27" s="34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179" t="n">
        <f aca="false">D28</f>
        <v>13526000</v>
      </c>
      <c r="D28" s="26" t="n">
        <f aca="false">D29+D34+D37</f>
        <v>13526000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179" t="n">
        <f aca="false">D29</f>
        <v>8290000</v>
      </c>
      <c r="D29" s="26" t="n">
        <f aca="false">D30+D31+D32+D33</f>
        <v>8290000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34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34" t="n">
        <f aca="false">D31</f>
        <v>4481000</v>
      </c>
      <c r="D31" s="28" t="n">
        <v>4481000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34" t="n">
        <f aca="false">D32</f>
        <v>440500</v>
      </c>
      <c r="D32" s="28" t="n">
        <v>440500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34" t="n">
        <f aca="false">D33</f>
        <v>573500</v>
      </c>
      <c r="D33" s="28" t="n">
        <v>573500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179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34" t="n">
        <f aca="false">D35</f>
        <v>3168500</v>
      </c>
      <c r="D35" s="28" t="n">
        <v>3168500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34" t="n">
        <f aca="false">D36</f>
        <v>1522500</v>
      </c>
      <c r="D36" s="28" t="n">
        <v>1522500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179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34" t="n">
        <f aca="false">D38</f>
        <v>334500</v>
      </c>
      <c r="D38" s="28" t="n">
        <v>334500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34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179" t="n">
        <f aca="false">D40+E40</f>
        <v>2235281</v>
      </c>
      <c r="D40" s="26" t="n">
        <f aca="false">D41+D44+D58</f>
        <v>2150800</v>
      </c>
      <c r="E40" s="26" t="n">
        <f aca="false">E61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179" t="n">
        <f aca="false">D41</f>
        <v>15900</v>
      </c>
      <c r="D41" s="26" t="n">
        <f aca="false">D42</f>
        <v>15900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179" t="n">
        <f aca="false">D42</f>
        <v>15900</v>
      </c>
      <c r="D42" s="26" t="n">
        <f aca="false">D43</f>
        <v>15900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34" t="n">
        <f aca="false">D43</f>
        <v>15900</v>
      </c>
      <c r="D43" s="28" t="n">
        <v>15900</v>
      </c>
      <c r="E43" s="28"/>
      <c r="F43" s="29"/>
      <c r="G43" s="3"/>
    </row>
    <row r="44" customFormat="false" ht="19.5" hidden="false" customHeight="true" outlineLevel="0" collapsed="false">
      <c r="A44" s="24" t="n">
        <v>22000000</v>
      </c>
      <c r="B44" s="25" t="s">
        <v>50</v>
      </c>
      <c r="C44" s="179" t="n">
        <f aca="false">C55+C46</f>
        <v>2000400</v>
      </c>
      <c r="D44" s="26" t="n">
        <f aca="false">D55+D46</f>
        <v>2000400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34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179" t="n">
        <f aca="false">D46</f>
        <v>1770400</v>
      </c>
      <c r="D46" s="26" t="n">
        <f aca="false">D47+D49+F51+D51</f>
        <v>1770400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34" t="n">
        <f aca="false">D47</f>
        <v>460000</v>
      </c>
      <c r="D47" s="28" t="n">
        <v>460000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179"/>
      <c r="D48" s="26"/>
      <c r="E48" s="28"/>
      <c r="F48" s="29"/>
      <c r="G48" s="3"/>
    </row>
    <row r="49" customFormat="false" ht="20.25" hidden="false" customHeight="true" outlineLevel="0" collapsed="false">
      <c r="A49" s="18" t="n">
        <v>22012600</v>
      </c>
      <c r="B49" s="19" t="s">
        <v>56</v>
      </c>
      <c r="C49" s="34" t="n">
        <f aca="false">D49</f>
        <v>1240400</v>
      </c>
      <c r="D49" s="28" t="n">
        <v>1240400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34"/>
      <c r="D50" s="28"/>
      <c r="E50" s="28"/>
      <c r="F50" s="29"/>
      <c r="G50" s="3"/>
    </row>
    <row r="51" customFormat="false" ht="18" hidden="false" customHeight="true" outlineLevel="0" collapsed="false">
      <c r="A51" s="18" t="n">
        <v>22012900</v>
      </c>
      <c r="B51" s="19" t="s">
        <v>58</v>
      </c>
      <c r="C51" s="34" t="n">
        <f aca="false">D51</f>
        <v>70000</v>
      </c>
      <c r="D51" s="28" t="n">
        <v>70000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34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34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34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179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34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34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179" t="n">
        <f aca="false">D58</f>
        <v>134500</v>
      </c>
      <c r="D58" s="26" t="n">
        <f aca="false">D59</f>
        <v>134500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179" t="n">
        <f aca="false">D59</f>
        <v>134500</v>
      </c>
      <c r="D59" s="26" t="n">
        <f aca="false">D60</f>
        <v>134500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34" t="n">
        <f aca="false">D60</f>
        <v>134500</v>
      </c>
      <c r="D60" s="28" t="n">
        <v>134500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179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179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34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34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34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179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179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34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34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34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322849040</v>
      </c>
      <c r="D72" s="26" t="n">
        <f aca="false">D73</f>
        <v>322849040</v>
      </c>
      <c r="E72" s="26" t="n">
        <f aca="false">E73</f>
        <v>0</v>
      </c>
      <c r="F72" s="27" t="n">
        <f aca="false">F73</f>
        <v>0</v>
      </c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322849040</v>
      </c>
      <c r="D73" s="26" t="n">
        <f aca="false">D74</f>
        <v>322849040</v>
      </c>
      <c r="E73" s="26" t="n">
        <f aca="false">E74</f>
        <v>0</v>
      </c>
      <c r="F73" s="27" t="n">
        <f aca="false">F74</f>
        <v>0</v>
      </c>
      <c r="G73" s="3"/>
    </row>
    <row r="74" customFormat="false" ht="15.75" hidden="false" customHeight="false" outlineLevel="0" collapsed="false">
      <c r="A74" s="24" t="n">
        <v>41030000</v>
      </c>
      <c r="B74" s="42" t="s">
        <v>84</v>
      </c>
      <c r="C74" s="26" t="n">
        <f aca="false">D74+E74</f>
        <v>322849040</v>
      </c>
      <c r="D74" s="26" t="n">
        <f aca="false">D77+D81+D85+D97+D89</f>
        <v>322849040</v>
      </c>
      <c r="E74" s="26" t="n">
        <v>0</v>
      </c>
      <c r="F74" s="27" t="n">
        <v>0</v>
      </c>
      <c r="G74" s="3"/>
    </row>
    <row r="75" customFormat="false" ht="15" hidden="false" customHeight="false" outlineLevel="0" collapsed="false">
      <c r="A75" s="18"/>
      <c r="B75" s="43" t="s">
        <v>85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/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41030600</v>
      </c>
      <c r="B77" s="43" t="s">
        <v>86</v>
      </c>
      <c r="C77" s="34" t="n">
        <f aca="false">D77</f>
        <v>181677300</v>
      </c>
      <c r="D77" s="28" t="n">
        <v>181677300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87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88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89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 t="n">
        <v>41030800</v>
      </c>
      <c r="B81" s="43" t="s">
        <v>90</v>
      </c>
      <c r="C81" s="34" t="n">
        <f aca="false">D81</f>
        <v>138531769</v>
      </c>
      <c r="D81" s="28" t="n">
        <v>138531769</v>
      </c>
      <c r="E81" s="28"/>
      <c r="F81" s="29"/>
      <c r="G81" s="3"/>
    </row>
    <row r="82" customFormat="false" ht="15" hidden="false" customHeight="false" outlineLevel="0" collapsed="false">
      <c r="A82" s="18"/>
      <c r="B82" s="43" t="s">
        <v>91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 t="s">
        <v>92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93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 t="n">
        <v>41031000</v>
      </c>
      <c r="B85" s="43" t="s">
        <v>94</v>
      </c>
      <c r="C85" s="34" t="n">
        <f aca="false">D85</f>
        <v>41330</v>
      </c>
      <c r="D85" s="28" t="n">
        <v>41330</v>
      </c>
      <c r="E85" s="28"/>
      <c r="F85" s="29"/>
      <c r="G85" s="3"/>
    </row>
    <row r="86" customFormat="false" ht="15" hidden="false" customHeight="false" outlineLevel="0" collapsed="false">
      <c r="A86" s="18"/>
      <c r="B86" s="43" t="s">
        <v>95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96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/>
      <c r="B88" s="43"/>
      <c r="C88" s="34"/>
      <c r="D88" s="28"/>
      <c r="E88" s="28"/>
      <c r="F88" s="29"/>
      <c r="G88" s="3"/>
    </row>
    <row r="89" customFormat="false" ht="15" hidden="false" customHeight="false" outlineLevel="0" collapsed="false">
      <c r="A89" s="44" t="n">
        <v>41035000</v>
      </c>
      <c r="B89" s="43" t="s">
        <v>98</v>
      </c>
      <c r="C89" s="34" t="n">
        <f aca="false">D89</f>
        <v>1359173</v>
      </c>
      <c r="D89" s="28" t="n">
        <f aca="false">D90+D94</f>
        <v>1359173</v>
      </c>
      <c r="E89" s="28"/>
      <c r="F89" s="29"/>
      <c r="G89" s="3"/>
    </row>
    <row r="90" customFormat="false" ht="15" hidden="false" customHeight="false" outlineLevel="0" collapsed="false">
      <c r="A90" s="45" t="n">
        <v>41035000</v>
      </c>
      <c r="B90" s="46" t="s">
        <v>109</v>
      </c>
      <c r="C90" s="34" t="n">
        <f aca="false">D90</f>
        <v>1275347</v>
      </c>
      <c r="D90" s="28" t="n">
        <v>1275347</v>
      </c>
      <c r="E90" s="28"/>
      <c r="F90" s="29"/>
      <c r="G90" s="3"/>
    </row>
    <row r="91" customFormat="false" ht="15" hidden="false" customHeight="false" outlineLevel="0" collapsed="false">
      <c r="A91" s="45"/>
      <c r="B91" s="46" t="s">
        <v>110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45"/>
      <c r="B92" s="46" t="s">
        <v>113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45"/>
      <c r="B93" s="46" t="s">
        <v>114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 t="n">
        <v>41035000</v>
      </c>
      <c r="B94" s="46" t="s">
        <v>115</v>
      </c>
      <c r="C94" s="34" t="n">
        <f aca="false">D94</f>
        <v>83826</v>
      </c>
      <c r="D94" s="28" t="n">
        <v>83826</v>
      </c>
      <c r="E94" s="28"/>
      <c r="F94" s="29"/>
      <c r="G94" s="3"/>
    </row>
    <row r="95" customFormat="false" ht="15" hidden="false" customHeight="false" outlineLevel="0" collapsed="false">
      <c r="A95" s="45"/>
      <c r="B95" s="46" t="s">
        <v>116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/>
      <c r="B96" s="46" t="s">
        <v>117</v>
      </c>
      <c r="C96" s="34"/>
      <c r="D96" s="28"/>
      <c r="E96" s="28"/>
      <c r="F96" s="29"/>
      <c r="G96" s="3"/>
    </row>
    <row r="97" customFormat="false" ht="18" hidden="false" customHeight="true" outlineLevel="0" collapsed="false">
      <c r="A97" s="18" t="n">
        <v>41035800</v>
      </c>
      <c r="B97" s="43" t="s">
        <v>118</v>
      </c>
      <c r="C97" s="34" t="n">
        <f aca="false">D97</f>
        <v>1239468</v>
      </c>
      <c r="D97" s="28" t="n">
        <v>1239468</v>
      </c>
      <c r="E97" s="28"/>
      <c r="F97" s="29"/>
      <c r="G97" s="3"/>
    </row>
    <row r="98" customFormat="false" ht="15" hidden="false" customHeight="false" outlineLevel="0" collapsed="false">
      <c r="A98" s="18"/>
      <c r="B98" s="43" t="s">
        <v>119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18"/>
      <c r="B99" s="43" t="s">
        <v>120</v>
      </c>
      <c r="C99" s="28"/>
      <c r="D99" s="28"/>
      <c r="E99" s="28"/>
      <c r="F99" s="29"/>
      <c r="G99" s="3"/>
    </row>
    <row r="100" customFormat="false" ht="15" hidden="false" customHeight="false" outlineLevel="0" collapsed="false">
      <c r="A100" s="18"/>
      <c r="B100" s="43" t="s">
        <v>121</v>
      </c>
      <c r="C100" s="28"/>
      <c r="D100" s="28"/>
      <c r="E100" s="28"/>
      <c r="F100" s="29"/>
      <c r="G100" s="3"/>
    </row>
    <row r="101" customFormat="false" ht="15" hidden="false" customHeight="false" outlineLevel="0" collapsed="false">
      <c r="A101" s="18"/>
      <c r="B101" s="43" t="s">
        <v>303</v>
      </c>
      <c r="C101" s="28"/>
      <c r="D101" s="28"/>
      <c r="E101" s="28"/>
      <c r="F101" s="29"/>
      <c r="G101" s="3"/>
    </row>
    <row r="102" customFormat="false" ht="15" hidden="false" customHeight="false" outlineLevel="0" collapsed="false">
      <c r="A102" s="18"/>
      <c r="B102" s="43" t="s">
        <v>304</v>
      </c>
      <c r="C102" s="28"/>
      <c r="D102" s="28"/>
      <c r="E102" s="28"/>
      <c r="F102" s="29"/>
      <c r="G102" s="3"/>
    </row>
    <row r="103" customFormat="false" ht="15.75" hidden="false" customHeight="false" outlineLevel="0" collapsed="false">
      <c r="A103" s="18"/>
      <c r="B103" s="43"/>
      <c r="C103" s="28"/>
      <c r="D103" s="28"/>
      <c r="E103" s="28"/>
      <c r="F103" s="29"/>
      <c r="G103" s="3"/>
    </row>
    <row r="104" customFormat="false" ht="16.5" hidden="false" customHeight="false" outlineLevel="0" collapsed="false">
      <c r="A104" s="47"/>
      <c r="B104" s="48" t="s">
        <v>123</v>
      </c>
      <c r="C104" s="37" t="n">
        <f aca="false">C71+C72</f>
        <v>350718995</v>
      </c>
      <c r="D104" s="37" t="n">
        <f aca="false">D72+D71</f>
        <v>350634514</v>
      </c>
      <c r="E104" s="37" t="n">
        <f aca="false">E71+E72</f>
        <v>84481</v>
      </c>
      <c r="F104" s="38" t="n">
        <f aca="false">F72</f>
        <v>0</v>
      </c>
      <c r="G104" s="3"/>
    </row>
    <row r="105" customFormat="false" ht="15.75" hidden="false" customHeight="false" outlineLevel="0" collapsed="false">
      <c r="A105" s="42"/>
      <c r="B105" s="42"/>
      <c r="C105" s="49"/>
      <c r="D105" s="49"/>
      <c r="E105" s="49"/>
      <c r="F105" s="50"/>
      <c r="G105" s="3"/>
    </row>
    <row r="106" customFormat="false" ht="15" hidden="false" customHeight="false" outlineLevel="0" collapsed="false">
      <c r="A106" s="51"/>
      <c r="B106" s="51"/>
      <c r="C106" s="52"/>
      <c r="D106" s="49"/>
      <c r="E106" s="49"/>
      <c r="F106" s="50"/>
      <c r="G106" s="3"/>
    </row>
    <row r="107" customFormat="false" ht="15" hidden="false" customHeight="false" outlineLevel="0" collapsed="false">
      <c r="A107" s="51"/>
      <c r="B107" s="51"/>
      <c r="C107" s="52"/>
      <c r="D107" s="49"/>
      <c r="E107" s="49"/>
      <c r="F107" s="50"/>
      <c r="G107" s="3"/>
    </row>
    <row r="108" customFormat="false" ht="15" hidden="false" customHeight="false" outlineLevel="0" collapsed="false">
      <c r="A108" s="51"/>
      <c r="B108" s="51"/>
      <c r="C108" s="51"/>
      <c r="D108" s="53"/>
      <c r="E108" s="54"/>
      <c r="F108" s="54"/>
      <c r="G108" s="3"/>
    </row>
    <row r="109" customFormat="false" ht="14.25" hidden="false" customHeight="false" outlineLevel="0" collapsed="false">
      <c r="A109" s="2"/>
      <c r="B109" s="2"/>
      <c r="C109" s="2"/>
      <c r="D109" s="2"/>
      <c r="E109" s="2"/>
      <c r="F109" s="55"/>
      <c r="G109" s="3"/>
    </row>
    <row r="110" customFormat="false" ht="18" hidden="false" customHeight="false" outlineLevel="0" collapsed="false">
      <c r="A110" s="56" t="s">
        <v>308</v>
      </c>
      <c r="B110" s="56"/>
      <c r="C110" s="56"/>
      <c r="D110" s="56" t="s">
        <v>306</v>
      </c>
      <c r="E110" s="2"/>
      <c r="F110" s="2"/>
      <c r="G110" s="3"/>
    </row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J144"/>
  <sheetViews>
    <sheetView windowProtection="false" showFormulas="false" showGridLines="true" showRowColHeaders="true" showZeros="true" rightToLeft="false" tabSelected="false" showOutlineSymbols="true" defaultGridColor="true" view="pageBreakPreview" topLeftCell="E1" colorId="64" zoomScale="100" zoomScaleNormal="75" zoomScalePageLayoutView="100" workbookViewId="0">
      <selection pane="topLeft" activeCell="G1" activeCellId="0" sqref="G1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4030612244898"/>
    <col collapsed="false" hidden="false" max="6" min="6" style="0" width="17.8367346938776"/>
    <col collapsed="false" hidden="false" max="7" min="7" style="0" width="19.6887755102041"/>
    <col collapsed="false" hidden="false" max="8" min="8" style="0" width="21.265306122449"/>
    <col collapsed="false" hidden="false" max="9" min="9" style="0" width="20.5459183673469"/>
  </cols>
  <sheetData>
    <row r="1" customFormat="false" ht="14.25" hidden="false" customHeight="false" outlineLevel="0" collapsed="false">
      <c r="A1" s="57"/>
      <c r="B1" s="57"/>
      <c r="C1" s="57"/>
      <c r="D1" s="57"/>
      <c r="E1" s="57"/>
      <c r="F1" s="2"/>
      <c r="G1" s="2" t="s">
        <v>0</v>
      </c>
      <c r="H1" s="2"/>
      <c r="I1" s="2"/>
      <c r="J1" s="57"/>
    </row>
    <row r="2" customFormat="false" ht="14.25" hidden="false" customHeight="false" outlineLevel="0" collapsed="false">
      <c r="A2" s="57"/>
      <c r="B2" s="57"/>
      <c r="C2" s="57"/>
      <c r="D2" s="57"/>
      <c r="E2" s="57"/>
      <c r="F2" s="2" t="s">
        <v>315</v>
      </c>
      <c r="G2" s="2"/>
      <c r="H2" s="2"/>
      <c r="I2" s="2"/>
      <c r="J2" s="57"/>
    </row>
    <row r="3" customFormat="false" ht="14.25" hidden="false" customHeight="false" outlineLevel="0" collapsed="false">
      <c r="A3" s="57"/>
      <c r="B3" s="57"/>
      <c r="C3" s="57"/>
      <c r="D3" s="57"/>
      <c r="E3" s="57"/>
      <c r="F3" s="2"/>
      <c r="G3" s="2" t="s">
        <v>316</v>
      </c>
      <c r="H3" s="2"/>
      <c r="I3" s="2"/>
      <c r="J3" s="57"/>
    </row>
    <row r="4" customFormat="false" ht="18" hidden="false" customHeight="false" outlineLevel="0" collapsed="false">
      <c r="A4" s="59"/>
      <c r="B4" s="57"/>
      <c r="C4" s="57"/>
      <c r="D4" s="57"/>
      <c r="E4" s="57"/>
      <c r="F4" s="2"/>
      <c r="G4" s="2"/>
      <c r="H4" s="2"/>
      <c r="I4" s="2"/>
      <c r="J4" s="57"/>
    </row>
    <row r="5" customFormat="false" ht="12.75" hidden="false" customHeight="false" outlineLevel="0" collapsed="false">
      <c r="A5" s="60"/>
      <c r="B5" s="61"/>
      <c r="C5" s="61"/>
      <c r="D5" s="61"/>
      <c r="E5" s="61"/>
      <c r="F5" s="1"/>
      <c r="G5" s="1"/>
      <c r="H5" s="1"/>
      <c r="I5" s="1"/>
    </row>
    <row r="6" customFormat="false" ht="12.75" hidden="false" customHeight="false" outlineLevel="0" collapsed="false">
      <c r="A6" s="62"/>
      <c r="B6" s="57" t="s">
        <v>329</v>
      </c>
      <c r="C6" s="57"/>
      <c r="D6" s="57"/>
      <c r="E6" s="57"/>
      <c r="F6" s="60"/>
      <c r="G6" s="60"/>
      <c r="H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57"/>
      <c r="F7" s="60"/>
      <c r="G7" s="60"/>
      <c r="H7" s="60"/>
    </row>
    <row r="8" customFormat="false" ht="12.75" hidden="false" customHeight="false" outlineLevel="0" collapsed="false">
      <c r="A8" s="61"/>
      <c r="B8" s="61"/>
      <c r="C8" s="63"/>
      <c r="D8" s="63"/>
      <c r="E8" s="63"/>
      <c r="F8" s="61"/>
      <c r="G8" s="61"/>
      <c r="H8" s="61"/>
    </row>
    <row r="9" customFormat="false" ht="13.5" hidden="false" customHeight="false" outlineLevel="0" collapsed="false">
      <c r="A9" s="58"/>
      <c r="B9" s="64"/>
      <c r="C9" s="65"/>
      <c r="D9" s="65"/>
      <c r="E9" s="65"/>
      <c r="F9" s="64"/>
      <c r="G9" s="64"/>
      <c r="H9" s="64"/>
      <c r="I9" s="175" t="s">
        <v>4</v>
      </c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176" t="s">
        <v>318</v>
      </c>
      <c r="H10" s="176"/>
      <c r="I10" s="176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139</v>
      </c>
      <c r="G11" s="72" t="s">
        <v>140</v>
      </c>
      <c r="H11" s="146" t="s">
        <v>141</v>
      </c>
      <c r="I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319</v>
      </c>
      <c r="D12" s="71" t="s">
        <v>320</v>
      </c>
      <c r="E12" s="71" t="s">
        <v>321</v>
      </c>
      <c r="F12" s="71" t="s">
        <v>144</v>
      </c>
      <c r="G12" s="72" t="s">
        <v>145</v>
      </c>
      <c r="H12" s="146" t="s">
        <v>265</v>
      </c>
      <c r="I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1"/>
      <c r="F13" s="74" t="s">
        <v>147</v>
      </c>
      <c r="G13" s="72" t="s">
        <v>322</v>
      </c>
      <c r="H13" s="146" t="s">
        <v>320</v>
      </c>
      <c r="I13" s="71" t="s">
        <v>260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/>
      <c r="E14" s="77" t="n">
        <v>4</v>
      </c>
      <c r="F14" s="77" t="n">
        <v>5</v>
      </c>
      <c r="G14" s="78" t="n">
        <v>6</v>
      </c>
      <c r="H14" s="78"/>
      <c r="I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C16+C38</f>
        <v>22430974</v>
      </c>
      <c r="D15" s="82" t="n">
        <f aca="false">D16+D38</f>
        <v>25608074</v>
      </c>
      <c r="E15" s="82" t="n">
        <f aca="false">E16+E38</f>
        <v>17373096</v>
      </c>
      <c r="F15" s="82" t="n">
        <f aca="false">F16+F38+F32+F35</f>
        <v>17372644</v>
      </c>
      <c r="G15" s="83" t="n">
        <f aca="false">F15/C15*100</f>
        <v>77.4493519541327</v>
      </c>
      <c r="H15" s="83" t="n">
        <f aca="false">F15/D15*100</f>
        <v>67.8404943690806</v>
      </c>
      <c r="I15" s="83" t="n">
        <f aca="false">F15/E15*100</f>
        <v>99.9973982760471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9004974</v>
      </c>
      <c r="D16" s="82" t="n">
        <f aca="false">D18</f>
        <v>12082074</v>
      </c>
      <c r="E16" s="82" t="n">
        <f aca="false">E18</f>
        <v>7775096</v>
      </c>
      <c r="F16" s="82" t="n">
        <f aca="false">F18</f>
        <v>7778928</v>
      </c>
      <c r="G16" s="84" t="n">
        <f aca="false">F16/C16*100</f>
        <v>86.3847913386535</v>
      </c>
      <c r="H16" s="84" t="n">
        <f aca="false">F16/D16*100</f>
        <v>64.38404532202</v>
      </c>
      <c r="I16" s="84" t="n">
        <f aca="false">F16/E16*100</f>
        <v>100.049285565091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2"/>
      <c r="F17" s="85"/>
      <c r="G17" s="84"/>
      <c r="H17" s="84"/>
      <c r="I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9004974</v>
      </c>
      <c r="D18" s="87" t="n">
        <f aca="false">D19+D21+D24+D26+D29</f>
        <v>12082074</v>
      </c>
      <c r="E18" s="87" t="n">
        <f aca="false">E19+E21+E24+E26+E29</f>
        <v>7775096</v>
      </c>
      <c r="F18" s="87" t="n">
        <f aca="false">F19+F21+F24+F26+F29</f>
        <v>7778928</v>
      </c>
      <c r="G18" s="84" t="n">
        <f aca="false">F18/C18*100</f>
        <v>86.3847913386535</v>
      </c>
      <c r="H18" s="84" t="n">
        <f aca="false">F18/D18*100</f>
        <v>64.38404532202</v>
      </c>
      <c r="I18" s="84" t="n">
        <f aca="false">F18/E18*100</f>
        <v>100.049285565091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6879692</v>
      </c>
      <c r="D19" s="87" t="n">
        <v>9581812</v>
      </c>
      <c r="E19" s="87" t="n">
        <v>6095240</v>
      </c>
      <c r="F19" s="87" t="n">
        <v>6070515</v>
      </c>
      <c r="G19" s="84" t="n">
        <f aca="false">F19/C19*100</f>
        <v>88.238179848749</v>
      </c>
      <c r="H19" s="84" t="n">
        <f aca="false">F19/D19*100</f>
        <v>63.3545617467761</v>
      </c>
      <c r="I19" s="84" t="n">
        <f aca="false">F19/E19*100</f>
        <v>99.5943555955139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7"/>
      <c r="G20" s="84"/>
      <c r="H20" s="84"/>
      <c r="I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1227600</v>
      </c>
      <c r="D21" s="87" t="n">
        <v>1729900</v>
      </c>
      <c r="E21" s="87" t="n">
        <v>1138300</v>
      </c>
      <c r="F21" s="87" t="n">
        <v>1206494</v>
      </c>
      <c r="G21" s="84" t="n">
        <f aca="false">F21/C21*100</f>
        <v>98.2807103290974</v>
      </c>
      <c r="H21" s="84" t="n">
        <f aca="false">F21/D21*100</f>
        <v>69.7435689924273</v>
      </c>
      <c r="I21" s="84" t="n">
        <f aca="false">F21/E21*100</f>
        <v>105.990863568479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7"/>
      <c r="G22" s="84"/>
      <c r="H22" s="84"/>
      <c r="I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7"/>
      <c r="G23" s="84"/>
      <c r="H23" s="84"/>
      <c r="I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610359</v>
      </c>
      <c r="D24" s="87" t="n">
        <v>432039</v>
      </c>
      <c r="E24" s="87" t="n">
        <v>309039</v>
      </c>
      <c r="F24" s="87" t="n">
        <v>278604</v>
      </c>
      <c r="G24" s="84" t="n">
        <f aca="false">F24/C24*100</f>
        <v>45.645923137039</v>
      </c>
      <c r="H24" s="84" t="n">
        <f aca="false">F24/D24*100</f>
        <v>64.4858450278794</v>
      </c>
      <c r="I24" s="84" t="n">
        <f aca="false">F24/E24*100</f>
        <v>90.1517284226263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7"/>
      <c r="G25" s="84"/>
      <c r="H25" s="84"/>
      <c r="I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265980</v>
      </c>
      <c r="D26" s="87" t="n">
        <v>316980</v>
      </c>
      <c r="E26" s="87" t="n">
        <v>213220</v>
      </c>
      <c r="F26" s="87" t="n">
        <v>196020</v>
      </c>
      <c r="G26" s="84" t="n">
        <f aca="false">F26/C26*100</f>
        <v>73.697270471464</v>
      </c>
      <c r="H26" s="84" t="n">
        <f aca="false">F26/D26*100</f>
        <v>61.839863713799</v>
      </c>
      <c r="I26" s="84" t="n">
        <f aca="false">F26/E26*100</f>
        <v>91.9332145202139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7"/>
      <c r="F27" s="88"/>
      <c r="G27" s="84"/>
      <c r="H27" s="84"/>
      <c r="I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7"/>
      <c r="F28" s="88"/>
      <c r="G28" s="84"/>
      <c r="H28" s="84"/>
      <c r="I28" s="84"/>
    </row>
    <row r="29" customFormat="false" ht="12.75" hidden="false" customHeight="false" outlineLevel="0" collapsed="false">
      <c r="A29" s="89" t="n">
        <v>11010900</v>
      </c>
      <c r="B29" s="86" t="s">
        <v>330</v>
      </c>
      <c r="C29" s="87" t="n">
        <v>21343</v>
      </c>
      <c r="D29" s="87" t="n">
        <v>21343</v>
      </c>
      <c r="E29" s="87" t="n">
        <v>19297</v>
      </c>
      <c r="F29" s="88" t="n">
        <v>27295</v>
      </c>
      <c r="G29" s="84" t="n">
        <f aca="false">F29/C29*100</f>
        <v>127.887363538397</v>
      </c>
      <c r="H29" s="84" t="n">
        <f aca="false">F29/D29*100</f>
        <v>127.887363538397</v>
      </c>
      <c r="I29" s="84" t="n">
        <f aca="false">F29/E29*100</f>
        <v>141.446857024408</v>
      </c>
    </row>
    <row r="30" customFormat="false" ht="12.75" hidden="false" customHeight="false" outlineLevel="0" collapsed="false">
      <c r="A30" s="89"/>
      <c r="B30" s="86" t="s">
        <v>331</v>
      </c>
      <c r="C30" s="87"/>
      <c r="D30" s="87"/>
      <c r="E30" s="87"/>
      <c r="F30" s="88"/>
      <c r="G30" s="84"/>
      <c r="H30" s="84"/>
      <c r="I30" s="84"/>
    </row>
    <row r="31" customFormat="false" ht="12.75" hidden="false" customHeight="false" outlineLevel="0" collapsed="false">
      <c r="A31" s="89"/>
      <c r="B31" s="86" t="s">
        <v>332</v>
      </c>
      <c r="C31" s="87"/>
      <c r="D31" s="87"/>
      <c r="E31" s="87"/>
      <c r="F31" s="88"/>
      <c r="G31" s="84"/>
      <c r="H31" s="84"/>
      <c r="I31" s="84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87" t="n">
        <f aca="false">E33</f>
        <v>0</v>
      </c>
      <c r="F32" s="87" t="n">
        <f aca="false">F33</f>
        <v>-73</v>
      </c>
      <c r="G32" s="180" t="n">
        <f aca="false">G33</f>
        <v>0</v>
      </c>
      <c r="H32" s="180" t="n">
        <f aca="false">H33</f>
        <v>0</v>
      </c>
      <c r="I32" s="180" t="n">
        <f aca="false">I33</f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87" t="n">
        <f aca="false">E34</f>
        <v>0</v>
      </c>
      <c r="F33" s="87" t="n">
        <f aca="false">F34</f>
        <v>-73</v>
      </c>
      <c r="G33" s="180" t="n">
        <f aca="false">G34</f>
        <v>0</v>
      </c>
      <c r="H33" s="180" t="n">
        <f aca="false">H34</f>
        <v>0</v>
      </c>
      <c r="I33" s="180" t="n">
        <f aca="false">I34</f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7" t="n">
        <v>0</v>
      </c>
      <c r="F34" s="87" t="n">
        <v>-73</v>
      </c>
      <c r="G34" s="180" t="n">
        <v>0</v>
      </c>
      <c r="H34" s="180" t="n">
        <v>0</v>
      </c>
      <c r="I34" s="180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87" t="n">
        <f aca="false">E36</f>
        <v>0</v>
      </c>
      <c r="F35" s="87" t="n">
        <f aca="false">F36</f>
        <v>-2545</v>
      </c>
      <c r="G35" s="180" t="n">
        <f aca="false">G36</f>
        <v>0</v>
      </c>
      <c r="H35" s="180" t="n">
        <f aca="false">H36</f>
        <v>0</v>
      </c>
      <c r="I35" s="180" t="n">
        <f aca="false">I36</f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</f>
        <v>0</v>
      </c>
      <c r="F36" s="87" t="n">
        <f aca="false">F37</f>
        <v>-2545</v>
      </c>
      <c r="G36" s="180" t="n">
        <f aca="false">G37</f>
        <v>0</v>
      </c>
      <c r="H36" s="180" t="n">
        <f aca="false">H37</f>
        <v>0</v>
      </c>
      <c r="I36" s="180" t="n">
        <f aca="false">I37</f>
        <v>0</v>
      </c>
    </row>
    <row r="37" customFormat="false" ht="12.75" hidden="false" customHeight="false" outlineLevel="0" collapsed="false">
      <c r="A37" s="91" t="n">
        <v>16010200</v>
      </c>
      <c r="B37" s="86" t="s">
        <v>169</v>
      </c>
      <c r="C37" s="87" t="n">
        <v>0</v>
      </c>
      <c r="D37" s="87" t="n">
        <v>0</v>
      </c>
      <c r="E37" s="87" t="n">
        <v>0</v>
      </c>
      <c r="F37" s="87" t="n">
        <v>-2545</v>
      </c>
      <c r="G37" s="180" t="n">
        <v>0</v>
      </c>
      <c r="H37" s="180" t="n">
        <v>0</v>
      </c>
      <c r="I37" s="180" t="n">
        <v>0</v>
      </c>
    </row>
    <row r="38" customFormat="false" ht="12.75" hidden="false" customHeight="false" outlineLevel="0" collapsed="false">
      <c r="A38" s="80" t="n">
        <v>18000000</v>
      </c>
      <c r="B38" s="81" t="s">
        <v>34</v>
      </c>
      <c r="C38" s="82" t="n">
        <f aca="false">C39+C44+C49+C52</f>
        <v>13426000</v>
      </c>
      <c r="D38" s="82" t="n">
        <f aca="false">D39+D44+D49+D52</f>
        <v>13526000</v>
      </c>
      <c r="E38" s="82" t="n">
        <f aca="false">E39+E44+E49+E52</f>
        <v>9598000</v>
      </c>
      <c r="F38" s="82" t="n">
        <f aca="false">F39+F44+F49+F52</f>
        <v>9596334</v>
      </c>
      <c r="G38" s="84" t="n">
        <f aca="false">F38/C38*100</f>
        <v>71.4757485475942</v>
      </c>
      <c r="H38" s="84" t="n">
        <f aca="false">F38/D38*100</f>
        <v>70.9473162797575</v>
      </c>
      <c r="I38" s="84" t="n">
        <f aca="false">F38/E38*100</f>
        <v>99.9826422171286</v>
      </c>
    </row>
    <row r="39" customFormat="false" ht="12.75" hidden="false" customHeight="false" outlineLevel="0" collapsed="false">
      <c r="A39" s="80" t="n">
        <v>18010000</v>
      </c>
      <c r="B39" s="81" t="s">
        <v>35</v>
      </c>
      <c r="C39" s="82" t="n">
        <f aca="false">C40+C41+C42+C43</f>
        <v>8190000</v>
      </c>
      <c r="D39" s="82" t="n">
        <f aca="false">D40+D41+D42+D43</f>
        <v>8290000</v>
      </c>
      <c r="E39" s="82" t="n">
        <f aca="false">E40+E41+E42+E43</f>
        <v>6306000</v>
      </c>
      <c r="F39" s="82" t="n">
        <f aca="false">F40+F41+F42+F43</f>
        <v>6417135</v>
      </c>
      <c r="G39" s="84" t="n">
        <f aca="false">F39/C39*100</f>
        <v>78.3532967032967</v>
      </c>
      <c r="H39" s="84" t="n">
        <f aca="false">F39/D39*100</f>
        <v>77.4081423401689</v>
      </c>
      <c r="I39" s="84" t="n">
        <f aca="false">F39/E39*100</f>
        <v>101.762369172217</v>
      </c>
    </row>
    <row r="40" customFormat="false" ht="12.75" hidden="false" customHeight="false" outlineLevel="0" collapsed="false">
      <c r="A40" s="80" t="n">
        <v>18010500</v>
      </c>
      <c r="B40" s="86" t="s">
        <v>36</v>
      </c>
      <c r="C40" s="82" t="n">
        <v>2795000</v>
      </c>
      <c r="D40" s="82" t="n">
        <v>2795000</v>
      </c>
      <c r="E40" s="82" t="n">
        <v>2110000</v>
      </c>
      <c r="F40" s="85" t="n">
        <v>2053266</v>
      </c>
      <c r="G40" s="84" t="n">
        <f aca="false">F40/C40*100</f>
        <v>73.4621109123435</v>
      </c>
      <c r="H40" s="84" t="n">
        <f aca="false">F40/D40*100</f>
        <v>73.4621109123435</v>
      </c>
      <c r="I40" s="84" t="n">
        <f aca="false">F40/E40*100</f>
        <v>97.3111848341232</v>
      </c>
    </row>
    <row r="41" customFormat="false" ht="12.75" hidden="false" customHeight="false" outlineLevel="0" collapsed="false">
      <c r="A41" s="80" t="n">
        <v>18010600</v>
      </c>
      <c r="B41" s="86" t="s">
        <v>37</v>
      </c>
      <c r="C41" s="82" t="n">
        <v>4381000</v>
      </c>
      <c r="D41" s="82" t="n">
        <v>4481000</v>
      </c>
      <c r="E41" s="82" t="n">
        <v>3403500</v>
      </c>
      <c r="F41" s="85" t="n">
        <v>3451294</v>
      </c>
      <c r="G41" s="84" t="n">
        <f aca="false">F41/C41*100</f>
        <v>78.7786806665145</v>
      </c>
      <c r="H41" s="84" t="n">
        <f aca="false">F41/D41*100</f>
        <v>77.0206203972328</v>
      </c>
      <c r="I41" s="84" t="n">
        <f aca="false">F41/E41*100</f>
        <v>101.404260320259</v>
      </c>
    </row>
    <row r="42" customFormat="false" ht="12.75" hidden="false" customHeight="false" outlineLevel="0" collapsed="false">
      <c r="A42" s="80" t="n">
        <v>18010700</v>
      </c>
      <c r="B42" s="86" t="s">
        <v>38</v>
      </c>
      <c r="C42" s="82" t="n">
        <v>440500</v>
      </c>
      <c r="D42" s="82" t="n">
        <v>440500</v>
      </c>
      <c r="E42" s="82" t="n">
        <v>335000</v>
      </c>
      <c r="F42" s="85" t="n">
        <v>341471</v>
      </c>
      <c r="G42" s="84" t="n">
        <f aca="false">F42/C42*100</f>
        <v>77.5189557321226</v>
      </c>
      <c r="H42" s="84" t="n">
        <f aca="false">F42/D42*100</f>
        <v>77.5189557321226</v>
      </c>
      <c r="I42" s="84" t="n">
        <f aca="false">F42/E42*100</f>
        <v>101.931641791045</v>
      </c>
    </row>
    <row r="43" customFormat="false" ht="12.75" hidden="false" customHeight="false" outlineLevel="0" collapsed="false">
      <c r="A43" s="80" t="n">
        <v>18010900</v>
      </c>
      <c r="B43" s="86" t="s">
        <v>39</v>
      </c>
      <c r="C43" s="82" t="n">
        <v>573500</v>
      </c>
      <c r="D43" s="82" t="n">
        <v>573500</v>
      </c>
      <c r="E43" s="82" t="n">
        <v>457500</v>
      </c>
      <c r="F43" s="85" t="n">
        <v>571104</v>
      </c>
      <c r="G43" s="84" t="n">
        <f aca="false">F43/C43*100</f>
        <v>99.5822144725371</v>
      </c>
      <c r="H43" s="84" t="n">
        <f aca="false">F43/D43*100</f>
        <v>99.5822144725371</v>
      </c>
      <c r="I43" s="84" t="n">
        <f aca="false">F43/E43*100</f>
        <v>124.831475409836</v>
      </c>
    </row>
    <row r="44" customFormat="false" ht="12.75" hidden="false" customHeight="false" outlineLevel="0" collapsed="false">
      <c r="A44" s="80" t="n">
        <v>18020000</v>
      </c>
      <c r="B44" s="81" t="s">
        <v>40</v>
      </c>
      <c r="C44" s="82" t="n">
        <f aca="false">C45+C47</f>
        <v>4691000</v>
      </c>
      <c r="D44" s="82" t="n">
        <f aca="false">D45+D47</f>
        <v>4691000</v>
      </c>
      <c r="E44" s="82" t="n">
        <f aca="false">E45+E47</f>
        <v>2893700</v>
      </c>
      <c r="F44" s="85" t="n">
        <f aca="false">F45+F47</f>
        <v>2857945</v>
      </c>
      <c r="G44" s="84" t="n">
        <f aca="false">F44/C44*100</f>
        <v>60.9240034107866</v>
      </c>
      <c r="H44" s="84" t="n">
        <f aca="false">F44/D44*100</f>
        <v>60.9240034107866</v>
      </c>
      <c r="I44" s="84" t="n">
        <f aca="false">F44/E44*100</f>
        <v>98.7643846977918</v>
      </c>
    </row>
    <row r="45" customFormat="false" ht="12.75" hidden="false" customHeight="false" outlineLevel="0" collapsed="false">
      <c r="A45" s="71" t="n">
        <v>18020100</v>
      </c>
      <c r="B45" s="86" t="s">
        <v>171</v>
      </c>
      <c r="C45" s="87" t="n">
        <v>3168500</v>
      </c>
      <c r="D45" s="87" t="n">
        <v>3168500</v>
      </c>
      <c r="E45" s="87" t="n">
        <v>2203500</v>
      </c>
      <c r="F45" s="88" t="n">
        <v>2309743</v>
      </c>
      <c r="G45" s="84" t="n">
        <f aca="false">F45/C45*100</f>
        <v>72.8970490768502</v>
      </c>
      <c r="H45" s="84" t="n">
        <f aca="false">F45/D45*100</f>
        <v>72.8970490768502</v>
      </c>
      <c r="I45" s="84" t="n">
        <f aca="false">F45/E45*100</f>
        <v>104.821556614477</v>
      </c>
    </row>
    <row r="46" customFormat="false" ht="12.75" hidden="false" customHeight="false" outlineLevel="0" collapsed="false">
      <c r="A46" s="71"/>
      <c r="B46" s="86" t="s">
        <v>172</v>
      </c>
      <c r="C46" s="87"/>
      <c r="D46" s="87"/>
      <c r="E46" s="87"/>
      <c r="F46" s="88"/>
      <c r="G46" s="84"/>
      <c r="H46" s="84"/>
      <c r="I46" s="84"/>
    </row>
    <row r="47" customFormat="false" ht="12.75" hidden="false" customHeight="false" outlineLevel="0" collapsed="false">
      <c r="A47" s="71" t="n">
        <v>18020200</v>
      </c>
      <c r="B47" s="86" t="s">
        <v>173</v>
      </c>
      <c r="C47" s="87" t="n">
        <v>1522500</v>
      </c>
      <c r="D47" s="87" t="n">
        <v>1522500</v>
      </c>
      <c r="E47" s="87" t="n">
        <v>690200</v>
      </c>
      <c r="F47" s="88" t="n">
        <v>548202</v>
      </c>
      <c r="G47" s="84" t="n">
        <f aca="false">F47/C47*100</f>
        <v>36.0066995073892</v>
      </c>
      <c r="H47" s="84" t="n">
        <f aca="false">F47/D47*100</f>
        <v>36.0066995073892</v>
      </c>
      <c r="I47" s="84" t="n">
        <f aca="false">F47/E47*100</f>
        <v>79.4265430310055</v>
      </c>
    </row>
    <row r="48" customFormat="false" ht="12.75" hidden="false" customHeight="false" outlineLevel="0" collapsed="false">
      <c r="A48" s="71"/>
      <c r="B48" s="86" t="s">
        <v>172</v>
      </c>
      <c r="C48" s="87"/>
      <c r="D48" s="87"/>
      <c r="E48" s="87"/>
      <c r="F48" s="88"/>
      <c r="G48" s="84"/>
      <c r="H48" s="84"/>
      <c r="I48" s="84"/>
    </row>
    <row r="49" customFormat="false" ht="12.75" hidden="false" customHeight="false" outlineLevel="0" collapsed="false">
      <c r="A49" s="80" t="n">
        <v>18030000</v>
      </c>
      <c r="B49" s="81" t="s">
        <v>43</v>
      </c>
      <c r="C49" s="82" t="n">
        <f aca="false">C50+C51</f>
        <v>545000</v>
      </c>
      <c r="D49" s="82" t="n">
        <f aca="false">D50+D51</f>
        <v>545000</v>
      </c>
      <c r="E49" s="82" t="n">
        <f aca="false">E50+E51</f>
        <v>398300</v>
      </c>
      <c r="F49" s="85" t="n">
        <f aca="false">F50+F51</f>
        <v>351279</v>
      </c>
      <c r="G49" s="84" t="n">
        <f aca="false">F49/C49*100</f>
        <v>64.4548623853211</v>
      </c>
      <c r="H49" s="84" t="n">
        <f aca="false">F49/D49*100</f>
        <v>64.4548623853211</v>
      </c>
      <c r="I49" s="84" t="n">
        <f aca="false">F49/E49*100</f>
        <v>88.1945769520462</v>
      </c>
    </row>
    <row r="50" customFormat="false" ht="12.75" hidden="false" customHeight="false" outlineLevel="0" collapsed="false">
      <c r="A50" s="71" t="n">
        <v>18030100</v>
      </c>
      <c r="B50" s="86" t="s">
        <v>44</v>
      </c>
      <c r="C50" s="87" t="n">
        <v>334500</v>
      </c>
      <c r="D50" s="87" t="n">
        <v>334500</v>
      </c>
      <c r="E50" s="87" t="n">
        <v>247600</v>
      </c>
      <c r="F50" s="88" t="n">
        <v>213508</v>
      </c>
      <c r="G50" s="84" t="n">
        <f aca="false">F50/C50*100</f>
        <v>63.8289985052317</v>
      </c>
      <c r="H50" s="84" t="n">
        <f aca="false">F50/D50*100</f>
        <v>63.8289985052317</v>
      </c>
      <c r="I50" s="84" t="n">
        <f aca="false">F50/E50*100</f>
        <v>86.2310177705978</v>
      </c>
    </row>
    <row r="51" customFormat="false" ht="12.75" hidden="false" customHeight="false" outlineLevel="0" collapsed="false">
      <c r="A51" s="71" t="n">
        <v>18030200</v>
      </c>
      <c r="B51" s="86" t="s">
        <v>45</v>
      </c>
      <c r="C51" s="87" t="n">
        <v>210500</v>
      </c>
      <c r="D51" s="87" t="n">
        <v>210500</v>
      </c>
      <c r="E51" s="87" t="n">
        <v>150700</v>
      </c>
      <c r="F51" s="88" t="n">
        <v>137771</v>
      </c>
      <c r="G51" s="84" t="n">
        <f aca="false">F51/C51*100</f>
        <v>65.449406175772</v>
      </c>
      <c r="H51" s="84" t="n">
        <f aca="false">F51/D51*100</f>
        <v>65.449406175772</v>
      </c>
      <c r="I51" s="84" t="n">
        <f aca="false">F51/E51*100</f>
        <v>91.420703384207</v>
      </c>
    </row>
    <row r="52" customFormat="false" ht="12.75" hidden="false" customHeight="false" outlineLevel="0" collapsed="false">
      <c r="A52" s="80" t="n">
        <v>18040000</v>
      </c>
      <c r="B52" s="81" t="s">
        <v>174</v>
      </c>
      <c r="C52" s="82" t="n">
        <v>0</v>
      </c>
      <c r="D52" s="82" t="n">
        <v>0</v>
      </c>
      <c r="E52" s="82" t="n">
        <v>0</v>
      </c>
      <c r="F52" s="82" t="n">
        <v>-30025</v>
      </c>
      <c r="G52" s="84" t="n">
        <v>0</v>
      </c>
      <c r="H52" s="84" t="n">
        <v>0</v>
      </c>
      <c r="I52" s="84" t="n">
        <v>0</v>
      </c>
    </row>
    <row r="53" customFormat="false" ht="12.75" hidden="false" customHeight="false" outlineLevel="0" collapsed="false">
      <c r="A53" s="80"/>
      <c r="B53" s="81" t="s">
        <v>175</v>
      </c>
      <c r="C53" s="82"/>
      <c r="D53" s="82"/>
      <c r="E53" s="82"/>
      <c r="F53" s="85"/>
      <c r="G53" s="84"/>
      <c r="H53" s="84"/>
      <c r="I53" s="84"/>
    </row>
    <row r="54" customFormat="false" ht="12.75" hidden="false" customHeight="false" outlineLevel="0" collapsed="false">
      <c r="A54" s="80" t="n">
        <v>20000000</v>
      </c>
      <c r="B54" s="81" t="s">
        <v>46</v>
      </c>
      <c r="C54" s="82" t="n">
        <f aca="false">C55+C57+C67+C73</f>
        <v>5327900</v>
      </c>
      <c r="D54" s="82" t="n">
        <f aca="false">D55+D57+D67+D73</f>
        <v>2150800</v>
      </c>
      <c r="E54" s="82" t="n">
        <f aca="false">E55+E57+E67+E73</f>
        <v>1931500</v>
      </c>
      <c r="F54" s="82" t="n">
        <f aca="false">F55+F57+F67+F73</f>
        <v>1573878</v>
      </c>
      <c r="G54" s="84" t="n">
        <f aca="false">F54/C54*100</f>
        <v>29.5403066874378</v>
      </c>
      <c r="H54" s="84" t="n">
        <f aca="false">F54/D54*100</f>
        <v>73.1763994792635</v>
      </c>
      <c r="I54" s="84" t="n">
        <f aca="false">F54/E54*100</f>
        <v>81.4847527828113</v>
      </c>
    </row>
    <row r="55" customFormat="false" ht="12.75" hidden="false" customHeight="false" outlineLevel="0" collapsed="false">
      <c r="A55" s="80" t="n">
        <v>21000000</v>
      </c>
      <c r="B55" s="81" t="s">
        <v>47</v>
      </c>
      <c r="C55" s="82" t="n">
        <f aca="false">C56</f>
        <v>200000</v>
      </c>
      <c r="D55" s="82" t="n">
        <f aca="false">D56</f>
        <v>15900</v>
      </c>
      <c r="E55" s="82" t="n">
        <f aca="false">E56</f>
        <v>15900</v>
      </c>
      <c r="F55" s="82" t="n">
        <f aca="false">F56</f>
        <v>6490</v>
      </c>
      <c r="G55" s="84" t="n">
        <f aca="false">F55/C55*100</f>
        <v>3.245</v>
      </c>
      <c r="H55" s="84" t="n">
        <f aca="false">F55/D55*100</f>
        <v>40.8176100628931</v>
      </c>
      <c r="I55" s="84" t="n">
        <f aca="false">F55/E55*100</f>
        <v>40.8176100628931</v>
      </c>
    </row>
    <row r="56" customFormat="false" ht="12.75" hidden="false" customHeight="false" outlineLevel="0" collapsed="false">
      <c r="A56" s="71" t="n">
        <v>21081100</v>
      </c>
      <c r="B56" s="86" t="s">
        <v>49</v>
      </c>
      <c r="C56" s="87" t="n">
        <v>200000</v>
      </c>
      <c r="D56" s="87" t="n">
        <v>15900</v>
      </c>
      <c r="E56" s="87" t="n">
        <v>15900</v>
      </c>
      <c r="F56" s="92" t="n">
        <v>6490</v>
      </c>
      <c r="G56" s="84" t="n">
        <f aca="false">F56/C56*100</f>
        <v>3.245</v>
      </c>
      <c r="H56" s="84" t="n">
        <f aca="false">F56/D56*100</f>
        <v>40.8176100628931</v>
      </c>
      <c r="I56" s="84" t="n">
        <f aca="false">F56/E56*100</f>
        <v>40.8176100628931</v>
      </c>
    </row>
    <row r="57" customFormat="false" ht="12.75" hidden="false" customHeight="false" outlineLevel="0" collapsed="false">
      <c r="A57" s="80" t="n">
        <v>22000000</v>
      </c>
      <c r="B57" s="81" t="s">
        <v>187</v>
      </c>
      <c r="C57" s="82" t="n">
        <f aca="false">C58</f>
        <v>4847500</v>
      </c>
      <c r="D57" s="82" t="n">
        <f aca="false">D58</f>
        <v>1770400</v>
      </c>
      <c r="E57" s="82" t="n">
        <f aca="false">E58</f>
        <v>1770400</v>
      </c>
      <c r="F57" s="82" t="n">
        <f aca="false">F58</f>
        <v>1288805</v>
      </c>
      <c r="G57" s="84" t="n">
        <f aca="false">F57/C57*100</f>
        <v>26.5870036101083</v>
      </c>
      <c r="H57" s="84" t="n">
        <f aca="false">F57/D57*100</f>
        <v>72.797390420244</v>
      </c>
      <c r="I57" s="84" t="n">
        <f aca="false">F57/E57*100</f>
        <v>72.797390420244</v>
      </c>
    </row>
    <row r="58" customFormat="false" ht="12.75" hidden="false" customHeight="false" outlineLevel="0" collapsed="false">
      <c r="A58" s="80" t="n">
        <v>22010000</v>
      </c>
      <c r="B58" s="81" t="s">
        <v>52</v>
      </c>
      <c r="C58" s="82" t="n">
        <f aca="false">C59+C61+C63</f>
        <v>4847500</v>
      </c>
      <c r="D58" s="82" t="n">
        <f aca="false">D59+D61+D63</f>
        <v>1770400</v>
      </c>
      <c r="E58" s="82" t="n">
        <f aca="false">E59+E61+E63</f>
        <v>1770400</v>
      </c>
      <c r="F58" s="82" t="n">
        <f aca="false">F59+F61+F63</f>
        <v>1288805</v>
      </c>
      <c r="G58" s="84" t="n">
        <f aca="false">F58/C58*100</f>
        <v>26.5870036101083</v>
      </c>
      <c r="H58" s="84" t="n">
        <f aca="false">F58/D58*100</f>
        <v>72.797390420244</v>
      </c>
      <c r="I58" s="84" t="n">
        <f aca="false">F58/E58*100</f>
        <v>72.797390420244</v>
      </c>
    </row>
    <row r="59" customFormat="false" ht="12.75" hidden="false" customHeight="false" outlineLevel="0" collapsed="false">
      <c r="A59" s="80" t="n">
        <v>22010300</v>
      </c>
      <c r="B59" s="81" t="s">
        <v>188</v>
      </c>
      <c r="C59" s="82" t="n">
        <v>1142000</v>
      </c>
      <c r="D59" s="82" t="n">
        <v>460000</v>
      </c>
      <c r="E59" s="82" t="n">
        <v>460000</v>
      </c>
      <c r="F59" s="85" t="n">
        <v>257281</v>
      </c>
      <c r="G59" s="84" t="n">
        <f aca="false">F59/C59*100</f>
        <v>22.5289842381786</v>
      </c>
      <c r="H59" s="84" t="n">
        <f aca="false">F59/D59*100</f>
        <v>55.930652173913</v>
      </c>
      <c r="I59" s="84" t="n">
        <f aca="false">F59/E59*100</f>
        <v>55.930652173913</v>
      </c>
    </row>
    <row r="60" customFormat="false" ht="12.75" hidden="false" customHeight="false" outlineLevel="0" collapsed="false">
      <c r="A60" s="80"/>
      <c r="B60" s="81" t="s">
        <v>54</v>
      </c>
      <c r="C60" s="82"/>
      <c r="D60" s="82"/>
      <c r="E60" s="82"/>
      <c r="F60" s="85"/>
      <c r="G60" s="84"/>
      <c r="H60" s="84"/>
      <c r="I60" s="84"/>
    </row>
    <row r="61" customFormat="false" ht="12.75" hidden="false" customHeight="false" outlineLevel="0" collapsed="false">
      <c r="A61" s="80" t="n">
        <v>22012600</v>
      </c>
      <c r="B61" s="81" t="s">
        <v>190</v>
      </c>
      <c r="C61" s="82" t="n">
        <v>3485400</v>
      </c>
      <c r="D61" s="82" t="n">
        <v>1240400</v>
      </c>
      <c r="E61" s="82" t="n">
        <v>1240400</v>
      </c>
      <c r="F61" s="85" t="n">
        <v>1007663</v>
      </c>
      <c r="G61" s="84" t="n">
        <f aca="false">F61/C61*100</f>
        <v>28.9109714810352</v>
      </c>
      <c r="H61" s="84" t="n">
        <f aca="false">F61/D61*100</f>
        <v>81.236939696872</v>
      </c>
      <c r="I61" s="84" t="n">
        <f aca="false">F61/E61*100</f>
        <v>81.236939696872</v>
      </c>
    </row>
    <row r="62" customFormat="false" ht="12.75" hidden="false" customHeight="false" outlineLevel="0" collapsed="false">
      <c r="A62" s="80"/>
      <c r="B62" s="81" t="s">
        <v>57</v>
      </c>
      <c r="C62" s="82"/>
      <c r="D62" s="82"/>
      <c r="E62" s="82"/>
      <c r="F62" s="85"/>
      <c r="G62" s="84"/>
      <c r="H62" s="84"/>
      <c r="I62" s="84"/>
    </row>
    <row r="63" customFormat="false" ht="12.75" hidden="false" customHeight="false" outlineLevel="0" collapsed="false">
      <c r="A63" s="80" t="n">
        <v>22012900</v>
      </c>
      <c r="B63" s="81" t="s">
        <v>191</v>
      </c>
      <c r="C63" s="82" t="n">
        <v>220100</v>
      </c>
      <c r="D63" s="82" t="n">
        <v>70000</v>
      </c>
      <c r="E63" s="82" t="n">
        <v>70000</v>
      </c>
      <c r="F63" s="85" t="n">
        <v>23861</v>
      </c>
      <c r="G63" s="84" t="n">
        <f aca="false">F63/C63*100</f>
        <v>10.8409813721036</v>
      </c>
      <c r="H63" s="84" t="n">
        <f aca="false">F63/D63*100</f>
        <v>34.0871428571429</v>
      </c>
      <c r="I63" s="84" t="n">
        <f aca="false">F63/E63*100</f>
        <v>34.0871428571429</v>
      </c>
    </row>
    <row r="64" customFormat="false" ht="12.75" hidden="false" customHeight="false" outlineLevel="0" collapsed="false">
      <c r="A64" s="80"/>
      <c r="B64" s="81" t="s">
        <v>192</v>
      </c>
      <c r="C64" s="82"/>
      <c r="D64" s="82"/>
      <c r="E64" s="82"/>
      <c r="F64" s="85"/>
      <c r="G64" s="84"/>
      <c r="H64" s="84"/>
      <c r="I64" s="84"/>
    </row>
    <row r="65" customFormat="false" ht="12.75" hidden="false" customHeight="false" outlineLevel="0" collapsed="false">
      <c r="A65" s="80"/>
      <c r="B65" s="81" t="s">
        <v>193</v>
      </c>
      <c r="C65" s="82"/>
      <c r="D65" s="82"/>
      <c r="E65" s="82"/>
      <c r="F65" s="85"/>
      <c r="G65" s="84"/>
      <c r="H65" s="84"/>
      <c r="I65" s="84"/>
    </row>
    <row r="66" customFormat="false" ht="12.75" hidden="false" customHeight="false" outlineLevel="0" collapsed="false">
      <c r="A66" s="80"/>
      <c r="B66" s="81" t="s">
        <v>194</v>
      </c>
      <c r="C66" s="82"/>
      <c r="D66" s="82"/>
      <c r="E66" s="82"/>
      <c r="F66" s="85"/>
      <c r="G66" s="84"/>
      <c r="H66" s="84"/>
      <c r="I66" s="84"/>
    </row>
    <row r="67" customFormat="false" ht="12.75" hidden="false" customHeight="false" outlineLevel="0" collapsed="false">
      <c r="A67" s="80" t="n">
        <v>22090000</v>
      </c>
      <c r="B67" s="81" t="s">
        <v>62</v>
      </c>
      <c r="C67" s="82" t="n">
        <f aca="false">C68+C70+C71</f>
        <v>230000</v>
      </c>
      <c r="D67" s="82" t="n">
        <f aca="false">D68+D70+D71</f>
        <v>230000</v>
      </c>
      <c r="E67" s="82" t="n">
        <f aca="false">E68+E70+E71</f>
        <v>98200</v>
      </c>
      <c r="F67" s="82" t="n">
        <f aca="false">F68+F70+F71</f>
        <v>135402</v>
      </c>
      <c r="G67" s="84" t="n">
        <f aca="false">F67/C67*100</f>
        <v>58.8704347826087</v>
      </c>
      <c r="H67" s="84" t="n">
        <f aca="false">F67/D67*100</f>
        <v>58.8704347826087</v>
      </c>
      <c r="I67" s="84" t="n">
        <f aca="false">F67/E67*100</f>
        <v>137.883910386965</v>
      </c>
    </row>
    <row r="68" customFormat="false" ht="12.75" hidden="false" customHeight="false" outlineLevel="0" collapsed="false">
      <c r="A68" s="71" t="n">
        <v>22090100</v>
      </c>
      <c r="B68" s="86" t="s">
        <v>195</v>
      </c>
      <c r="C68" s="87" t="n">
        <v>230000</v>
      </c>
      <c r="D68" s="87" t="n">
        <v>230000</v>
      </c>
      <c r="E68" s="87" t="n">
        <v>98200</v>
      </c>
      <c r="F68" s="88" t="n">
        <v>95669</v>
      </c>
      <c r="G68" s="84" t="n">
        <f aca="false">F68/C68*100</f>
        <v>41.5952173913044</v>
      </c>
      <c r="H68" s="84" t="n">
        <f aca="false">F68/D68*100</f>
        <v>41.5952173913044</v>
      </c>
      <c r="I68" s="84" t="n">
        <f aca="false">F68/E68*100</f>
        <v>97.4226069246436</v>
      </c>
    </row>
    <row r="69" customFormat="false" ht="12.75" hidden="false" customHeight="false" outlineLevel="0" collapsed="false">
      <c r="A69" s="71"/>
      <c r="B69" s="86" t="s">
        <v>196</v>
      </c>
      <c r="C69" s="87"/>
      <c r="D69" s="87"/>
      <c r="E69" s="87"/>
      <c r="F69" s="88"/>
      <c r="G69" s="84"/>
      <c r="H69" s="84"/>
      <c r="I69" s="84"/>
    </row>
    <row r="70" customFormat="false" ht="12.75" hidden="false" customHeight="false" outlineLevel="0" collapsed="false">
      <c r="A70" s="71" t="n">
        <v>22090200</v>
      </c>
      <c r="B70" s="86" t="s">
        <v>65</v>
      </c>
      <c r="C70" s="87" t="n">
        <v>0</v>
      </c>
      <c r="D70" s="87" t="n">
        <v>0</v>
      </c>
      <c r="E70" s="87" t="n">
        <v>0</v>
      </c>
      <c r="F70" s="88" t="n">
        <v>6727</v>
      </c>
      <c r="G70" s="84" t="n">
        <v>0</v>
      </c>
      <c r="H70" s="84" t="n">
        <v>0</v>
      </c>
      <c r="I70" s="84" t="n">
        <v>0</v>
      </c>
    </row>
    <row r="71" customFormat="false" ht="12.75" hidden="false" customHeight="false" outlineLevel="0" collapsed="false">
      <c r="A71" s="71" t="n">
        <v>22090400</v>
      </c>
      <c r="B71" s="86" t="s">
        <v>197</v>
      </c>
      <c r="C71" s="87" t="n">
        <v>0</v>
      </c>
      <c r="D71" s="87" t="n">
        <v>0</v>
      </c>
      <c r="E71" s="87" t="n">
        <v>0</v>
      </c>
      <c r="F71" s="88" t="n">
        <v>33006</v>
      </c>
      <c r="G71" s="84" t="n">
        <v>0</v>
      </c>
      <c r="H71" s="84" t="n">
        <v>0</v>
      </c>
      <c r="I71" s="84" t="n">
        <v>0</v>
      </c>
    </row>
    <row r="72" customFormat="false" ht="12.75" hidden="false" customHeight="false" outlineLevel="0" collapsed="false">
      <c r="A72" s="71"/>
      <c r="B72" s="86" t="s">
        <v>198</v>
      </c>
      <c r="C72" s="87"/>
      <c r="D72" s="87"/>
      <c r="E72" s="87"/>
      <c r="F72" s="88"/>
      <c r="G72" s="84"/>
      <c r="H72" s="84"/>
      <c r="I72" s="84"/>
    </row>
    <row r="73" customFormat="false" ht="12.75" hidden="false" customHeight="false" outlineLevel="0" collapsed="false">
      <c r="A73" s="80" t="n">
        <v>24000000</v>
      </c>
      <c r="B73" s="81" t="s">
        <v>70</v>
      </c>
      <c r="C73" s="82" t="n">
        <f aca="false">C74</f>
        <v>50400</v>
      </c>
      <c r="D73" s="82" t="n">
        <f aca="false">D74</f>
        <v>134500</v>
      </c>
      <c r="E73" s="82" t="n">
        <f aca="false">E74</f>
        <v>47000</v>
      </c>
      <c r="F73" s="85" t="n">
        <f aca="false">F74</f>
        <v>143181</v>
      </c>
      <c r="G73" s="84" t="n">
        <f aca="false">F73/C73*100</f>
        <v>284.089285714286</v>
      </c>
      <c r="H73" s="84" t="n">
        <f aca="false">F73/D73*100</f>
        <v>106.454275092937</v>
      </c>
      <c r="I73" s="84" t="n">
        <f aca="false">F73/E73*100</f>
        <v>304.640425531915</v>
      </c>
    </row>
    <row r="74" customFormat="false" ht="12.75" hidden="false" customHeight="false" outlineLevel="0" collapsed="false">
      <c r="A74" s="80" t="n">
        <v>24060000</v>
      </c>
      <c r="B74" s="81" t="s">
        <v>48</v>
      </c>
      <c r="C74" s="82" t="n">
        <f aca="false">C75</f>
        <v>50400</v>
      </c>
      <c r="D74" s="82" t="n">
        <f aca="false">D75</f>
        <v>134500</v>
      </c>
      <c r="E74" s="82" t="n">
        <f aca="false">E75</f>
        <v>47000</v>
      </c>
      <c r="F74" s="85" t="n">
        <f aca="false">F75</f>
        <v>143181</v>
      </c>
      <c r="G74" s="84" t="n">
        <f aca="false">F74/C74*100</f>
        <v>284.089285714286</v>
      </c>
      <c r="H74" s="84" t="n">
        <f aca="false">F74/D74*100</f>
        <v>106.454275092937</v>
      </c>
      <c r="I74" s="84" t="n">
        <f aca="false">F74/E74*100</f>
        <v>304.640425531915</v>
      </c>
    </row>
    <row r="75" customFormat="false" ht="12.75" hidden="false" customHeight="false" outlineLevel="0" collapsed="false">
      <c r="A75" s="71" t="n">
        <v>24060300</v>
      </c>
      <c r="B75" s="86" t="s">
        <v>48</v>
      </c>
      <c r="C75" s="87" t="n">
        <v>50400</v>
      </c>
      <c r="D75" s="87" t="n">
        <v>134500</v>
      </c>
      <c r="E75" s="87" t="n">
        <v>47000</v>
      </c>
      <c r="F75" s="88" t="n">
        <v>143181</v>
      </c>
      <c r="G75" s="84" t="n">
        <f aca="false">F75/C75*100</f>
        <v>284.089285714286</v>
      </c>
      <c r="H75" s="84" t="n">
        <f aca="false">F75/D75*100</f>
        <v>106.454275092937</v>
      </c>
      <c r="I75" s="84" t="n">
        <f aca="false">F75/E75*100</f>
        <v>304.640425531915</v>
      </c>
    </row>
    <row r="76" customFormat="false" ht="12.75" hidden="false" customHeight="false" outlineLevel="0" collapsed="false">
      <c r="A76" s="80" t="n">
        <v>30000000</v>
      </c>
      <c r="B76" s="81" t="s">
        <v>199</v>
      </c>
      <c r="C76" s="82" t="n">
        <f aca="false">C77</f>
        <v>26600</v>
      </c>
      <c r="D76" s="82" t="n">
        <f aca="false">D77</f>
        <v>26600</v>
      </c>
      <c r="E76" s="82" t="n">
        <f aca="false">E77</f>
        <v>20600</v>
      </c>
      <c r="F76" s="85" t="n">
        <f aca="false">F77</f>
        <v>21800</v>
      </c>
      <c r="G76" s="84" t="n">
        <f aca="false">F76/C76*100</f>
        <v>81.9548872180451</v>
      </c>
      <c r="H76" s="84" t="n">
        <f aca="false">F76/D76*100</f>
        <v>81.9548872180451</v>
      </c>
      <c r="I76" s="84" t="n">
        <f aca="false">F76/E76*100</f>
        <v>105.825242718447</v>
      </c>
    </row>
    <row r="77" customFormat="false" ht="12.75" hidden="false" customHeight="false" outlineLevel="0" collapsed="false">
      <c r="A77" s="80" t="n">
        <v>31000000</v>
      </c>
      <c r="B77" s="81" t="s">
        <v>77</v>
      </c>
      <c r="C77" s="82" t="n">
        <f aca="false">C78</f>
        <v>26600</v>
      </c>
      <c r="D77" s="82" t="n">
        <f aca="false">D78</f>
        <v>26600</v>
      </c>
      <c r="E77" s="82" t="n">
        <f aca="false">E78</f>
        <v>20600</v>
      </c>
      <c r="F77" s="85" t="n">
        <f aca="false">F78</f>
        <v>21800</v>
      </c>
      <c r="G77" s="84" t="n">
        <f aca="false">F77/C77*100</f>
        <v>81.9548872180451</v>
      </c>
      <c r="H77" s="84" t="n">
        <f aca="false">F77/D77*100</f>
        <v>81.9548872180451</v>
      </c>
      <c r="I77" s="84" t="n">
        <f aca="false">F77/E77*100</f>
        <v>105.825242718447</v>
      </c>
    </row>
    <row r="78" customFormat="false" ht="12.75" hidden="false" customHeight="false" outlineLevel="0" collapsed="false">
      <c r="A78" s="71" t="n">
        <v>31010200</v>
      </c>
      <c r="B78" s="86" t="s">
        <v>200</v>
      </c>
      <c r="C78" s="87" t="n">
        <v>26600</v>
      </c>
      <c r="D78" s="87" t="n">
        <v>26600</v>
      </c>
      <c r="E78" s="87" t="n">
        <v>20600</v>
      </c>
      <c r="F78" s="88" t="n">
        <v>21800</v>
      </c>
      <c r="G78" s="84" t="n">
        <f aca="false">F78/C78*100</f>
        <v>81.9548872180451</v>
      </c>
      <c r="H78" s="84" t="n">
        <f aca="false">F78/D78*100</f>
        <v>81.9548872180451</v>
      </c>
      <c r="I78" s="84" t="n">
        <f aca="false">F78/E78*100</f>
        <v>105.825242718447</v>
      </c>
    </row>
    <row r="79" customFormat="false" ht="12.75" hidden="false" customHeight="false" outlineLevel="0" collapsed="false">
      <c r="A79" s="71"/>
      <c r="B79" s="86" t="s">
        <v>201</v>
      </c>
      <c r="C79" s="87"/>
      <c r="D79" s="87"/>
      <c r="E79" s="87"/>
      <c r="F79" s="85"/>
      <c r="G79" s="84"/>
      <c r="H79" s="84"/>
      <c r="I79" s="84"/>
    </row>
    <row r="80" customFormat="false" ht="13.5" hidden="false" customHeight="false" outlineLevel="0" collapsed="false">
      <c r="A80" s="71"/>
      <c r="B80" s="86" t="s">
        <v>202</v>
      </c>
      <c r="C80" s="87"/>
      <c r="D80" s="87"/>
      <c r="E80" s="87"/>
      <c r="F80" s="85"/>
      <c r="G80" s="93"/>
      <c r="H80" s="84"/>
      <c r="I80" s="84"/>
    </row>
    <row r="81" customFormat="false" ht="15.75" hidden="false" customHeight="false" outlineLevel="0" collapsed="false">
      <c r="A81" s="94" t="n">
        <v>900101</v>
      </c>
      <c r="B81" s="95" t="s">
        <v>203</v>
      </c>
      <c r="C81" s="96" t="n">
        <f aca="false">C15+C54+C76</f>
        <v>27785474</v>
      </c>
      <c r="D81" s="96" t="n">
        <f aca="false">D15+D54+D76</f>
        <v>27785474</v>
      </c>
      <c r="E81" s="96" t="n">
        <f aca="false">E15+E54+E76</f>
        <v>19325196</v>
      </c>
      <c r="F81" s="96" t="n">
        <f aca="false">F15+F54+F76</f>
        <v>18968322</v>
      </c>
      <c r="G81" s="97" t="n">
        <f aca="false">F81/C81*100</f>
        <v>68.2670448594831</v>
      </c>
      <c r="H81" s="97" t="n">
        <f aca="false">F81/D81*100</f>
        <v>68.2670448594831</v>
      </c>
      <c r="I81" s="97" t="n">
        <f aca="false">F81/E81*100</f>
        <v>98.1533227399091</v>
      </c>
    </row>
    <row r="82" customFormat="false" ht="15.75" hidden="false" customHeight="false" outlineLevel="0" collapsed="false">
      <c r="A82" s="94"/>
      <c r="B82" s="95"/>
      <c r="C82" s="96"/>
      <c r="D82" s="96"/>
      <c r="E82" s="96"/>
      <c r="F82" s="96"/>
      <c r="G82" s="97"/>
      <c r="H82" s="97"/>
      <c r="I82" s="97"/>
    </row>
    <row r="83" customFormat="false" ht="12.75" hidden="false" customHeight="false" outlineLevel="0" collapsed="false">
      <c r="A83" s="80" t="n">
        <v>40000000</v>
      </c>
      <c r="B83" s="98" t="s">
        <v>82</v>
      </c>
      <c r="C83" s="85" t="n">
        <f aca="false">C84</f>
        <v>255908111</v>
      </c>
      <c r="D83" s="85" t="n">
        <f aca="false">D84</f>
        <v>325763610</v>
      </c>
      <c r="E83" s="85" t="n">
        <f aca="false">E84</f>
        <v>248057680</v>
      </c>
      <c r="F83" s="85" t="n">
        <f aca="false">F84</f>
        <v>240729281</v>
      </c>
      <c r="G83" s="99" t="n">
        <f aca="false">F83/C83*100</f>
        <v>94.0686405207375</v>
      </c>
      <c r="H83" s="99" t="n">
        <f aca="false">F83/D83*100</f>
        <v>73.896922065666</v>
      </c>
      <c r="I83" s="83" t="n">
        <f aca="false">F83/E83*100</f>
        <v>97.0456875191286</v>
      </c>
    </row>
    <row r="84" customFormat="false" ht="12.75" hidden="false" customHeight="false" outlineLevel="0" collapsed="false">
      <c r="A84" s="80" t="n">
        <v>41000000</v>
      </c>
      <c r="B84" s="100" t="s">
        <v>83</v>
      </c>
      <c r="C84" s="85" t="n">
        <f aca="false">C85</f>
        <v>255908111</v>
      </c>
      <c r="D84" s="85" t="n">
        <f aca="false">D85</f>
        <v>325763610</v>
      </c>
      <c r="E84" s="85" t="n">
        <f aca="false">E85</f>
        <v>248057680</v>
      </c>
      <c r="F84" s="85" t="n">
        <f aca="false">F85</f>
        <v>240729281</v>
      </c>
      <c r="G84" s="84" t="n">
        <f aca="false">F84/C84*100</f>
        <v>94.0686405207375</v>
      </c>
      <c r="H84" s="84" t="n">
        <f aca="false">F84/D84*100</f>
        <v>73.896922065666</v>
      </c>
      <c r="I84" s="84" t="n">
        <f aca="false">F84/E84*100</f>
        <v>97.0456875191286</v>
      </c>
    </row>
    <row r="85" customFormat="false" ht="12.75" hidden="false" customHeight="false" outlineLevel="0" collapsed="false">
      <c r="A85" s="80" t="n">
        <v>41030000</v>
      </c>
      <c r="B85" s="100" t="s">
        <v>84</v>
      </c>
      <c r="C85" s="85" t="n">
        <f aca="false">C87+C91+C95+C98+C108</f>
        <v>255908111</v>
      </c>
      <c r="D85" s="85" t="n">
        <f aca="false">D87+D91+D95+D98+D108</f>
        <v>325763610</v>
      </c>
      <c r="E85" s="85" t="n">
        <f aca="false">E87+E91+E95+E98+E108</f>
        <v>248057680</v>
      </c>
      <c r="F85" s="85" t="n">
        <f aca="false">F87+F91+F95+F98+F108</f>
        <v>240729281</v>
      </c>
      <c r="G85" s="84" t="n">
        <f aca="false">F85/C85*100</f>
        <v>94.0686405207375</v>
      </c>
      <c r="H85" s="84" t="n">
        <f aca="false">F85/D85*100</f>
        <v>73.896922065666</v>
      </c>
      <c r="I85" s="84" t="n">
        <f aca="false">F85/E85*100</f>
        <v>97.0456875191286</v>
      </c>
    </row>
    <row r="86" customFormat="false" ht="12.75" hidden="false" customHeight="false" outlineLevel="0" collapsed="false">
      <c r="A86" s="71"/>
      <c r="B86" s="70" t="s">
        <v>85</v>
      </c>
      <c r="C86" s="90"/>
      <c r="D86" s="90"/>
      <c r="E86" s="82"/>
      <c r="F86" s="82"/>
      <c r="G86" s="84"/>
      <c r="H86" s="84"/>
      <c r="I86" s="84"/>
    </row>
    <row r="87" customFormat="false" ht="12.75" hidden="false" customHeight="false" outlineLevel="0" collapsed="false">
      <c r="A87" s="71" t="n">
        <v>41030600</v>
      </c>
      <c r="B87" s="70" t="s">
        <v>204</v>
      </c>
      <c r="C87" s="101" t="n">
        <v>181677300</v>
      </c>
      <c r="D87" s="101" t="n">
        <v>181677300</v>
      </c>
      <c r="E87" s="87" t="n">
        <v>106386766</v>
      </c>
      <c r="F87" s="102" t="n">
        <v>99416106</v>
      </c>
      <c r="G87" s="84" t="n">
        <f aca="false">F87/C87*100</f>
        <v>54.7212590675885</v>
      </c>
      <c r="H87" s="84" t="n">
        <f aca="false">F87/D87*100</f>
        <v>54.7212590675885</v>
      </c>
      <c r="I87" s="84" t="n">
        <f aca="false">F87/E87*100</f>
        <v>93.447812860483</v>
      </c>
    </row>
    <row r="88" customFormat="false" ht="12.75" hidden="false" customHeight="false" outlineLevel="0" collapsed="false">
      <c r="A88" s="71"/>
      <c r="B88" s="70" t="s">
        <v>205</v>
      </c>
      <c r="C88" s="90"/>
      <c r="D88" s="90"/>
      <c r="E88" s="87"/>
      <c r="F88" s="102"/>
      <c r="G88" s="84"/>
      <c r="H88" s="84"/>
      <c r="I88" s="84"/>
    </row>
    <row r="89" customFormat="false" ht="12.75" hidden="false" customHeight="false" outlineLevel="0" collapsed="false">
      <c r="A89" s="71"/>
      <c r="B89" s="70" t="s">
        <v>206</v>
      </c>
      <c r="C89" s="90"/>
      <c r="D89" s="90"/>
      <c r="E89" s="82"/>
      <c r="F89" s="82"/>
      <c r="G89" s="84"/>
      <c r="H89" s="84"/>
      <c r="I89" s="84"/>
    </row>
    <row r="90" customFormat="false" ht="12.75" hidden="false" customHeight="false" outlineLevel="0" collapsed="false">
      <c r="A90" s="71"/>
      <c r="B90" s="70" t="s">
        <v>207</v>
      </c>
      <c r="C90" s="90"/>
      <c r="D90" s="90"/>
      <c r="E90" s="82"/>
      <c r="F90" s="82"/>
      <c r="G90" s="84"/>
      <c r="H90" s="84"/>
      <c r="I90" s="84"/>
    </row>
    <row r="91" customFormat="false" ht="12.75" hidden="false" customHeight="false" outlineLevel="0" collapsed="false">
      <c r="A91" s="71" t="n">
        <v>41030800</v>
      </c>
      <c r="B91" s="70" t="s">
        <v>208</v>
      </c>
      <c r="C91" s="90" t="n">
        <v>71834900</v>
      </c>
      <c r="D91" s="90" t="n">
        <v>141200569</v>
      </c>
      <c r="E91" s="82" t="n">
        <v>139096841</v>
      </c>
      <c r="F91" s="82" t="n">
        <v>139096841</v>
      </c>
      <c r="G91" s="84" t="n">
        <f aca="false">F91/C91*100</f>
        <v>193.634070625838</v>
      </c>
      <c r="H91" s="84" t="n">
        <f aca="false">F91/D91*100</f>
        <v>98.5101136525873</v>
      </c>
      <c r="I91" s="84" t="n">
        <f aca="false">F91/E91*100</f>
        <v>100</v>
      </c>
    </row>
    <row r="92" customFormat="false" ht="12.75" hidden="false" customHeight="false" outlineLevel="0" collapsed="false">
      <c r="A92" s="71"/>
      <c r="B92" s="70" t="s">
        <v>209</v>
      </c>
      <c r="C92" s="90"/>
      <c r="D92" s="90"/>
      <c r="E92" s="87"/>
      <c r="F92" s="87"/>
      <c r="G92" s="84"/>
      <c r="H92" s="84"/>
      <c r="I92" s="84"/>
    </row>
    <row r="93" customFormat="false" ht="12.75" hidden="false" customHeight="false" outlineLevel="0" collapsed="false">
      <c r="A93" s="71"/>
      <c r="B93" s="70" t="s">
        <v>210</v>
      </c>
      <c r="C93" s="90"/>
      <c r="D93" s="90"/>
      <c r="E93" s="82"/>
      <c r="F93" s="82"/>
      <c r="G93" s="84"/>
      <c r="H93" s="84"/>
      <c r="I93" s="84"/>
    </row>
    <row r="94" customFormat="false" ht="12.75" hidden="false" customHeight="false" outlineLevel="0" collapsed="false">
      <c r="A94" s="71"/>
      <c r="B94" s="70" t="s">
        <v>211</v>
      </c>
      <c r="C94" s="90"/>
      <c r="D94" s="90"/>
      <c r="E94" s="87"/>
      <c r="F94" s="102"/>
      <c r="G94" s="84"/>
      <c r="H94" s="84"/>
      <c r="I94" s="84"/>
    </row>
    <row r="95" customFormat="false" ht="12.75" hidden="false" customHeight="false" outlineLevel="0" collapsed="false">
      <c r="A95" s="71" t="n">
        <v>41031000</v>
      </c>
      <c r="B95" s="70" t="s">
        <v>212</v>
      </c>
      <c r="C95" s="90" t="n">
        <v>9900</v>
      </c>
      <c r="D95" s="90" t="n">
        <v>36890</v>
      </c>
      <c r="E95" s="102" t="n">
        <v>29555</v>
      </c>
      <c r="F95" s="102" t="n">
        <v>29555</v>
      </c>
      <c r="G95" s="84" t="n">
        <f aca="false">F95/C95*100</f>
        <v>298.535353535354</v>
      </c>
      <c r="H95" s="84" t="n">
        <f aca="false">F95/D95*100</f>
        <v>80.1165627541339</v>
      </c>
      <c r="I95" s="84" t="n">
        <f aca="false">F95/E95*100</f>
        <v>100</v>
      </c>
    </row>
    <row r="96" customFormat="false" ht="12.75" hidden="false" customHeight="false" outlineLevel="0" collapsed="false">
      <c r="A96" s="71"/>
      <c r="B96" s="70" t="s">
        <v>213</v>
      </c>
      <c r="C96" s="90"/>
      <c r="D96" s="90"/>
      <c r="E96" s="102"/>
      <c r="F96" s="102"/>
      <c r="G96" s="84"/>
      <c r="H96" s="84"/>
      <c r="I96" s="84"/>
    </row>
    <row r="97" customFormat="false" ht="12.75" hidden="false" customHeight="false" outlineLevel="0" collapsed="false">
      <c r="A97" s="71"/>
      <c r="B97" s="70" t="s">
        <v>214</v>
      </c>
      <c r="C97" s="90"/>
      <c r="D97" s="90"/>
      <c r="E97" s="102"/>
      <c r="F97" s="102"/>
      <c r="G97" s="84"/>
      <c r="H97" s="84"/>
      <c r="I97" s="84"/>
    </row>
    <row r="98" customFormat="false" ht="12.75" hidden="false" customHeight="false" outlineLevel="0" collapsed="false">
      <c r="A98" s="107" t="n">
        <v>41035000</v>
      </c>
      <c r="B98" s="108" t="s">
        <v>98</v>
      </c>
      <c r="C98" s="101" t="n">
        <f aca="false">C99+C102+C106</f>
        <v>1359173</v>
      </c>
      <c r="D98" s="101" t="n">
        <f aca="false">D99+D102+D106</f>
        <v>1609383</v>
      </c>
      <c r="E98" s="101" t="n">
        <f aca="false">E99+E102+E106</f>
        <v>1594143</v>
      </c>
      <c r="F98" s="101" t="n">
        <f aca="false">F99+F102+F106</f>
        <v>1305753</v>
      </c>
      <c r="G98" s="106" t="n">
        <f aca="false">F98/C98*100</f>
        <v>96.0696688353874</v>
      </c>
      <c r="H98" s="106" t="n">
        <f aca="false">F98/D98*100</f>
        <v>81.1337636845922</v>
      </c>
      <c r="I98" s="106" t="n">
        <f aca="false">F98/E98*100</f>
        <v>81.9094021050809</v>
      </c>
    </row>
    <row r="99" customFormat="false" ht="12.75" hidden="false" customHeight="false" outlineLevel="0" collapsed="false">
      <c r="A99" s="103" t="n">
        <v>41035000</v>
      </c>
      <c r="B99" s="104" t="s">
        <v>217</v>
      </c>
      <c r="C99" s="90" t="n">
        <v>83826</v>
      </c>
      <c r="D99" s="90" t="n">
        <v>83826</v>
      </c>
      <c r="E99" s="105" t="n">
        <v>68586</v>
      </c>
      <c r="F99" s="105" t="n">
        <v>30406</v>
      </c>
      <c r="G99" s="106" t="n">
        <f aca="false">F99/C99*100</f>
        <v>36.2727554696633</v>
      </c>
      <c r="H99" s="106" t="n">
        <f aca="false">F99/D99*100</f>
        <v>36.2727554696633</v>
      </c>
      <c r="I99" s="106" t="n">
        <f aca="false">F99/E99*100</f>
        <v>44.3326626425218</v>
      </c>
    </row>
    <row r="100" customFormat="false" ht="12.75" hidden="false" customHeight="false" outlineLevel="0" collapsed="false">
      <c r="A100" s="103"/>
      <c r="B100" s="104" t="s">
        <v>218</v>
      </c>
      <c r="C100" s="90"/>
      <c r="D100" s="90"/>
      <c r="E100" s="105"/>
      <c r="F100" s="105"/>
      <c r="G100" s="106"/>
      <c r="H100" s="106"/>
      <c r="I100" s="106"/>
    </row>
    <row r="101" customFormat="false" ht="12.75" hidden="false" customHeight="false" outlineLevel="0" collapsed="false">
      <c r="A101" s="103"/>
      <c r="B101" s="104" t="s">
        <v>117</v>
      </c>
      <c r="C101" s="90"/>
      <c r="D101" s="90"/>
      <c r="E101" s="105"/>
      <c r="F101" s="105"/>
      <c r="G101" s="106"/>
      <c r="H101" s="106"/>
      <c r="I101" s="106"/>
    </row>
    <row r="102" customFormat="false" ht="12.75" hidden="false" customHeight="false" outlineLevel="0" collapsed="false">
      <c r="A102" s="103" t="n">
        <v>41035000</v>
      </c>
      <c r="B102" s="104" t="s">
        <v>215</v>
      </c>
      <c r="C102" s="90" t="n">
        <v>1275347</v>
      </c>
      <c r="D102" s="90" t="n">
        <v>1405247</v>
      </c>
      <c r="E102" s="105" t="n">
        <v>1405247</v>
      </c>
      <c r="F102" s="105" t="n">
        <v>1275347</v>
      </c>
      <c r="G102" s="106" t="n">
        <f aca="false">F102/C102*100</f>
        <v>100</v>
      </c>
      <c r="H102" s="106" t="n">
        <f aca="false">F102/D102*100</f>
        <v>90.7560734874367</v>
      </c>
      <c r="I102" s="106" t="n">
        <f aca="false">F102/E102*100</f>
        <v>90.7560734874367</v>
      </c>
    </row>
    <row r="103" customFormat="false" ht="12.75" hidden="false" customHeight="false" outlineLevel="0" collapsed="false">
      <c r="A103" s="103"/>
      <c r="B103" s="104" t="s">
        <v>110</v>
      </c>
      <c r="C103" s="90"/>
      <c r="D103" s="90"/>
      <c r="E103" s="105"/>
      <c r="F103" s="105"/>
      <c r="G103" s="106"/>
      <c r="H103" s="106"/>
      <c r="I103" s="106"/>
    </row>
    <row r="104" customFormat="false" ht="12.75" hidden="false" customHeight="false" outlineLevel="0" collapsed="false">
      <c r="A104" s="103"/>
      <c r="B104" s="104" t="s">
        <v>333</v>
      </c>
      <c r="C104" s="90"/>
      <c r="D104" s="90"/>
      <c r="E104" s="105"/>
      <c r="F104" s="105"/>
      <c r="G104" s="106"/>
      <c r="H104" s="106"/>
      <c r="I104" s="106"/>
    </row>
    <row r="105" customFormat="false" ht="12.75" hidden="false" customHeight="false" outlineLevel="0" collapsed="false">
      <c r="A105" s="103"/>
      <c r="B105" s="109" t="s">
        <v>219</v>
      </c>
      <c r="C105" s="90"/>
      <c r="D105" s="90"/>
      <c r="E105" s="105"/>
      <c r="F105" s="105"/>
      <c r="G105" s="106"/>
      <c r="H105" s="106"/>
      <c r="I105" s="106"/>
    </row>
    <row r="106" customFormat="false" ht="12.75" hidden="false" customHeight="false" outlineLevel="0" collapsed="false">
      <c r="A106" s="103" t="n">
        <v>41035000</v>
      </c>
      <c r="B106" s="104" t="s">
        <v>334</v>
      </c>
      <c r="C106" s="90" t="n">
        <v>0</v>
      </c>
      <c r="D106" s="90" t="n">
        <v>120310</v>
      </c>
      <c r="E106" s="105" t="n">
        <v>120310</v>
      </c>
      <c r="F106" s="105" t="n">
        <v>0</v>
      </c>
      <c r="G106" s="106" t="n">
        <v>0</v>
      </c>
      <c r="H106" s="106" t="n">
        <f aca="false">F106/D106*100</f>
        <v>0</v>
      </c>
      <c r="I106" s="106" t="n">
        <f aca="false">F106/E106*100</f>
        <v>0</v>
      </c>
    </row>
    <row r="107" customFormat="false" ht="12.75" hidden="false" customHeight="false" outlineLevel="0" collapsed="false">
      <c r="A107" s="103"/>
      <c r="B107" s="109" t="s">
        <v>335</v>
      </c>
      <c r="C107" s="90"/>
      <c r="D107" s="90"/>
      <c r="E107" s="105"/>
      <c r="F107" s="105"/>
      <c r="G107" s="106"/>
      <c r="H107" s="106"/>
      <c r="I107" s="106"/>
    </row>
    <row r="108" customFormat="false" ht="12.75" hidden="false" customHeight="false" outlineLevel="0" collapsed="false">
      <c r="A108" s="71" t="n">
        <v>41035800</v>
      </c>
      <c r="B108" s="86" t="s">
        <v>222</v>
      </c>
      <c r="C108" s="90" t="n">
        <v>1026838</v>
      </c>
      <c r="D108" s="90" t="n">
        <v>1239468</v>
      </c>
      <c r="E108" s="102" t="n">
        <v>950375</v>
      </c>
      <c r="F108" s="105" t="n">
        <v>881026</v>
      </c>
      <c r="G108" s="106" t="n">
        <f aca="false">F108/C108*100</f>
        <v>85.7999022241093</v>
      </c>
      <c r="H108" s="106" t="n">
        <f aca="false">F108/D108*100</f>
        <v>71.0809799042815</v>
      </c>
      <c r="I108" s="106" t="n">
        <f aca="false">F108/E108*100</f>
        <v>92.7029856635539</v>
      </c>
    </row>
    <row r="109" customFormat="false" ht="12.75" hidden="false" customHeight="false" outlineLevel="0" collapsed="false">
      <c r="A109" s="71"/>
      <c r="B109" s="86" t="s">
        <v>223</v>
      </c>
      <c r="C109" s="90"/>
      <c r="D109" s="90"/>
      <c r="E109" s="102"/>
      <c r="F109" s="105"/>
      <c r="G109" s="106"/>
      <c r="H109" s="106"/>
      <c r="I109" s="106"/>
    </row>
    <row r="110" customFormat="false" ht="12.75" hidden="false" customHeight="false" outlineLevel="0" collapsed="false">
      <c r="A110" s="71"/>
      <c r="B110" s="86" t="s">
        <v>224</v>
      </c>
      <c r="C110" s="90"/>
      <c r="D110" s="90"/>
      <c r="E110" s="87"/>
      <c r="F110" s="111"/>
      <c r="G110" s="106"/>
      <c r="H110" s="106"/>
      <c r="I110" s="106"/>
    </row>
    <row r="111" customFormat="false" ht="12.75" hidden="false" customHeight="false" outlineLevel="0" collapsed="false">
      <c r="A111" s="71"/>
      <c r="B111" s="86" t="s">
        <v>225</v>
      </c>
      <c r="C111" s="90"/>
      <c r="D111" s="90"/>
      <c r="E111" s="112"/>
      <c r="F111" s="102"/>
      <c r="G111" s="84"/>
      <c r="H111" s="84"/>
      <c r="I111" s="84"/>
    </row>
    <row r="112" customFormat="false" ht="12.75" hidden="false" customHeight="false" outlineLevel="0" collapsed="false">
      <c r="A112" s="71"/>
      <c r="B112" s="86" t="s">
        <v>226</v>
      </c>
      <c r="C112" s="90"/>
      <c r="D112" s="90"/>
      <c r="E112" s="102"/>
      <c r="F112" s="102"/>
      <c r="G112" s="84"/>
      <c r="H112" s="84"/>
      <c r="I112" s="84"/>
    </row>
    <row r="113" customFormat="false" ht="13.5" hidden="false" customHeight="false" outlineLevel="0" collapsed="false">
      <c r="A113" s="71"/>
      <c r="B113" s="86"/>
      <c r="C113" s="90"/>
      <c r="D113" s="90"/>
      <c r="E113" s="102"/>
      <c r="F113" s="102"/>
      <c r="G113" s="84"/>
      <c r="H113" s="84"/>
      <c r="I113" s="84"/>
    </row>
    <row r="114" customFormat="false" ht="13.5" hidden="false" customHeight="false" outlineLevel="0" collapsed="false">
      <c r="A114" s="113" t="n">
        <v>900102</v>
      </c>
      <c r="B114" s="114" t="s">
        <v>227</v>
      </c>
      <c r="C114" s="115" t="n">
        <f aca="false">C81+C83</f>
        <v>283693585</v>
      </c>
      <c r="D114" s="115" t="n">
        <f aca="false">D81+D83</f>
        <v>353549084</v>
      </c>
      <c r="E114" s="115" t="n">
        <f aca="false">E81+E83</f>
        <v>267382876</v>
      </c>
      <c r="F114" s="115" t="n">
        <f aca="false">F81+F83</f>
        <v>259697603</v>
      </c>
      <c r="G114" s="97" t="n">
        <f aca="false">F114/C114*100</f>
        <v>91.5415845585652</v>
      </c>
      <c r="H114" s="97" t="n">
        <f aca="false">F114/D114*100</f>
        <v>73.4544691961357</v>
      </c>
      <c r="I114" s="97" t="n">
        <f aca="false">F114/E114*100</f>
        <v>97.1257422633153</v>
      </c>
    </row>
    <row r="115" customFormat="false" ht="13.5" hidden="false" customHeight="false" outlineLevel="0" collapsed="false">
      <c r="A115" s="94" t="n">
        <v>602100</v>
      </c>
      <c r="B115" s="116" t="s">
        <v>228</v>
      </c>
      <c r="C115" s="115"/>
      <c r="D115" s="85"/>
      <c r="E115" s="102"/>
      <c r="F115" s="102" t="n">
        <v>4162973</v>
      </c>
      <c r="G115" s="84"/>
      <c r="H115" s="84"/>
      <c r="I115" s="84"/>
    </row>
    <row r="116" customFormat="false" ht="13.5" hidden="false" customHeight="false" outlineLevel="0" collapsed="false">
      <c r="A116" s="94" t="n">
        <v>603000</v>
      </c>
      <c r="B116" s="116" t="s">
        <v>229</v>
      </c>
      <c r="C116" s="115"/>
      <c r="D116" s="115"/>
      <c r="E116" s="117"/>
      <c r="F116" s="118"/>
      <c r="G116" s="119"/>
      <c r="H116" s="119"/>
      <c r="I116" s="119"/>
    </row>
    <row r="117" customFormat="false" ht="13.5" hidden="false" customHeight="false" outlineLevel="0" collapsed="false">
      <c r="A117" s="120"/>
      <c r="B117" s="121" t="s">
        <v>230</v>
      </c>
      <c r="C117" s="115" t="n">
        <f aca="false">C114</f>
        <v>283693585</v>
      </c>
      <c r="D117" s="115" t="n">
        <f aca="false">D114</f>
        <v>353549084</v>
      </c>
      <c r="E117" s="115" t="n">
        <f aca="false">E114</f>
        <v>267382876</v>
      </c>
      <c r="F117" s="115" t="n">
        <f aca="false">F114+F115+F116</f>
        <v>263860576</v>
      </c>
      <c r="G117" s="119" t="n">
        <f aca="false">F117/C117*100</f>
        <v>93.0090033583241</v>
      </c>
      <c r="H117" s="119" t="n">
        <f aca="false">F117/D117*100</f>
        <v>74.6319501141742</v>
      </c>
      <c r="I117" s="119" t="n">
        <f aca="false">F117/E117*100</f>
        <v>98.6826755502473</v>
      </c>
    </row>
    <row r="118" customFormat="false" ht="12.75" hidden="false" customHeight="false" outlineLevel="0" collapsed="false">
      <c r="A118" s="80"/>
      <c r="B118" s="122" t="s">
        <v>231</v>
      </c>
      <c r="C118" s="123" t="n">
        <f aca="false">C119</f>
        <v>84481</v>
      </c>
      <c r="D118" s="123" t="n">
        <f aca="false">D119</f>
        <v>350067</v>
      </c>
      <c r="E118" s="123" t="n">
        <f aca="false">E119</f>
        <v>350067</v>
      </c>
      <c r="F118" s="123" t="n">
        <f aca="false">F119</f>
        <v>304884</v>
      </c>
      <c r="G118" s="124" t="n">
        <f aca="false">F118/C118*100</f>
        <v>360.890614457689</v>
      </c>
      <c r="H118" s="125" t="n">
        <f aca="false">F118/D118*100</f>
        <v>87.0930421890667</v>
      </c>
      <c r="I118" s="125" t="n">
        <f aca="false">F118/E118*100</f>
        <v>87.0930421890667</v>
      </c>
    </row>
    <row r="119" customFormat="false" ht="12.75" hidden="false" customHeight="false" outlineLevel="0" collapsed="false">
      <c r="A119" s="80" t="n">
        <v>25000000</v>
      </c>
      <c r="B119" s="81" t="s">
        <v>71</v>
      </c>
      <c r="C119" s="85" t="n">
        <f aca="false">C120+C127</f>
        <v>84481</v>
      </c>
      <c r="D119" s="85" t="n">
        <f aca="false">D120+D127</f>
        <v>350067</v>
      </c>
      <c r="E119" s="85" t="n">
        <f aca="false">E120+E127</f>
        <v>350067</v>
      </c>
      <c r="F119" s="85" t="n">
        <f aca="false">F120+F127</f>
        <v>304884</v>
      </c>
      <c r="G119" s="125" t="n">
        <f aca="false">F119/C119*100</f>
        <v>360.890614457689</v>
      </c>
      <c r="H119" s="125" t="n">
        <f aca="false">F119/D119*100</f>
        <v>87.0930421890667</v>
      </c>
      <c r="I119" s="125" t="n">
        <f aca="false">F119/E119*100</f>
        <v>87.0930421890667</v>
      </c>
    </row>
    <row r="120" customFormat="false" ht="12.75" hidden="false" customHeight="false" outlineLevel="0" collapsed="false">
      <c r="A120" s="80" t="n">
        <v>25010000</v>
      </c>
      <c r="B120" s="81" t="s">
        <v>232</v>
      </c>
      <c r="C120" s="85" t="n">
        <f aca="false">C122+C124+C125</f>
        <v>84481</v>
      </c>
      <c r="D120" s="85" t="n">
        <f aca="false">D122+D124+D125</f>
        <v>84481</v>
      </c>
      <c r="E120" s="85" t="n">
        <f aca="false">E122+E124+E125</f>
        <v>84481</v>
      </c>
      <c r="F120" s="85" t="n">
        <f aca="false">F122+F124+F125</f>
        <v>20638</v>
      </c>
      <c r="G120" s="125" t="n">
        <f aca="false">F120/C120*100</f>
        <v>24.4291615866289</v>
      </c>
      <c r="H120" s="125" t="n">
        <f aca="false">F120/D120*100</f>
        <v>24.4291615866289</v>
      </c>
      <c r="I120" s="125" t="n">
        <f aca="false">F120/E120*100</f>
        <v>24.4291615866289</v>
      </c>
    </row>
    <row r="121" customFormat="false" ht="12.75" hidden="false" customHeight="false" outlineLevel="0" collapsed="false">
      <c r="A121" s="80"/>
      <c r="B121" s="81" t="s">
        <v>73</v>
      </c>
      <c r="C121" s="85"/>
      <c r="D121" s="85"/>
      <c r="E121" s="85"/>
      <c r="F121" s="85"/>
      <c r="G121" s="125"/>
      <c r="H121" s="125"/>
      <c r="I121" s="125"/>
    </row>
    <row r="122" customFormat="false" ht="12.75" hidden="false" customHeight="false" outlineLevel="0" collapsed="false">
      <c r="A122" s="71" t="n">
        <v>25010100</v>
      </c>
      <c r="B122" s="86" t="s">
        <v>233</v>
      </c>
      <c r="C122" s="92" t="n">
        <v>57740</v>
      </c>
      <c r="D122" s="92" t="n">
        <v>57740</v>
      </c>
      <c r="E122" s="105" t="n">
        <v>57740</v>
      </c>
      <c r="F122" s="105" t="n">
        <v>20188</v>
      </c>
      <c r="G122" s="84" t="n">
        <f aca="false">F121/C122*100</f>
        <v>0</v>
      </c>
      <c r="H122" s="84" t="n">
        <f aca="false">F121/D122*100</f>
        <v>0</v>
      </c>
      <c r="I122" s="84" t="n">
        <f aca="false">F121/E122*100</f>
        <v>0</v>
      </c>
    </row>
    <row r="123" customFormat="false" ht="12.75" hidden="false" customHeight="false" outlineLevel="0" collapsed="false">
      <c r="A123" s="71"/>
      <c r="B123" s="86" t="s">
        <v>234</v>
      </c>
      <c r="C123" s="92"/>
      <c r="D123" s="92"/>
      <c r="E123" s="169"/>
      <c r="F123" s="169"/>
      <c r="G123" s="84"/>
      <c r="H123" s="84"/>
      <c r="I123" s="84"/>
    </row>
    <row r="124" customFormat="false" ht="12.75" hidden="false" customHeight="false" outlineLevel="0" collapsed="false">
      <c r="A124" s="71" t="n">
        <v>25010300</v>
      </c>
      <c r="B124" s="86" t="s">
        <v>75</v>
      </c>
      <c r="C124" s="92" t="n">
        <v>26741</v>
      </c>
      <c r="D124" s="92" t="n">
        <v>26741</v>
      </c>
      <c r="E124" s="111" t="n">
        <v>26741</v>
      </c>
      <c r="F124" s="111" t="n">
        <v>450</v>
      </c>
      <c r="G124" s="125" t="n">
        <f aca="false">F124/C124*100</f>
        <v>1.68280916944019</v>
      </c>
      <c r="H124" s="125" t="n">
        <f aca="false">F124/D124*100</f>
        <v>1.68280916944019</v>
      </c>
      <c r="I124" s="125" t="n">
        <f aca="false">F124/E124*100</f>
        <v>1.68280916944019</v>
      </c>
    </row>
    <row r="125" customFormat="false" ht="12.75" hidden="false" customHeight="false" outlineLevel="0" collapsed="false">
      <c r="A125" s="71" t="n">
        <v>25010400</v>
      </c>
      <c r="B125" s="86" t="s">
        <v>235</v>
      </c>
      <c r="C125" s="92" t="n">
        <v>0</v>
      </c>
      <c r="D125" s="92"/>
      <c r="E125" s="105" t="n">
        <v>0</v>
      </c>
      <c r="F125" s="92" t="n">
        <v>0</v>
      </c>
      <c r="G125" s="84" t="n">
        <v>0</v>
      </c>
      <c r="H125" s="84" t="n">
        <v>0</v>
      </c>
      <c r="I125" s="84" t="n">
        <v>0</v>
      </c>
    </row>
    <row r="126" customFormat="false" ht="12.75" hidden="false" customHeight="false" outlineLevel="0" collapsed="false">
      <c r="A126" s="71"/>
      <c r="B126" s="86" t="s">
        <v>236</v>
      </c>
      <c r="C126" s="92"/>
      <c r="D126" s="92"/>
      <c r="E126" s="92"/>
      <c r="F126" s="92"/>
      <c r="G126" s="84"/>
      <c r="H126" s="84"/>
      <c r="I126" s="84"/>
    </row>
    <row r="127" customFormat="false" ht="12.75" hidden="false" customHeight="false" outlineLevel="0" collapsed="false">
      <c r="A127" s="80" t="n">
        <v>25020000</v>
      </c>
      <c r="B127" s="81" t="s">
        <v>237</v>
      </c>
      <c r="C127" s="127" t="n">
        <f aca="false">C128+C129</f>
        <v>0</v>
      </c>
      <c r="D127" s="127" t="n">
        <f aca="false">D128+D129</f>
        <v>265586</v>
      </c>
      <c r="E127" s="127" t="n">
        <f aca="false">E128+E129</f>
        <v>265586</v>
      </c>
      <c r="F127" s="127" t="n">
        <f aca="false">F128+F129</f>
        <v>284246</v>
      </c>
      <c r="G127" s="84" t="n">
        <v>0</v>
      </c>
      <c r="H127" s="84" t="n">
        <f aca="false">F127/D127*100</f>
        <v>107.025972754588</v>
      </c>
      <c r="I127" s="84" t="n">
        <f aca="false">F127/E127*100</f>
        <v>107.025972754588</v>
      </c>
    </row>
    <row r="128" customFormat="false" ht="12.75" hidden="false" customHeight="false" outlineLevel="0" collapsed="false">
      <c r="A128" s="71" t="n">
        <v>25020100</v>
      </c>
      <c r="B128" s="86" t="s">
        <v>238</v>
      </c>
      <c r="C128" s="92" t="n">
        <v>0</v>
      </c>
      <c r="D128" s="92" t="n">
        <v>233228</v>
      </c>
      <c r="E128" s="105" t="n">
        <v>233228</v>
      </c>
      <c r="F128" s="105" t="n">
        <v>233228</v>
      </c>
      <c r="G128" s="84" t="n">
        <v>0</v>
      </c>
      <c r="H128" s="84" t="n">
        <f aca="false">F128/D128*100</f>
        <v>100</v>
      </c>
      <c r="I128" s="84" t="n">
        <f aca="false">F128/E128*100</f>
        <v>100</v>
      </c>
    </row>
    <row r="129" customFormat="false" ht="12.75" hidden="false" customHeight="false" outlineLevel="0" collapsed="false">
      <c r="A129" s="71" t="n">
        <v>25020200</v>
      </c>
      <c r="B129" s="86" t="s">
        <v>239</v>
      </c>
      <c r="C129" s="92" t="n">
        <v>0</v>
      </c>
      <c r="D129" s="92" t="n">
        <v>32358</v>
      </c>
      <c r="E129" s="105" t="n">
        <v>32358</v>
      </c>
      <c r="F129" s="105" t="n">
        <v>51018</v>
      </c>
      <c r="G129" s="84" t="n">
        <v>0</v>
      </c>
      <c r="H129" s="84" t="n">
        <f aca="false">F129/D129*100</f>
        <v>157.667346560356</v>
      </c>
      <c r="I129" s="84" t="n">
        <f aca="false">F129/E129*100</f>
        <v>157.667346560356</v>
      </c>
    </row>
    <row r="130" customFormat="false" ht="14.25" hidden="false" customHeight="false" outlineLevel="0" collapsed="false">
      <c r="A130" s="71"/>
      <c r="B130" s="86" t="s">
        <v>240</v>
      </c>
      <c r="C130" s="126"/>
      <c r="D130" s="126"/>
      <c r="E130" s="169"/>
      <c r="F130" s="126"/>
      <c r="G130" s="129"/>
      <c r="H130" s="129"/>
      <c r="I130" s="130"/>
    </row>
    <row r="131" customFormat="false" ht="14.25" hidden="false" customHeight="false" outlineLevel="0" collapsed="false">
      <c r="A131" s="71"/>
      <c r="B131" s="86" t="s">
        <v>241</v>
      </c>
      <c r="C131" s="128"/>
      <c r="D131" s="128"/>
      <c r="E131" s="128"/>
      <c r="F131" s="128"/>
      <c r="G131" s="129"/>
      <c r="H131" s="129"/>
      <c r="I131" s="130"/>
    </row>
    <row r="132" customFormat="false" ht="14.25" hidden="false" customHeight="false" outlineLevel="0" collapsed="false">
      <c r="A132" s="71"/>
      <c r="B132" s="86" t="s">
        <v>242</v>
      </c>
      <c r="C132" s="128"/>
      <c r="D132" s="128"/>
      <c r="E132" s="128"/>
      <c r="F132" s="128"/>
      <c r="G132" s="129"/>
      <c r="H132" s="129"/>
      <c r="I132" s="130"/>
    </row>
    <row r="133" customFormat="false" ht="14.25" hidden="false" customHeight="false" outlineLevel="0" collapsed="false">
      <c r="A133" s="71"/>
      <c r="B133" s="86" t="s">
        <v>243</v>
      </c>
      <c r="C133" s="128"/>
      <c r="D133" s="128"/>
      <c r="E133" s="128"/>
      <c r="F133" s="128"/>
      <c r="G133" s="129"/>
      <c r="H133" s="129"/>
      <c r="I133" s="130"/>
    </row>
    <row r="134" customFormat="false" ht="13.5" hidden="false" customHeight="false" outlineLevel="0" collapsed="false">
      <c r="A134" s="91"/>
      <c r="B134" s="86"/>
      <c r="C134" s="128"/>
      <c r="D134" s="128"/>
      <c r="E134" s="112"/>
      <c r="F134" s="128"/>
      <c r="G134" s="131"/>
      <c r="H134" s="130"/>
      <c r="I134" s="130"/>
    </row>
    <row r="135" customFormat="false" ht="13.5" hidden="false" customHeight="false" outlineLevel="0" collapsed="false">
      <c r="A135" s="94" t="n">
        <v>602100</v>
      </c>
      <c r="B135" s="132" t="s">
        <v>228</v>
      </c>
      <c r="C135" s="133"/>
      <c r="D135" s="133"/>
      <c r="E135" s="134"/>
      <c r="F135" s="177" t="n">
        <v>2373604</v>
      </c>
      <c r="G135" s="135"/>
      <c r="H135" s="135"/>
      <c r="I135" s="135"/>
    </row>
    <row r="136" customFormat="false" ht="13.5" hidden="false" customHeight="false" outlineLevel="0" collapsed="false">
      <c r="A136" s="94" t="n">
        <v>602300</v>
      </c>
      <c r="B136" s="136" t="s">
        <v>244</v>
      </c>
      <c r="C136" s="133"/>
      <c r="D136" s="133"/>
      <c r="E136" s="137"/>
      <c r="F136" s="160" t="n">
        <v>-2304071</v>
      </c>
      <c r="G136" s="135"/>
      <c r="H136" s="135"/>
      <c r="I136" s="135"/>
    </row>
    <row r="137" customFormat="false" ht="13.5" hidden="false" customHeight="false" outlineLevel="0" collapsed="false">
      <c r="A137" s="100"/>
      <c r="B137" s="81" t="s">
        <v>245</v>
      </c>
      <c r="C137" s="115" t="n">
        <f aca="false">C118</f>
        <v>84481</v>
      </c>
      <c r="D137" s="115" t="n">
        <f aca="false">D118</f>
        <v>350067</v>
      </c>
      <c r="E137" s="115" t="n">
        <f aca="false">E118</f>
        <v>350067</v>
      </c>
      <c r="F137" s="115" t="n">
        <f aca="false">F118+F135+F136</f>
        <v>374417</v>
      </c>
      <c r="G137" s="119"/>
      <c r="H137" s="119"/>
      <c r="I137" s="119"/>
    </row>
    <row r="138" customFormat="false" ht="13.5" hidden="false" customHeight="false" outlineLevel="0" collapsed="false">
      <c r="A138" s="94" t="n">
        <v>900103</v>
      </c>
      <c r="B138" s="132" t="s">
        <v>246</v>
      </c>
      <c r="C138" s="115" t="n">
        <f aca="false">C117+C137</f>
        <v>283778066</v>
      </c>
      <c r="D138" s="115" t="n">
        <f aca="false">D117+D137</f>
        <v>353899151</v>
      </c>
      <c r="E138" s="115" t="n">
        <f aca="false">E117+E137</f>
        <v>267732943</v>
      </c>
      <c r="F138" s="115" t="n">
        <f aca="false">F117+F137</f>
        <v>264234993</v>
      </c>
      <c r="G138" s="93" t="n">
        <f aca="false">F138/C138*100</f>
        <v>93.113254567039</v>
      </c>
      <c r="H138" s="93" t="n">
        <f aca="false">F138/D138*100</f>
        <v>74.6639239606427</v>
      </c>
      <c r="I138" s="93" t="n">
        <f aca="false">F138/E138*100</f>
        <v>98.6934928661356</v>
      </c>
    </row>
    <row r="139" customFormat="false" ht="12.75" hidden="false" customHeight="false" outlineLevel="0" collapsed="false">
      <c r="C139" s="139"/>
      <c r="D139" s="139"/>
      <c r="E139" s="139"/>
      <c r="F139" s="139"/>
      <c r="G139" s="60"/>
      <c r="H139" s="60"/>
      <c r="I139" s="60"/>
    </row>
    <row r="140" customFormat="false" ht="12.75" hidden="false" customHeight="false" outlineLevel="0" collapsed="false">
      <c r="C140" s="139"/>
      <c r="D140" s="139"/>
      <c r="E140" s="139"/>
      <c r="F140" s="139"/>
      <c r="G140" s="60"/>
      <c r="H140" s="60"/>
      <c r="I140" s="60"/>
    </row>
    <row r="141" customFormat="false" ht="12.75" hidden="false" customHeight="false" outlineLevel="0" collapsed="false">
      <c r="G141" s="60"/>
      <c r="H141" s="60"/>
      <c r="I141" s="60"/>
    </row>
    <row r="142" customFormat="false" ht="14.25" hidden="false" customHeight="false" outlineLevel="0" collapsed="false">
      <c r="B142" s="140"/>
      <c r="C142" s="60"/>
      <c r="D142" s="60"/>
      <c r="E142" s="60"/>
      <c r="G142" s="60"/>
      <c r="H142" s="60"/>
      <c r="I142" s="60"/>
    </row>
    <row r="143" customFormat="false" ht="18" hidden="false" customHeight="false" outlineLevel="0" collapsed="false">
      <c r="B143" s="141" t="s">
        <v>323</v>
      </c>
      <c r="C143" s="141"/>
      <c r="D143" s="141"/>
      <c r="E143" s="141"/>
      <c r="F143" s="142"/>
      <c r="G143" s="143"/>
      <c r="H143" s="143"/>
      <c r="I143" s="60"/>
    </row>
    <row r="144" customFormat="false" ht="15" hidden="false" customHeight="false" outlineLevel="0" collapsed="false">
      <c r="B144" s="141" t="s">
        <v>324</v>
      </c>
      <c r="E144" s="141" t="s">
        <v>325</v>
      </c>
      <c r="G144" s="60"/>
      <c r="H144" s="60"/>
      <c r="I144" s="60"/>
    </row>
  </sheetData>
  <mergeCells count="1">
    <mergeCell ref="G10:I10"/>
  </mergeCells>
  <printOptions headings="false" gridLines="false" gridLinesSet="true" horizontalCentered="false" verticalCentered="false"/>
  <pageMargins left="0.370138888888889" right="0.159722222222222" top="0.240277777777778" bottom="0.25" header="0.511805555555555" footer="0.511805555555555"/>
  <pageSetup paperSize="9" scale="4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3"/>
  <sheetViews>
    <sheetView windowProtection="false" showFormulas="false" showGridLines="true" showRowColHeaders="true" showZeros="true" rightToLeft="false" tabSelected="false" showOutlineSymbols="true" defaultGridColor="true" view="pageBreakPreview" topLeftCell="A74" colorId="64" zoomScale="100" zoomScaleNormal="75" zoomScalePageLayoutView="100" workbookViewId="0">
      <selection pane="topLeft" activeCell="D73" activeCellId="0" sqref="D73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25608074</v>
      </c>
      <c r="D13" s="26" t="n">
        <f aca="false">D14+D28</f>
        <v>25608074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12082074</v>
      </c>
      <c r="D14" s="26" t="n">
        <f aca="false">D15</f>
        <v>12082074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12082074</v>
      </c>
      <c r="D15" s="28" t="n">
        <f aca="false">D16+D18+D21+D23+D25</f>
        <v>12082074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34" t="n">
        <f aca="false">D16</f>
        <v>9581812</v>
      </c>
      <c r="D16" s="28" t="n">
        <v>9581812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34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34" t="n">
        <f aca="false">D18</f>
        <v>1729900</v>
      </c>
      <c r="D18" s="28" t="n">
        <v>1729900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34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34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34" t="n">
        <f aca="false">D21</f>
        <v>432039</v>
      </c>
      <c r="D21" s="28" t="n">
        <v>432039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34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34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34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326</v>
      </c>
      <c r="C25" s="34" t="n">
        <f aca="false">D25</f>
        <v>21343</v>
      </c>
      <c r="D25" s="28" t="n">
        <v>21343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327</v>
      </c>
      <c r="C26" s="34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328</v>
      </c>
      <c r="C27" s="34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179" t="n">
        <f aca="false">D28</f>
        <v>13526000</v>
      </c>
      <c r="D28" s="26" t="n">
        <f aca="false">D29+D34+D37</f>
        <v>13526000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179" t="n">
        <f aca="false">D29</f>
        <v>8290000</v>
      </c>
      <c r="D29" s="26" t="n">
        <f aca="false">D30+D31+D32+D33</f>
        <v>8290000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34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34" t="n">
        <f aca="false">D31</f>
        <v>4481000</v>
      </c>
      <c r="D31" s="28" t="n">
        <v>4481000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34" t="n">
        <f aca="false">D32</f>
        <v>440500</v>
      </c>
      <c r="D32" s="28" t="n">
        <v>440500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34" t="n">
        <f aca="false">D33</f>
        <v>573500</v>
      </c>
      <c r="D33" s="28" t="n">
        <v>573500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179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34" t="n">
        <f aca="false">D35</f>
        <v>3168500</v>
      </c>
      <c r="D35" s="28" t="n">
        <v>3168500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34" t="n">
        <f aca="false">D36</f>
        <v>1522500</v>
      </c>
      <c r="D36" s="28" t="n">
        <v>1522500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179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34" t="n">
        <f aca="false">D38</f>
        <v>334500</v>
      </c>
      <c r="D38" s="28" t="n">
        <v>334500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34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179" t="n">
        <f aca="false">D40+E40</f>
        <v>2235281</v>
      </c>
      <c r="D40" s="26" t="n">
        <f aca="false">D41+D44+D58</f>
        <v>2150800</v>
      </c>
      <c r="E40" s="26" t="n">
        <f aca="false">E61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179" t="n">
        <f aca="false">D41</f>
        <v>15900</v>
      </c>
      <c r="D41" s="26" t="n">
        <f aca="false">D42</f>
        <v>15900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179" t="n">
        <f aca="false">D42</f>
        <v>15900</v>
      </c>
      <c r="D42" s="26" t="n">
        <f aca="false">D43</f>
        <v>15900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34" t="n">
        <f aca="false">D43</f>
        <v>15900</v>
      </c>
      <c r="D43" s="28" t="n">
        <v>15900</v>
      </c>
      <c r="E43" s="28"/>
      <c r="F43" s="29"/>
      <c r="G43" s="3"/>
    </row>
    <row r="44" customFormat="false" ht="19.5" hidden="false" customHeight="true" outlineLevel="0" collapsed="false">
      <c r="A44" s="24" t="n">
        <v>22000000</v>
      </c>
      <c r="B44" s="25" t="s">
        <v>50</v>
      </c>
      <c r="C44" s="179" t="n">
        <f aca="false">C55+C46</f>
        <v>2000400</v>
      </c>
      <c r="D44" s="26" t="n">
        <f aca="false">D55+D46</f>
        <v>2000400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34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179" t="n">
        <f aca="false">D46</f>
        <v>1770400</v>
      </c>
      <c r="D46" s="26" t="n">
        <f aca="false">D47+D49+F51+D51</f>
        <v>1770400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34" t="n">
        <f aca="false">D47</f>
        <v>460000</v>
      </c>
      <c r="D47" s="28" t="n">
        <v>460000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179"/>
      <c r="D48" s="26"/>
      <c r="E48" s="28"/>
      <c r="F48" s="29"/>
      <c r="G48" s="3"/>
    </row>
    <row r="49" customFormat="false" ht="20.25" hidden="false" customHeight="true" outlineLevel="0" collapsed="false">
      <c r="A49" s="18" t="n">
        <v>22012600</v>
      </c>
      <c r="B49" s="19" t="s">
        <v>56</v>
      </c>
      <c r="C49" s="34" t="n">
        <f aca="false">D49</f>
        <v>1240400</v>
      </c>
      <c r="D49" s="28" t="n">
        <v>1240400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34"/>
      <c r="D50" s="28"/>
      <c r="E50" s="28"/>
      <c r="F50" s="29"/>
      <c r="G50" s="3"/>
    </row>
    <row r="51" customFormat="false" ht="18" hidden="false" customHeight="true" outlineLevel="0" collapsed="false">
      <c r="A51" s="18" t="n">
        <v>22012900</v>
      </c>
      <c r="B51" s="19" t="s">
        <v>58</v>
      </c>
      <c r="C51" s="34" t="n">
        <f aca="false">D51</f>
        <v>70000</v>
      </c>
      <c r="D51" s="28" t="n">
        <v>70000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34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34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34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179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34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34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179" t="n">
        <f aca="false">D58</f>
        <v>134500</v>
      </c>
      <c r="D58" s="26" t="n">
        <f aca="false">D59</f>
        <v>134500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179" t="n">
        <f aca="false">D59</f>
        <v>134500</v>
      </c>
      <c r="D59" s="26" t="n">
        <f aca="false">D60</f>
        <v>134500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34" t="n">
        <f aca="false">D60</f>
        <v>134500</v>
      </c>
      <c r="D60" s="28" t="n">
        <v>134500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179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179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34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34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34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179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179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34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34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34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329332489.63</v>
      </c>
      <c r="D72" s="26" t="n">
        <f aca="false">D73</f>
        <v>329332489.63</v>
      </c>
      <c r="E72" s="26" t="n">
        <f aca="false">E73</f>
        <v>0</v>
      </c>
      <c r="F72" s="27" t="n">
        <f aca="false">F73</f>
        <v>0</v>
      </c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329332489.63</v>
      </c>
      <c r="D73" s="26" t="n">
        <f aca="false">D74</f>
        <v>329332489.63</v>
      </c>
      <c r="E73" s="26" t="n">
        <f aca="false">E74</f>
        <v>0</v>
      </c>
      <c r="F73" s="27" t="n">
        <f aca="false">F74</f>
        <v>0</v>
      </c>
      <c r="G73" s="3"/>
    </row>
    <row r="74" customFormat="false" ht="15.75" hidden="false" customHeight="false" outlineLevel="0" collapsed="false">
      <c r="A74" s="24" t="n">
        <v>41030000</v>
      </c>
      <c r="B74" s="42" t="s">
        <v>84</v>
      </c>
      <c r="C74" s="26" t="n">
        <f aca="false">D74+E74</f>
        <v>329332489.63</v>
      </c>
      <c r="D74" s="26" t="n">
        <f aca="false">D77+D81+D85+D100+D89</f>
        <v>329332489.63</v>
      </c>
      <c r="E74" s="26" t="n">
        <v>0</v>
      </c>
      <c r="F74" s="27" t="n">
        <v>0</v>
      </c>
      <c r="G74" s="3"/>
    </row>
    <row r="75" customFormat="false" ht="15" hidden="false" customHeight="false" outlineLevel="0" collapsed="false">
      <c r="A75" s="18"/>
      <c r="B75" s="43" t="s">
        <v>85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/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41030600</v>
      </c>
      <c r="B77" s="43" t="s">
        <v>86</v>
      </c>
      <c r="C77" s="34" t="n">
        <f aca="false">D77</f>
        <v>181677300</v>
      </c>
      <c r="D77" s="28" t="n">
        <v>181677300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87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88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89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 t="n">
        <v>41030800</v>
      </c>
      <c r="B81" s="43" t="s">
        <v>90</v>
      </c>
      <c r="C81" s="34" t="n">
        <f aca="false">D81</f>
        <v>143658448.63</v>
      </c>
      <c r="D81" s="28" t="n">
        <v>143658448.63</v>
      </c>
      <c r="E81" s="28"/>
      <c r="F81" s="29"/>
      <c r="G81" s="3"/>
    </row>
    <row r="82" customFormat="false" ht="15" hidden="false" customHeight="false" outlineLevel="0" collapsed="false">
      <c r="A82" s="18"/>
      <c r="B82" s="43" t="s">
        <v>91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 t="s">
        <v>92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93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 t="n">
        <v>41031000</v>
      </c>
      <c r="B85" s="43" t="s">
        <v>94</v>
      </c>
      <c r="C85" s="34" t="n">
        <f aca="false">D85</f>
        <v>36890</v>
      </c>
      <c r="D85" s="28" t="n">
        <v>36890</v>
      </c>
      <c r="E85" s="28"/>
      <c r="F85" s="29"/>
      <c r="G85" s="3"/>
    </row>
    <row r="86" customFormat="false" ht="15" hidden="false" customHeight="false" outlineLevel="0" collapsed="false">
      <c r="A86" s="18"/>
      <c r="B86" s="43" t="s">
        <v>95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96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/>
      <c r="B88" s="43"/>
      <c r="C88" s="34"/>
      <c r="D88" s="28"/>
      <c r="E88" s="28"/>
      <c r="F88" s="29"/>
      <c r="G88" s="3"/>
    </row>
    <row r="89" customFormat="false" ht="15" hidden="false" customHeight="false" outlineLevel="0" collapsed="false">
      <c r="A89" s="44" t="n">
        <v>41035000</v>
      </c>
      <c r="B89" s="43" t="s">
        <v>98</v>
      </c>
      <c r="C89" s="34" t="n">
        <f aca="false">D89</f>
        <v>2720383</v>
      </c>
      <c r="D89" s="28" t="n">
        <f aca="false">D90+D94+D97</f>
        <v>2720383</v>
      </c>
      <c r="E89" s="28"/>
      <c r="F89" s="29"/>
      <c r="G89" s="3"/>
    </row>
    <row r="90" customFormat="false" ht="15" hidden="false" customHeight="false" outlineLevel="0" collapsed="false">
      <c r="A90" s="45" t="n">
        <v>41035000</v>
      </c>
      <c r="B90" s="46" t="s">
        <v>109</v>
      </c>
      <c r="C90" s="34" t="n">
        <f aca="false">D90</f>
        <v>2516247</v>
      </c>
      <c r="D90" s="28" t="n">
        <v>2516247</v>
      </c>
      <c r="E90" s="28"/>
      <c r="F90" s="29"/>
      <c r="G90" s="3"/>
    </row>
    <row r="91" customFormat="false" ht="15" hidden="false" customHeight="false" outlineLevel="0" collapsed="false">
      <c r="A91" s="45"/>
      <c r="B91" s="46" t="s">
        <v>336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45"/>
      <c r="B92" s="46" t="s">
        <v>337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45"/>
      <c r="B93" s="46" t="s">
        <v>338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 t="n">
        <v>41035000</v>
      </c>
      <c r="B94" s="46" t="s">
        <v>115</v>
      </c>
      <c r="C94" s="34" t="n">
        <f aca="false">D94</f>
        <v>83826</v>
      </c>
      <c r="D94" s="28" t="n">
        <v>83826</v>
      </c>
      <c r="E94" s="28"/>
      <c r="F94" s="29"/>
      <c r="G94" s="3"/>
    </row>
    <row r="95" customFormat="false" ht="15" hidden="false" customHeight="false" outlineLevel="0" collapsed="false">
      <c r="A95" s="45"/>
      <c r="B95" s="46" t="s">
        <v>339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/>
      <c r="B96" s="46" t="s">
        <v>340</v>
      </c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5" t="n">
        <v>41035000</v>
      </c>
      <c r="B97" s="46" t="s">
        <v>341</v>
      </c>
      <c r="C97" s="34" t="n">
        <f aca="false">D97</f>
        <v>120310</v>
      </c>
      <c r="D97" s="28" t="n">
        <v>120310</v>
      </c>
      <c r="E97" s="28"/>
      <c r="F97" s="29"/>
      <c r="G97" s="3"/>
    </row>
    <row r="98" customFormat="false" ht="15" hidden="false" customHeight="false" outlineLevel="0" collapsed="false">
      <c r="A98" s="45"/>
      <c r="B98" s="46" t="s">
        <v>342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45"/>
      <c r="B99" s="46"/>
      <c r="C99" s="34"/>
      <c r="D99" s="28"/>
      <c r="E99" s="28"/>
      <c r="F99" s="29"/>
      <c r="G99" s="3"/>
    </row>
    <row r="100" customFormat="false" ht="18" hidden="false" customHeight="true" outlineLevel="0" collapsed="false">
      <c r="A100" s="18" t="n">
        <v>41035800</v>
      </c>
      <c r="B100" s="43" t="s">
        <v>118</v>
      </c>
      <c r="C100" s="34" t="n">
        <f aca="false">D100</f>
        <v>1239468</v>
      </c>
      <c r="D100" s="28" t="n">
        <v>1239468</v>
      </c>
      <c r="E100" s="28"/>
      <c r="F100" s="29"/>
      <c r="G100" s="3"/>
    </row>
    <row r="101" customFormat="false" ht="15" hidden="false" customHeight="false" outlineLevel="0" collapsed="false">
      <c r="A101" s="18"/>
      <c r="B101" s="43" t="s">
        <v>119</v>
      </c>
      <c r="C101" s="34"/>
      <c r="D101" s="28"/>
      <c r="E101" s="28"/>
      <c r="F101" s="29"/>
      <c r="G101" s="3"/>
    </row>
    <row r="102" customFormat="false" ht="15" hidden="false" customHeight="false" outlineLevel="0" collapsed="false">
      <c r="A102" s="18"/>
      <c r="B102" s="43" t="s">
        <v>120</v>
      </c>
      <c r="C102" s="28"/>
      <c r="D102" s="28"/>
      <c r="E102" s="28"/>
      <c r="F102" s="29"/>
      <c r="G102" s="3"/>
    </row>
    <row r="103" customFormat="false" ht="15" hidden="false" customHeight="false" outlineLevel="0" collapsed="false">
      <c r="A103" s="18"/>
      <c r="B103" s="43" t="s">
        <v>121</v>
      </c>
      <c r="C103" s="28"/>
      <c r="D103" s="28"/>
      <c r="E103" s="28"/>
      <c r="F103" s="29"/>
      <c r="G103" s="3"/>
    </row>
    <row r="104" customFormat="false" ht="15" hidden="false" customHeight="false" outlineLevel="0" collapsed="false">
      <c r="A104" s="18"/>
      <c r="B104" s="43" t="s">
        <v>303</v>
      </c>
      <c r="C104" s="28"/>
      <c r="D104" s="28"/>
      <c r="E104" s="28"/>
      <c r="F104" s="29"/>
      <c r="G104" s="3"/>
    </row>
    <row r="105" customFormat="false" ht="15" hidden="false" customHeight="false" outlineLevel="0" collapsed="false">
      <c r="A105" s="18"/>
      <c r="B105" s="43" t="s">
        <v>304</v>
      </c>
      <c r="C105" s="28"/>
      <c r="D105" s="28"/>
      <c r="E105" s="28"/>
      <c r="F105" s="29"/>
      <c r="G105" s="3"/>
    </row>
    <row r="106" customFormat="false" ht="15.75" hidden="false" customHeight="false" outlineLevel="0" collapsed="false">
      <c r="A106" s="18"/>
      <c r="B106" s="43"/>
      <c r="C106" s="28"/>
      <c r="D106" s="28"/>
      <c r="E106" s="28"/>
      <c r="F106" s="29"/>
      <c r="G106" s="3"/>
    </row>
    <row r="107" customFormat="false" ht="16.5" hidden="false" customHeight="false" outlineLevel="0" collapsed="false">
      <c r="A107" s="47"/>
      <c r="B107" s="48" t="s">
        <v>123</v>
      </c>
      <c r="C107" s="37" t="n">
        <f aca="false">C71+C72</f>
        <v>357202444.63</v>
      </c>
      <c r="D107" s="37" t="n">
        <f aca="false">D72+D71</f>
        <v>357117963.63</v>
      </c>
      <c r="E107" s="37" t="n">
        <f aca="false">E71+E72</f>
        <v>84481</v>
      </c>
      <c r="F107" s="38" t="n">
        <f aca="false">F72</f>
        <v>0</v>
      </c>
      <c r="G107" s="3"/>
    </row>
    <row r="108" customFormat="false" ht="15.75" hidden="false" customHeight="false" outlineLevel="0" collapsed="false">
      <c r="A108" s="42"/>
      <c r="B108" s="42"/>
      <c r="C108" s="49"/>
      <c r="D108" s="49"/>
      <c r="E108" s="49"/>
      <c r="F108" s="50"/>
      <c r="G108" s="3"/>
    </row>
    <row r="109" customFormat="false" ht="15" hidden="false" customHeight="false" outlineLevel="0" collapsed="false">
      <c r="A109" s="51"/>
      <c r="B109" s="51"/>
      <c r="C109" s="51"/>
      <c r="D109" s="53"/>
      <c r="E109" s="54"/>
      <c r="F109" s="54"/>
      <c r="G109" s="3"/>
    </row>
    <row r="110" customFormat="false" ht="14.25" hidden="false" customHeight="false" outlineLevel="0" collapsed="false">
      <c r="A110" s="2"/>
      <c r="B110" s="2"/>
      <c r="C110" s="2"/>
      <c r="D110" s="2"/>
      <c r="E110" s="2"/>
      <c r="F110" s="55"/>
      <c r="G110" s="3"/>
    </row>
    <row r="111" customFormat="false" ht="18" hidden="false" customHeight="false" outlineLevel="0" collapsed="false">
      <c r="A111" s="56" t="s">
        <v>308</v>
      </c>
      <c r="B111" s="56"/>
      <c r="C111" s="56"/>
      <c r="D111" s="56" t="s">
        <v>306</v>
      </c>
      <c r="E111" s="2"/>
      <c r="F111" s="2"/>
      <c r="G111" s="3"/>
    </row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6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16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E154" activeCellId="0" sqref="E154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3" min="3" style="0" width="18.6938775510204"/>
    <col collapsed="false" hidden="false" max="4" min="4" style="0" width="16.4081632653061"/>
    <col collapsed="false" hidden="false" max="5" min="5" style="0" width="17.8367346938776"/>
    <col collapsed="false" hidden="false" max="6" min="6" style="0" width="23.5408163265306"/>
    <col collapsed="false" hidden="false" max="7" min="7" style="0" width="26.2602040816327"/>
  </cols>
  <sheetData>
    <row r="1" customFormat="false" ht="12.75" hidden="false" customHeight="false" outlineLevel="0" collapsed="false">
      <c r="A1" s="57"/>
      <c r="B1" s="57"/>
      <c r="C1" s="57"/>
      <c r="D1" s="58" t="s">
        <v>126</v>
      </c>
      <c r="E1" s="58"/>
      <c r="F1" s="58"/>
      <c r="G1" s="58"/>
      <c r="H1" s="57"/>
      <c r="I1" s="57"/>
    </row>
    <row r="2" customFormat="false" ht="12.75" hidden="false" customHeight="false" outlineLevel="0" collapsed="false">
      <c r="A2" s="57"/>
      <c r="B2" s="57"/>
      <c r="C2" s="57"/>
      <c r="D2" s="58" t="s">
        <v>127</v>
      </c>
      <c r="E2" s="58"/>
      <c r="F2" s="58"/>
      <c r="G2" s="58"/>
      <c r="H2" s="57"/>
      <c r="I2" s="57"/>
    </row>
    <row r="3" customFormat="false" ht="12.75" hidden="false" customHeight="false" outlineLevel="0" collapsed="false">
      <c r="A3" s="57"/>
      <c r="B3" s="57"/>
      <c r="C3" s="57"/>
      <c r="D3" s="58"/>
      <c r="E3" s="58"/>
      <c r="F3" s="58" t="s">
        <v>128</v>
      </c>
      <c r="G3" s="58" t="s">
        <v>129</v>
      </c>
      <c r="H3" s="58"/>
      <c r="I3" s="57"/>
    </row>
    <row r="4" customFormat="false" ht="18" hidden="false" customHeight="false" outlineLevel="0" collapsed="false">
      <c r="A4" s="59"/>
      <c r="B4" s="57"/>
      <c r="C4" s="57"/>
      <c r="D4" s="57"/>
      <c r="E4" s="58"/>
      <c r="F4" s="58"/>
      <c r="G4" s="58"/>
      <c r="H4" s="60"/>
      <c r="I4" s="57"/>
    </row>
    <row r="5" customFormat="false" ht="12.75" hidden="false" customHeight="false" outlineLevel="0" collapsed="false">
      <c r="A5" s="60"/>
      <c r="B5" s="61"/>
      <c r="C5" s="61"/>
      <c r="D5" s="61"/>
      <c r="E5" s="1"/>
      <c r="F5" s="1"/>
      <c r="G5" s="1"/>
    </row>
    <row r="6" customFormat="false" ht="12.75" hidden="false" customHeight="false" outlineLevel="0" collapsed="false">
      <c r="A6" s="62"/>
      <c r="B6" s="57" t="s">
        <v>130</v>
      </c>
      <c r="C6" s="57"/>
      <c r="D6" s="57"/>
      <c r="E6" s="60"/>
      <c r="F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60"/>
      <c r="F7" s="60"/>
    </row>
    <row r="8" customFormat="false" ht="12.75" hidden="false" customHeight="false" outlineLevel="0" collapsed="false">
      <c r="A8" s="61"/>
      <c r="B8" s="61"/>
      <c r="C8" s="63"/>
      <c r="D8" s="63"/>
      <c r="E8" s="61"/>
      <c r="F8" s="61"/>
    </row>
    <row r="9" customFormat="false" ht="13.5" hidden="false" customHeight="false" outlineLevel="0" collapsed="false">
      <c r="A9" s="58"/>
      <c r="B9" s="64"/>
      <c r="C9" s="65"/>
      <c r="D9" s="65"/>
      <c r="E9" s="64"/>
      <c r="F9" s="64"/>
      <c r="G9" s="66" t="s">
        <v>4</v>
      </c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133</v>
      </c>
      <c r="E10" s="67" t="s">
        <v>134</v>
      </c>
      <c r="F10" s="69" t="s">
        <v>135</v>
      </c>
      <c r="G10" s="69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138</v>
      </c>
      <c r="E11" s="71" t="s">
        <v>139</v>
      </c>
      <c r="F11" s="72" t="s">
        <v>140</v>
      </c>
      <c r="G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142</v>
      </c>
      <c r="D12" s="71" t="s">
        <v>143</v>
      </c>
      <c r="E12" s="71" t="s">
        <v>144</v>
      </c>
      <c r="F12" s="72" t="s">
        <v>145</v>
      </c>
      <c r="G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4" t="s">
        <v>147</v>
      </c>
      <c r="F13" s="72" t="s">
        <v>148</v>
      </c>
      <c r="G13" s="71" t="s">
        <v>149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5</v>
      </c>
      <c r="F14" s="78" t="n">
        <v>6</v>
      </c>
      <c r="G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C16+C32+C39+C35</f>
        <v>32517800</v>
      </c>
      <c r="D15" s="82" t="n">
        <f aca="false">D16+D32+D39+D35</f>
        <v>32517800</v>
      </c>
      <c r="E15" s="82" t="n">
        <f aca="false">E16+E32+E39+E35</f>
        <v>42975971</v>
      </c>
      <c r="F15" s="83" t="n">
        <f aca="false">E15/C15*100</f>
        <v>132.161373155626</v>
      </c>
      <c r="G15" s="83" t="n">
        <f aca="false">E15/D15*100</f>
        <v>132.161373155626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13676900</v>
      </c>
      <c r="D16" s="82" t="n">
        <f aca="false">D18</f>
        <v>13676900</v>
      </c>
      <c r="E16" s="82" t="n">
        <f aca="false">E18</f>
        <v>18290766</v>
      </c>
      <c r="F16" s="84" t="n">
        <f aca="false">E16/C16*100</f>
        <v>133.734735210464</v>
      </c>
      <c r="G16" s="84" t="n">
        <f aca="false">E16/D16*100</f>
        <v>133.734735210464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5"/>
      <c r="F17" s="84"/>
      <c r="G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13676900</v>
      </c>
      <c r="D18" s="87" t="n">
        <f aca="false">D19+D21+D24+D26+D29</f>
        <v>13676900</v>
      </c>
      <c r="E18" s="87" t="n">
        <f aca="false">E19+E21+E24+E26+E29</f>
        <v>18290766</v>
      </c>
      <c r="F18" s="84" t="n">
        <f aca="false">E18/C18*100</f>
        <v>133.734735210464</v>
      </c>
      <c r="G18" s="84" t="n">
        <f aca="false">E18/D18*100</f>
        <v>133.734735210464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9571400</v>
      </c>
      <c r="D19" s="87" t="n">
        <v>9571400</v>
      </c>
      <c r="E19" s="87" t="n">
        <v>13897974</v>
      </c>
      <c r="F19" s="84" t="n">
        <f aca="false">E19/C19*100</f>
        <v>145.203146875065</v>
      </c>
      <c r="G19" s="84" t="n">
        <f aca="false">E19/D19*100</f>
        <v>145.203146875065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4"/>
      <c r="G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2780100</v>
      </c>
      <c r="D21" s="87" t="n">
        <v>2780100</v>
      </c>
      <c r="E21" s="87" t="n">
        <v>2983025</v>
      </c>
      <c r="F21" s="84" t="n">
        <f aca="false">E21/C21*100</f>
        <v>107.29919787058</v>
      </c>
      <c r="G21" s="84" t="n">
        <f aca="false">E21/D21*100</f>
        <v>107.29919787058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4"/>
      <c r="G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4"/>
      <c r="G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833900</v>
      </c>
      <c r="D24" s="87" t="n">
        <v>833900</v>
      </c>
      <c r="E24" s="87" t="n">
        <v>841087</v>
      </c>
      <c r="F24" s="84" t="n">
        <f aca="false">E24/C24*100</f>
        <v>100.861853939321</v>
      </c>
      <c r="G24" s="84" t="n">
        <f aca="false">E24/D24*100</f>
        <v>100.861853939321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4"/>
      <c r="G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331900</v>
      </c>
      <c r="D26" s="87" t="n">
        <v>331900</v>
      </c>
      <c r="E26" s="87" t="n">
        <v>482840</v>
      </c>
      <c r="F26" s="84" t="n">
        <f aca="false">E26/C26*100</f>
        <v>145.477553479964</v>
      </c>
      <c r="G26" s="84" t="n">
        <f aca="false">E26/D26*100</f>
        <v>145.477553479964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8"/>
      <c r="F27" s="84"/>
      <c r="G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8"/>
      <c r="F28" s="84"/>
      <c r="G28" s="84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159600</v>
      </c>
      <c r="D29" s="87" t="n">
        <v>159600</v>
      </c>
      <c r="E29" s="88" t="n">
        <v>85840</v>
      </c>
      <c r="F29" s="84" t="n">
        <f aca="false">E29/C29*100</f>
        <v>53.7844611528822</v>
      </c>
      <c r="G29" s="84" t="n">
        <f aca="false">E29/D29*100</f>
        <v>53.7844611528822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8"/>
      <c r="F30" s="84"/>
      <c r="G30" s="84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8"/>
      <c r="F31" s="84"/>
      <c r="G31" s="84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90" t="n">
        <f aca="false">E33</f>
        <v>348</v>
      </c>
      <c r="F32" s="84" t="n">
        <v>0</v>
      </c>
      <c r="G32" s="84" t="n"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90" t="n">
        <f aca="false">E34</f>
        <v>348</v>
      </c>
      <c r="F33" s="84" t="n">
        <v>0</v>
      </c>
      <c r="G33" s="84" t="n"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8" t="n">
        <v>348</v>
      </c>
      <c r="F34" s="84" t="n">
        <v>0</v>
      </c>
      <c r="G34" s="84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90" t="n">
        <f aca="false">E36</f>
        <v>-7000</v>
      </c>
      <c r="F35" s="84" t="n">
        <v>0</v>
      </c>
      <c r="G35" s="84" t="n"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E37+E38</f>
        <v>-7000</v>
      </c>
      <c r="F36" s="84" t="n">
        <v>0</v>
      </c>
      <c r="G36" s="84" t="n">
        <v>0</v>
      </c>
    </row>
    <row r="37" customFormat="false" ht="12.75" hidden="false" customHeight="false" outlineLevel="0" collapsed="false">
      <c r="A37" s="91" t="n">
        <v>16010200</v>
      </c>
      <c r="B37" s="86" t="s">
        <v>169</v>
      </c>
      <c r="C37" s="87" t="n">
        <v>0</v>
      </c>
      <c r="D37" s="87" t="n">
        <v>0</v>
      </c>
      <c r="E37" s="87" t="n">
        <v>0</v>
      </c>
      <c r="F37" s="84" t="n">
        <v>0</v>
      </c>
      <c r="G37" s="84" t="n">
        <v>0</v>
      </c>
    </row>
    <row r="38" customFormat="false" ht="12.75" hidden="false" customHeight="false" outlineLevel="0" collapsed="false">
      <c r="A38" s="91" t="n">
        <v>16010400</v>
      </c>
      <c r="B38" s="86" t="s">
        <v>170</v>
      </c>
      <c r="C38" s="87" t="n">
        <v>0</v>
      </c>
      <c r="D38" s="87" t="n">
        <v>0</v>
      </c>
      <c r="E38" s="90" t="n">
        <v>-7000</v>
      </c>
      <c r="F38" s="84"/>
      <c r="G38" s="84"/>
    </row>
    <row r="39" customFormat="false" ht="12.75" hidden="false" customHeight="false" outlineLevel="0" collapsed="false">
      <c r="A39" s="80" t="n">
        <v>18000000</v>
      </c>
      <c r="B39" s="81" t="s">
        <v>34</v>
      </c>
      <c r="C39" s="82" t="n">
        <f aca="false">C40+C45+C50+C53</f>
        <v>18840900</v>
      </c>
      <c r="D39" s="82" t="n">
        <f aca="false">D40+D45+D50+D53</f>
        <v>18840900</v>
      </c>
      <c r="E39" s="82" t="n">
        <f aca="false">E40+E45+E50+E53</f>
        <v>24691857</v>
      </c>
      <c r="F39" s="84" t="n">
        <f aca="false">E39/C39*100</f>
        <v>131.054551534162</v>
      </c>
      <c r="G39" s="84" t="n">
        <f aca="false">E39/D39*100</f>
        <v>131.054551534162</v>
      </c>
    </row>
    <row r="40" customFormat="false" ht="12.75" hidden="false" customHeight="false" outlineLevel="0" collapsed="false">
      <c r="A40" s="80" t="n">
        <v>18010000</v>
      </c>
      <c r="B40" s="81" t="s">
        <v>35</v>
      </c>
      <c r="C40" s="82" t="n">
        <f aca="false">C41+C42+C43+C44</f>
        <v>18297400</v>
      </c>
      <c r="D40" s="82" t="n">
        <f aca="false">D41+D42+D43+D44</f>
        <v>18297400</v>
      </c>
      <c r="E40" s="82" t="n">
        <f aca="false">E41+E42+E43+E44</f>
        <v>24082496</v>
      </c>
      <c r="F40" s="84" t="n">
        <f aca="false">E40/C40*100</f>
        <v>131.617038486342</v>
      </c>
      <c r="G40" s="84" t="n">
        <f aca="false">E40/D40*100</f>
        <v>131.617038486342</v>
      </c>
    </row>
    <row r="41" customFormat="false" ht="12.75" hidden="false" customHeight="false" outlineLevel="0" collapsed="false">
      <c r="A41" s="80" t="n">
        <v>18010500</v>
      </c>
      <c r="B41" s="86" t="s">
        <v>36</v>
      </c>
      <c r="C41" s="82" t="n">
        <v>4947000</v>
      </c>
      <c r="D41" s="82" t="n">
        <v>4947000</v>
      </c>
      <c r="E41" s="85" t="n">
        <v>9303269</v>
      </c>
      <c r="F41" s="84" t="n">
        <f aca="false">E41/C41*100</f>
        <v>188.05880331514</v>
      </c>
      <c r="G41" s="84" t="n">
        <f aca="false">E41/D41*100</f>
        <v>188.05880331514</v>
      </c>
    </row>
    <row r="42" customFormat="false" ht="12.75" hidden="false" customHeight="false" outlineLevel="0" collapsed="false">
      <c r="A42" s="80" t="n">
        <v>18010600</v>
      </c>
      <c r="B42" s="86" t="s">
        <v>37</v>
      </c>
      <c r="C42" s="82" t="n">
        <v>11872800</v>
      </c>
      <c r="D42" s="82" t="n">
        <v>11872800</v>
      </c>
      <c r="E42" s="85" t="n">
        <v>13360628</v>
      </c>
      <c r="F42" s="84" t="n">
        <f aca="false">E42/C42*100</f>
        <v>112.531399501381</v>
      </c>
      <c r="G42" s="84" t="n">
        <f aca="false">E42/D42*100</f>
        <v>112.531399501381</v>
      </c>
    </row>
    <row r="43" customFormat="false" ht="12.75" hidden="false" customHeight="false" outlineLevel="0" collapsed="false">
      <c r="A43" s="80" t="n">
        <v>18010700</v>
      </c>
      <c r="B43" s="86" t="s">
        <v>38</v>
      </c>
      <c r="C43" s="82" t="n">
        <v>207800</v>
      </c>
      <c r="D43" s="82" t="n">
        <v>207800</v>
      </c>
      <c r="E43" s="85" t="n">
        <v>532377</v>
      </c>
      <c r="F43" s="84" t="n">
        <f aca="false">E43/C43*100</f>
        <v>256.196823869105</v>
      </c>
      <c r="G43" s="84" t="n">
        <f aca="false">E43/D43*100</f>
        <v>256.196823869105</v>
      </c>
    </row>
    <row r="44" customFormat="false" ht="12.75" hidden="false" customHeight="false" outlineLevel="0" collapsed="false">
      <c r="A44" s="80" t="n">
        <v>18010900</v>
      </c>
      <c r="B44" s="86" t="s">
        <v>39</v>
      </c>
      <c r="C44" s="82" t="n">
        <v>1269800</v>
      </c>
      <c r="D44" s="82" t="n">
        <v>1269800</v>
      </c>
      <c r="E44" s="85" t="n">
        <v>886222</v>
      </c>
      <c r="F44" s="84" t="n">
        <f aca="false">E44/C44*100</f>
        <v>69.7922507481493</v>
      </c>
      <c r="G44" s="84" t="n">
        <f aca="false">E44/D44*100</f>
        <v>69.7922507481493</v>
      </c>
    </row>
    <row r="45" customFormat="false" ht="12.75" hidden="false" customHeight="false" outlineLevel="0" collapsed="false">
      <c r="A45" s="80" t="n">
        <v>18020000</v>
      </c>
      <c r="B45" s="81" t="s">
        <v>40</v>
      </c>
      <c r="C45" s="82" t="n">
        <f aca="false">C46+C48</f>
        <v>436400</v>
      </c>
      <c r="D45" s="82" t="n">
        <f aca="false">D46+D48</f>
        <v>436400</v>
      </c>
      <c r="E45" s="85" t="n">
        <f aca="false">E46+E48</f>
        <v>532215</v>
      </c>
      <c r="F45" s="84" t="n">
        <f aca="false">E45/C45*100</f>
        <v>121.95577451879</v>
      </c>
      <c r="G45" s="84" t="n">
        <f aca="false">E45/D45*100</f>
        <v>121.95577451879</v>
      </c>
    </row>
    <row r="46" customFormat="false" ht="12.75" hidden="false" customHeight="false" outlineLevel="0" collapsed="false">
      <c r="A46" s="71" t="n">
        <v>18020100</v>
      </c>
      <c r="B46" s="86" t="s">
        <v>171</v>
      </c>
      <c r="C46" s="87" t="n">
        <v>301700</v>
      </c>
      <c r="D46" s="87" t="n">
        <v>301700</v>
      </c>
      <c r="E46" s="88" t="n">
        <v>379065</v>
      </c>
      <c r="F46" s="84" t="n">
        <f aca="false">E46/C46*100</f>
        <v>125.643022870401</v>
      </c>
      <c r="G46" s="84" t="n">
        <f aca="false">E46/D46*100</f>
        <v>125.643022870401</v>
      </c>
    </row>
    <row r="47" customFormat="false" ht="12.75" hidden="false" customHeight="false" outlineLevel="0" collapsed="false">
      <c r="A47" s="71"/>
      <c r="B47" s="86" t="s">
        <v>172</v>
      </c>
      <c r="C47" s="87"/>
      <c r="D47" s="87"/>
      <c r="E47" s="88"/>
      <c r="F47" s="84"/>
      <c r="G47" s="84"/>
    </row>
    <row r="48" customFormat="false" ht="12.75" hidden="false" customHeight="false" outlineLevel="0" collapsed="false">
      <c r="A48" s="71" t="n">
        <v>18020200</v>
      </c>
      <c r="B48" s="86" t="s">
        <v>173</v>
      </c>
      <c r="C48" s="87" t="n">
        <v>134700</v>
      </c>
      <c r="D48" s="87" t="n">
        <v>134700</v>
      </c>
      <c r="E48" s="88" t="n">
        <v>153150</v>
      </c>
      <c r="F48" s="84" t="n">
        <f aca="false">E48/C48*100</f>
        <v>113.69710467706</v>
      </c>
      <c r="G48" s="84" t="n">
        <f aca="false">E48/D48*100</f>
        <v>113.69710467706</v>
      </c>
    </row>
    <row r="49" customFormat="false" ht="12.75" hidden="false" customHeight="false" outlineLevel="0" collapsed="false">
      <c r="A49" s="71"/>
      <c r="B49" s="86" t="s">
        <v>172</v>
      </c>
      <c r="C49" s="87"/>
      <c r="D49" s="87"/>
      <c r="E49" s="88"/>
      <c r="F49" s="84"/>
      <c r="G49" s="84"/>
    </row>
    <row r="50" customFormat="false" ht="12.75" hidden="false" customHeight="false" outlineLevel="0" collapsed="false">
      <c r="A50" s="80" t="n">
        <v>18030000</v>
      </c>
      <c r="B50" s="81" t="s">
        <v>43</v>
      </c>
      <c r="C50" s="82" t="n">
        <f aca="false">C51+C52</f>
        <v>107100</v>
      </c>
      <c r="D50" s="82" t="n">
        <f aca="false">D51+D52</f>
        <v>107100</v>
      </c>
      <c r="E50" s="85" t="n">
        <f aca="false">E51+E52</f>
        <v>119506</v>
      </c>
      <c r="F50" s="84" t="n">
        <f aca="false">E50/C50*100</f>
        <v>111.583566760037</v>
      </c>
      <c r="G50" s="84" t="n">
        <f aca="false">E50/D50*100</f>
        <v>111.583566760037</v>
      </c>
    </row>
    <row r="51" customFormat="false" ht="12.75" hidden="false" customHeight="false" outlineLevel="0" collapsed="false">
      <c r="A51" s="71" t="n">
        <v>18030100</v>
      </c>
      <c r="B51" s="86" t="s">
        <v>44</v>
      </c>
      <c r="C51" s="87" t="n">
        <v>96000</v>
      </c>
      <c r="D51" s="87" t="n">
        <v>96000</v>
      </c>
      <c r="E51" s="88" t="n">
        <v>89312</v>
      </c>
      <c r="F51" s="84" t="n">
        <f aca="false">E51/C51*100</f>
        <v>93.0333333333333</v>
      </c>
      <c r="G51" s="84" t="n">
        <f aca="false">E51/D51*100</f>
        <v>93.0333333333333</v>
      </c>
    </row>
    <row r="52" customFormat="false" ht="12.75" hidden="false" customHeight="false" outlineLevel="0" collapsed="false">
      <c r="A52" s="71" t="n">
        <v>18030200</v>
      </c>
      <c r="B52" s="86" t="s">
        <v>45</v>
      </c>
      <c r="C52" s="87" t="n">
        <v>11100</v>
      </c>
      <c r="D52" s="87" t="n">
        <v>11100</v>
      </c>
      <c r="E52" s="88" t="n">
        <v>30194</v>
      </c>
      <c r="F52" s="84" t="n">
        <f aca="false">E52/C52*100</f>
        <v>272.018018018018</v>
      </c>
      <c r="G52" s="84" t="n">
        <f aca="false">E52/D52*100</f>
        <v>272.018018018018</v>
      </c>
    </row>
    <row r="53" customFormat="false" ht="12.75" hidden="false" customHeight="false" outlineLevel="0" collapsed="false">
      <c r="A53" s="80" t="n">
        <v>18040000</v>
      </c>
      <c r="B53" s="81" t="s">
        <v>174</v>
      </c>
      <c r="C53" s="82" t="n">
        <f aca="false">C55+C57+C59+C61</f>
        <v>0</v>
      </c>
      <c r="D53" s="82" t="n">
        <f aca="false">D55+D57+D59+D61</f>
        <v>0</v>
      </c>
      <c r="E53" s="82" t="n">
        <f aca="false">E55+E57+E59+E61</f>
        <v>-42360</v>
      </c>
      <c r="F53" s="84" t="n">
        <v>0</v>
      </c>
      <c r="G53" s="84" t="n">
        <v>0</v>
      </c>
    </row>
    <row r="54" customFormat="false" ht="12.75" hidden="false" customHeight="false" outlineLevel="0" collapsed="false">
      <c r="A54" s="80"/>
      <c r="B54" s="81" t="s">
        <v>175</v>
      </c>
      <c r="C54" s="82"/>
      <c r="D54" s="82"/>
      <c r="E54" s="85"/>
      <c r="F54" s="84"/>
      <c r="G54" s="84"/>
    </row>
    <row r="55" customFormat="false" ht="12.75" hidden="false" customHeight="false" outlineLevel="0" collapsed="false">
      <c r="A55" s="71" t="n">
        <v>18040200</v>
      </c>
      <c r="B55" s="86" t="s">
        <v>176</v>
      </c>
      <c r="C55" s="87" t="n">
        <v>0</v>
      </c>
      <c r="D55" s="87" t="n">
        <v>0</v>
      </c>
      <c r="E55" s="85" t="n">
        <v>-42655</v>
      </c>
      <c r="F55" s="84" t="n">
        <v>0</v>
      </c>
      <c r="G55" s="84" t="n">
        <v>0</v>
      </c>
    </row>
    <row r="56" customFormat="false" ht="12.75" hidden="false" customHeight="false" outlineLevel="0" collapsed="false">
      <c r="A56" s="71"/>
      <c r="B56" s="86" t="s">
        <v>177</v>
      </c>
      <c r="C56" s="87"/>
      <c r="D56" s="87"/>
      <c r="E56" s="85"/>
      <c r="F56" s="84"/>
      <c r="G56" s="84"/>
    </row>
    <row r="57" customFormat="false" ht="12.75" hidden="false" customHeight="false" outlineLevel="0" collapsed="false">
      <c r="A57" s="71" t="n">
        <v>18040700</v>
      </c>
      <c r="B57" s="86" t="s">
        <v>178</v>
      </c>
      <c r="C57" s="87" t="n">
        <v>0</v>
      </c>
      <c r="D57" s="87" t="n">
        <v>0</v>
      </c>
      <c r="E57" s="88" t="n">
        <v>1656</v>
      </c>
      <c r="F57" s="84" t="n">
        <v>0</v>
      </c>
      <c r="G57" s="84" t="n">
        <v>0</v>
      </c>
    </row>
    <row r="58" customFormat="false" ht="12.75" hidden="false" customHeight="false" outlineLevel="0" collapsed="false">
      <c r="A58" s="71"/>
      <c r="B58" s="86" t="s">
        <v>179</v>
      </c>
      <c r="C58" s="87"/>
      <c r="D58" s="87"/>
      <c r="E58" s="88"/>
      <c r="F58" s="84"/>
      <c r="G58" s="84"/>
    </row>
    <row r="59" customFormat="false" ht="12.75" hidden="false" customHeight="false" outlineLevel="0" collapsed="false">
      <c r="A59" s="71" t="n">
        <v>18040800</v>
      </c>
      <c r="B59" s="86" t="s">
        <v>180</v>
      </c>
      <c r="C59" s="87" t="n">
        <v>0</v>
      </c>
      <c r="D59" s="87" t="n">
        <v>0</v>
      </c>
      <c r="E59" s="85" t="n">
        <v>-261</v>
      </c>
      <c r="F59" s="84" t="n">
        <v>0</v>
      </c>
      <c r="G59" s="84" t="n">
        <v>0</v>
      </c>
    </row>
    <row r="60" customFormat="false" ht="12.75" hidden="false" customHeight="false" outlineLevel="0" collapsed="false">
      <c r="A60" s="71"/>
      <c r="B60" s="86" t="s">
        <v>181</v>
      </c>
      <c r="C60" s="87"/>
      <c r="D60" s="87"/>
      <c r="E60" s="85"/>
      <c r="F60" s="84"/>
      <c r="G60" s="84"/>
    </row>
    <row r="61" customFormat="false" ht="12.75" hidden="false" customHeight="false" outlineLevel="0" collapsed="false">
      <c r="A61" s="71" t="n">
        <v>18041400</v>
      </c>
      <c r="B61" s="86" t="s">
        <v>182</v>
      </c>
      <c r="C61" s="87" t="n">
        <v>0</v>
      </c>
      <c r="D61" s="87" t="n">
        <v>0</v>
      </c>
      <c r="E61" s="88" t="n">
        <v>-1100</v>
      </c>
      <c r="F61" s="84" t="n">
        <v>0</v>
      </c>
      <c r="G61" s="84" t="n">
        <v>0</v>
      </c>
    </row>
    <row r="62" customFormat="false" ht="12.75" hidden="false" customHeight="false" outlineLevel="0" collapsed="false">
      <c r="A62" s="71"/>
      <c r="B62" s="86" t="s">
        <v>183</v>
      </c>
      <c r="C62" s="87"/>
      <c r="D62" s="87"/>
      <c r="E62" s="85"/>
      <c r="F62" s="84"/>
      <c r="G62" s="84"/>
    </row>
    <row r="63" customFormat="false" ht="12.75" hidden="false" customHeight="false" outlineLevel="0" collapsed="false">
      <c r="A63" s="80" t="n">
        <v>20000000</v>
      </c>
      <c r="B63" s="81" t="s">
        <v>46</v>
      </c>
      <c r="C63" s="82" t="n">
        <f aca="false">C64+C69+C80+C86</f>
        <v>1210600</v>
      </c>
      <c r="D63" s="82" t="n">
        <f aca="false">D64+D69+D80+D86</f>
        <v>1210600</v>
      </c>
      <c r="E63" s="82" t="n">
        <f aca="false">E64+E69+E80+E86</f>
        <v>1338242</v>
      </c>
      <c r="F63" s="84" t="n">
        <f aca="false">E63/C63*100</f>
        <v>110.543697340162</v>
      </c>
      <c r="G63" s="84" t="n">
        <f aca="false">E63/D63*100</f>
        <v>110.543697340162</v>
      </c>
    </row>
    <row r="64" customFormat="false" ht="12.75" hidden="false" customHeight="false" outlineLevel="0" collapsed="false">
      <c r="A64" s="80" t="n">
        <v>21000000</v>
      </c>
      <c r="B64" s="81" t="s">
        <v>47</v>
      </c>
      <c r="C64" s="82" t="n">
        <f aca="false">C65+C68</f>
        <v>4500</v>
      </c>
      <c r="D64" s="82" t="n">
        <f aca="false">D65+D68</f>
        <v>4500</v>
      </c>
      <c r="E64" s="82" t="n">
        <f aca="false">E65+E68</f>
        <v>11551</v>
      </c>
      <c r="F64" s="84" t="n">
        <f aca="false">E64/C64*100</f>
        <v>256.688888888889</v>
      </c>
      <c r="G64" s="84" t="n">
        <f aca="false">E64/D64*100</f>
        <v>256.688888888889</v>
      </c>
    </row>
    <row r="65" customFormat="false" ht="12.75" hidden="false" customHeight="false" outlineLevel="0" collapsed="false">
      <c r="A65" s="80" t="n">
        <v>21080900</v>
      </c>
      <c r="B65" s="81" t="s">
        <v>184</v>
      </c>
      <c r="C65" s="82" t="n">
        <v>0</v>
      </c>
      <c r="D65" s="82" t="n">
        <v>0</v>
      </c>
      <c r="E65" s="85" t="n">
        <v>2</v>
      </c>
      <c r="F65" s="84"/>
      <c r="G65" s="84"/>
    </row>
    <row r="66" customFormat="false" ht="12.75" hidden="false" customHeight="false" outlineLevel="0" collapsed="false">
      <c r="A66" s="80"/>
      <c r="B66" s="81" t="s">
        <v>185</v>
      </c>
      <c r="C66" s="82"/>
      <c r="D66" s="82"/>
      <c r="E66" s="85"/>
      <c r="F66" s="84"/>
      <c r="G66" s="84"/>
    </row>
    <row r="67" customFormat="false" ht="12.75" hidden="false" customHeight="false" outlineLevel="0" collapsed="false">
      <c r="A67" s="80"/>
      <c r="B67" s="81" t="s">
        <v>186</v>
      </c>
      <c r="C67" s="82"/>
      <c r="D67" s="82"/>
      <c r="E67" s="85"/>
      <c r="F67" s="84"/>
      <c r="G67" s="84"/>
    </row>
    <row r="68" customFormat="false" ht="12.75" hidden="false" customHeight="false" outlineLevel="0" collapsed="false">
      <c r="A68" s="71" t="n">
        <v>21081100</v>
      </c>
      <c r="B68" s="86" t="s">
        <v>49</v>
      </c>
      <c r="C68" s="87" t="n">
        <v>4500</v>
      </c>
      <c r="D68" s="87" t="n">
        <v>4500</v>
      </c>
      <c r="E68" s="92" t="n">
        <v>11549</v>
      </c>
      <c r="F68" s="84" t="n">
        <f aca="false">E68/C68*100</f>
        <v>256.644444444444</v>
      </c>
      <c r="G68" s="84" t="n">
        <f aca="false">E68/D68*100</f>
        <v>256.644444444444</v>
      </c>
    </row>
    <row r="69" customFormat="false" ht="12.75" hidden="false" customHeight="false" outlineLevel="0" collapsed="false">
      <c r="A69" s="80" t="n">
        <v>22000000</v>
      </c>
      <c r="B69" s="81" t="s">
        <v>187</v>
      </c>
      <c r="C69" s="82" t="n">
        <f aca="false">C70</f>
        <v>592400</v>
      </c>
      <c r="D69" s="82" t="n">
        <f aca="false">D70</f>
        <v>592400</v>
      </c>
      <c r="E69" s="82" t="n">
        <f aca="false">E70</f>
        <v>693604</v>
      </c>
      <c r="F69" s="84" t="n">
        <f aca="false">E69/C69*100</f>
        <v>117.083727211344</v>
      </c>
      <c r="G69" s="84" t="n">
        <f aca="false">E69/D69*100</f>
        <v>117.083727211344</v>
      </c>
    </row>
    <row r="70" customFormat="false" ht="12.75" hidden="false" customHeight="false" outlineLevel="0" collapsed="false">
      <c r="A70" s="80" t="n">
        <v>22010000</v>
      </c>
      <c r="B70" s="81" t="s">
        <v>52</v>
      </c>
      <c r="C70" s="82" t="n">
        <f aca="false">C73+C71+C74+C76</f>
        <v>592400</v>
      </c>
      <c r="D70" s="82" t="n">
        <f aca="false">D73+D71+D74+D76</f>
        <v>592400</v>
      </c>
      <c r="E70" s="82" t="n">
        <f aca="false">E73+E71+E74+E76</f>
        <v>693604</v>
      </c>
      <c r="F70" s="84" t="n">
        <f aca="false">E70/C70*100</f>
        <v>117.083727211344</v>
      </c>
      <c r="G70" s="84" t="n">
        <f aca="false">E70/D70*100</f>
        <v>117.083727211344</v>
      </c>
    </row>
    <row r="71" customFormat="false" ht="12.75" hidden="false" customHeight="false" outlineLevel="0" collapsed="false">
      <c r="A71" s="80" t="n">
        <v>22010300</v>
      </c>
      <c r="B71" s="81" t="s">
        <v>188</v>
      </c>
      <c r="C71" s="82" t="n">
        <v>0</v>
      </c>
      <c r="D71" s="82" t="n">
        <v>0</v>
      </c>
      <c r="E71" s="85" t="n">
        <v>1640</v>
      </c>
      <c r="F71" s="84"/>
      <c r="G71" s="84"/>
    </row>
    <row r="72" customFormat="false" ht="12.75" hidden="false" customHeight="false" outlineLevel="0" collapsed="false">
      <c r="A72" s="80"/>
      <c r="B72" s="81" t="s">
        <v>54</v>
      </c>
      <c r="C72" s="82"/>
      <c r="D72" s="82"/>
      <c r="E72" s="85"/>
      <c r="F72" s="84"/>
      <c r="G72" s="84"/>
    </row>
    <row r="73" customFormat="false" ht="12.75" hidden="false" customHeight="false" outlineLevel="0" collapsed="false">
      <c r="A73" s="80" t="n">
        <v>22012500</v>
      </c>
      <c r="B73" s="81" t="s">
        <v>189</v>
      </c>
      <c r="C73" s="82" t="n">
        <v>592400</v>
      </c>
      <c r="D73" s="82" t="n">
        <v>592400</v>
      </c>
      <c r="E73" s="85" t="n">
        <v>611624</v>
      </c>
      <c r="F73" s="84" t="n">
        <f aca="false">E73/C73*100</f>
        <v>103.245104659014</v>
      </c>
      <c r="G73" s="84" t="n">
        <f aca="false">E73/D73*100</f>
        <v>103.245104659014</v>
      </c>
    </row>
    <row r="74" customFormat="false" ht="12.75" hidden="false" customHeight="false" outlineLevel="0" collapsed="false">
      <c r="A74" s="80" t="n">
        <v>22012600</v>
      </c>
      <c r="B74" s="81" t="s">
        <v>190</v>
      </c>
      <c r="C74" s="82" t="n">
        <v>0</v>
      </c>
      <c r="D74" s="82" t="n">
        <v>0</v>
      </c>
      <c r="E74" s="85" t="n">
        <v>69855</v>
      </c>
      <c r="F74" s="84"/>
      <c r="G74" s="84"/>
    </row>
    <row r="75" customFormat="false" ht="12.75" hidden="false" customHeight="false" outlineLevel="0" collapsed="false">
      <c r="A75" s="80"/>
      <c r="B75" s="81" t="s">
        <v>57</v>
      </c>
      <c r="C75" s="82"/>
      <c r="D75" s="82"/>
      <c r="E75" s="85"/>
      <c r="F75" s="84"/>
      <c r="G75" s="84"/>
    </row>
    <row r="76" customFormat="false" ht="12.75" hidden="false" customHeight="false" outlineLevel="0" collapsed="false">
      <c r="A76" s="80" t="n">
        <v>22012900</v>
      </c>
      <c r="B76" s="81" t="s">
        <v>191</v>
      </c>
      <c r="C76" s="82" t="n">
        <v>0</v>
      </c>
      <c r="D76" s="82" t="n">
        <v>0</v>
      </c>
      <c r="E76" s="85" t="n">
        <v>10485</v>
      </c>
      <c r="F76" s="84"/>
      <c r="G76" s="84"/>
    </row>
    <row r="77" customFormat="false" ht="12.75" hidden="false" customHeight="false" outlineLevel="0" collapsed="false">
      <c r="A77" s="80"/>
      <c r="B77" s="81" t="s">
        <v>192</v>
      </c>
      <c r="C77" s="82"/>
      <c r="D77" s="82"/>
      <c r="E77" s="85"/>
      <c r="F77" s="84"/>
      <c r="G77" s="84"/>
    </row>
    <row r="78" customFormat="false" ht="12.75" hidden="false" customHeight="false" outlineLevel="0" collapsed="false">
      <c r="A78" s="80"/>
      <c r="B78" s="81" t="s">
        <v>193</v>
      </c>
      <c r="C78" s="82"/>
      <c r="D78" s="82"/>
      <c r="E78" s="85"/>
      <c r="F78" s="84"/>
      <c r="G78" s="84"/>
    </row>
    <row r="79" customFormat="false" ht="12.75" hidden="false" customHeight="false" outlineLevel="0" collapsed="false">
      <c r="A79" s="80"/>
      <c r="B79" s="81" t="s">
        <v>194</v>
      </c>
      <c r="C79" s="82"/>
      <c r="D79" s="82"/>
      <c r="E79" s="85"/>
      <c r="F79" s="84"/>
      <c r="G79" s="84"/>
    </row>
    <row r="80" customFormat="false" ht="12.75" hidden="false" customHeight="false" outlineLevel="0" collapsed="false">
      <c r="A80" s="80" t="n">
        <v>22090000</v>
      </c>
      <c r="B80" s="81" t="s">
        <v>62</v>
      </c>
      <c r="C80" s="82" t="n">
        <f aca="false">C81+C83+C84</f>
        <v>605200</v>
      </c>
      <c r="D80" s="82" t="n">
        <f aca="false">D81+D83+D84</f>
        <v>605200</v>
      </c>
      <c r="E80" s="82" t="n">
        <f aca="false">E81+E83+E84</f>
        <v>610895</v>
      </c>
      <c r="F80" s="84" t="n">
        <f aca="false">E80/C80*100</f>
        <v>100.941011235955</v>
      </c>
      <c r="G80" s="84" t="n">
        <f aca="false">E80/D80*100</f>
        <v>100.941011235955</v>
      </c>
    </row>
    <row r="81" customFormat="false" ht="12.75" hidden="false" customHeight="false" outlineLevel="0" collapsed="false">
      <c r="A81" s="71" t="n">
        <v>22090100</v>
      </c>
      <c r="B81" s="86" t="s">
        <v>195</v>
      </c>
      <c r="C81" s="87" t="n">
        <v>50200</v>
      </c>
      <c r="D81" s="87" t="n">
        <v>50200</v>
      </c>
      <c r="E81" s="88" t="n">
        <v>10835</v>
      </c>
      <c r="F81" s="84" t="n">
        <f aca="false">E81/C81*100</f>
        <v>21.5836653386454</v>
      </c>
      <c r="G81" s="84" t="n">
        <f aca="false">E81/D81*100</f>
        <v>21.5836653386454</v>
      </c>
    </row>
    <row r="82" customFormat="false" ht="12.75" hidden="false" customHeight="false" outlineLevel="0" collapsed="false">
      <c r="A82" s="71"/>
      <c r="B82" s="86" t="s">
        <v>196</v>
      </c>
      <c r="C82" s="87"/>
      <c r="D82" s="87"/>
      <c r="E82" s="88"/>
      <c r="F82" s="84"/>
      <c r="G82" s="84"/>
    </row>
    <row r="83" customFormat="false" ht="12.75" hidden="false" customHeight="false" outlineLevel="0" collapsed="false">
      <c r="A83" s="71" t="n">
        <v>22090200</v>
      </c>
      <c r="B83" s="86" t="s">
        <v>65</v>
      </c>
      <c r="C83" s="87" t="n">
        <v>25000</v>
      </c>
      <c r="D83" s="87" t="n">
        <v>25000</v>
      </c>
      <c r="E83" s="88" t="n">
        <v>-3176</v>
      </c>
      <c r="F83" s="84" t="n">
        <f aca="false">E83/C83*100</f>
        <v>-12.704</v>
      </c>
      <c r="G83" s="84" t="n">
        <f aca="false">E83/D83*100</f>
        <v>-12.704</v>
      </c>
    </row>
    <row r="84" customFormat="false" ht="12.75" hidden="false" customHeight="false" outlineLevel="0" collapsed="false">
      <c r="A84" s="71" t="n">
        <v>22090400</v>
      </c>
      <c r="B84" s="86" t="s">
        <v>197</v>
      </c>
      <c r="C84" s="87" t="n">
        <v>530000</v>
      </c>
      <c r="D84" s="87" t="n">
        <v>530000</v>
      </c>
      <c r="E84" s="88" t="n">
        <v>603236</v>
      </c>
      <c r="F84" s="84" t="n">
        <f aca="false">E84/C84*100</f>
        <v>113.818113207547</v>
      </c>
      <c r="G84" s="84" t="n">
        <f aca="false">E84/D84*100</f>
        <v>113.818113207547</v>
      </c>
    </row>
    <row r="85" customFormat="false" ht="12.75" hidden="false" customHeight="false" outlineLevel="0" collapsed="false">
      <c r="A85" s="71"/>
      <c r="B85" s="86" t="s">
        <v>198</v>
      </c>
      <c r="C85" s="87"/>
      <c r="D85" s="87"/>
      <c r="E85" s="88"/>
      <c r="F85" s="84"/>
      <c r="G85" s="84"/>
    </row>
    <row r="86" customFormat="false" ht="12.75" hidden="false" customHeight="false" outlineLevel="0" collapsed="false">
      <c r="A86" s="80" t="n">
        <v>24000000</v>
      </c>
      <c r="B86" s="81" t="s">
        <v>70</v>
      </c>
      <c r="C86" s="82" t="n">
        <f aca="false">C87</f>
        <v>8500</v>
      </c>
      <c r="D86" s="82" t="n">
        <f aca="false">D87</f>
        <v>8500</v>
      </c>
      <c r="E86" s="85" t="n">
        <f aca="false">E87</f>
        <v>22192</v>
      </c>
      <c r="F86" s="84" t="n">
        <f aca="false">E86/C86*100</f>
        <v>261.082352941176</v>
      </c>
      <c r="G86" s="84" t="n">
        <f aca="false">E86/D86*100</f>
        <v>261.082352941176</v>
      </c>
    </row>
    <row r="87" customFormat="false" ht="12.75" hidden="false" customHeight="false" outlineLevel="0" collapsed="false">
      <c r="A87" s="80" t="n">
        <v>24060000</v>
      </c>
      <c r="B87" s="81" t="s">
        <v>48</v>
      </c>
      <c r="C87" s="82" t="n">
        <f aca="false">C88</f>
        <v>8500</v>
      </c>
      <c r="D87" s="82" t="n">
        <f aca="false">D88</f>
        <v>8500</v>
      </c>
      <c r="E87" s="85" t="n">
        <f aca="false">E88</f>
        <v>22192</v>
      </c>
      <c r="F87" s="84" t="n">
        <f aca="false">E87/C87*100</f>
        <v>261.082352941176</v>
      </c>
      <c r="G87" s="84" t="n">
        <f aca="false">E87/D87*100</f>
        <v>261.082352941176</v>
      </c>
    </row>
    <row r="88" customFormat="false" ht="12.75" hidden="false" customHeight="false" outlineLevel="0" collapsed="false">
      <c r="A88" s="71" t="n">
        <v>24060300</v>
      </c>
      <c r="B88" s="86" t="s">
        <v>48</v>
      </c>
      <c r="C88" s="87" t="n">
        <v>8500</v>
      </c>
      <c r="D88" s="87" t="n">
        <v>8500</v>
      </c>
      <c r="E88" s="88" t="n">
        <v>22192</v>
      </c>
      <c r="F88" s="84" t="n">
        <f aca="false">E88/C88*100</f>
        <v>261.082352941176</v>
      </c>
      <c r="G88" s="84" t="n">
        <f aca="false">E88/D88*100</f>
        <v>261.082352941176</v>
      </c>
    </row>
    <row r="89" customFormat="false" ht="12.75" hidden="false" customHeight="false" outlineLevel="0" collapsed="false">
      <c r="A89" s="80" t="n">
        <v>30000000</v>
      </c>
      <c r="B89" s="81" t="s">
        <v>199</v>
      </c>
      <c r="C89" s="82" t="n">
        <f aca="false">C90</f>
        <v>6700</v>
      </c>
      <c r="D89" s="82" t="n">
        <f aca="false">D90</f>
        <v>6700</v>
      </c>
      <c r="E89" s="85" t="n">
        <f aca="false">E90</f>
        <v>7400</v>
      </c>
      <c r="F89" s="84" t="n">
        <f aca="false">E89/C89*100</f>
        <v>110.44776119403</v>
      </c>
      <c r="G89" s="84" t="n">
        <f aca="false">E89/D89*100</f>
        <v>110.44776119403</v>
      </c>
    </row>
    <row r="90" customFormat="false" ht="12.75" hidden="false" customHeight="false" outlineLevel="0" collapsed="false">
      <c r="A90" s="80" t="n">
        <v>31000000</v>
      </c>
      <c r="B90" s="81" t="s">
        <v>77</v>
      </c>
      <c r="C90" s="82" t="n">
        <f aca="false">C91</f>
        <v>6700</v>
      </c>
      <c r="D90" s="82" t="n">
        <f aca="false">D91</f>
        <v>6700</v>
      </c>
      <c r="E90" s="85" t="n">
        <f aca="false">E91</f>
        <v>7400</v>
      </c>
      <c r="F90" s="84" t="n">
        <f aca="false">E90/C90*100</f>
        <v>110.44776119403</v>
      </c>
      <c r="G90" s="84" t="n">
        <f aca="false">E90/D90*100</f>
        <v>110.44776119403</v>
      </c>
    </row>
    <row r="91" customFormat="false" ht="12.75" hidden="false" customHeight="false" outlineLevel="0" collapsed="false">
      <c r="A91" s="71" t="n">
        <v>31010200</v>
      </c>
      <c r="B91" s="86" t="s">
        <v>200</v>
      </c>
      <c r="C91" s="87" t="n">
        <v>6700</v>
      </c>
      <c r="D91" s="87" t="n">
        <v>6700</v>
      </c>
      <c r="E91" s="88" t="n">
        <v>7400</v>
      </c>
      <c r="F91" s="84" t="n">
        <f aca="false">E91/C91*100</f>
        <v>110.44776119403</v>
      </c>
      <c r="G91" s="84" t="n">
        <f aca="false">E91/D91*100</f>
        <v>110.44776119403</v>
      </c>
    </row>
    <row r="92" customFormat="false" ht="12.75" hidden="false" customHeight="false" outlineLevel="0" collapsed="false">
      <c r="A92" s="71"/>
      <c r="B92" s="86" t="s">
        <v>201</v>
      </c>
      <c r="C92" s="87"/>
      <c r="D92" s="87"/>
      <c r="E92" s="85"/>
      <c r="F92" s="84"/>
      <c r="G92" s="84"/>
    </row>
    <row r="93" customFormat="false" ht="13.5" hidden="false" customHeight="false" outlineLevel="0" collapsed="false">
      <c r="A93" s="71"/>
      <c r="B93" s="86" t="s">
        <v>202</v>
      </c>
      <c r="C93" s="87"/>
      <c r="D93" s="87"/>
      <c r="E93" s="85"/>
      <c r="F93" s="93"/>
      <c r="G93" s="84"/>
    </row>
    <row r="94" customFormat="false" ht="15.75" hidden="false" customHeight="false" outlineLevel="0" collapsed="false">
      <c r="A94" s="94" t="n">
        <v>900101</v>
      </c>
      <c r="B94" s="95" t="s">
        <v>203</v>
      </c>
      <c r="C94" s="96" t="n">
        <f aca="false">C15+C63+C89</f>
        <v>33735100</v>
      </c>
      <c r="D94" s="96" t="n">
        <f aca="false">D15+D63+D89</f>
        <v>33735100</v>
      </c>
      <c r="E94" s="96" t="n">
        <f aca="false">E15+E63+E89</f>
        <v>44321613</v>
      </c>
      <c r="F94" s="97" t="n">
        <f aca="false">E94/C94*100</f>
        <v>131.381300188824</v>
      </c>
      <c r="G94" s="97" t="n">
        <f aca="false">E94/D94*100</f>
        <v>131.381300188824</v>
      </c>
    </row>
    <row r="95" customFormat="false" ht="15.75" hidden="false" customHeight="false" outlineLevel="0" collapsed="false">
      <c r="A95" s="94"/>
      <c r="B95" s="95"/>
      <c r="C95" s="96"/>
      <c r="D95" s="96"/>
      <c r="E95" s="96"/>
      <c r="F95" s="97"/>
      <c r="G95" s="97"/>
    </row>
    <row r="96" customFormat="false" ht="12.75" hidden="false" customHeight="false" outlineLevel="0" collapsed="false">
      <c r="A96" s="80" t="n">
        <v>40000000</v>
      </c>
      <c r="B96" s="98" t="s">
        <v>82</v>
      </c>
      <c r="C96" s="85" t="n">
        <f aca="false">C97</f>
        <v>73767399</v>
      </c>
      <c r="D96" s="85" t="n">
        <f aca="false">D97</f>
        <v>100077936</v>
      </c>
      <c r="E96" s="85" t="n">
        <f aca="false">E97</f>
        <v>75797244.395</v>
      </c>
      <c r="F96" s="99" t="n">
        <f aca="false">E96/C96*100</f>
        <v>102.751683565527</v>
      </c>
      <c r="G96" s="83" t="n">
        <f aca="false">E96/D96*100</f>
        <v>75.7382170581536</v>
      </c>
    </row>
    <row r="97" customFormat="false" ht="12.75" hidden="false" customHeight="false" outlineLevel="0" collapsed="false">
      <c r="A97" s="80" t="n">
        <v>41000000</v>
      </c>
      <c r="B97" s="100" t="s">
        <v>83</v>
      </c>
      <c r="C97" s="85" t="n">
        <f aca="false">C98</f>
        <v>73767399</v>
      </c>
      <c r="D97" s="85" t="n">
        <f aca="false">D98</f>
        <v>100077936</v>
      </c>
      <c r="E97" s="85" t="n">
        <f aca="false">E98</f>
        <v>75797244.395</v>
      </c>
      <c r="F97" s="84" t="n">
        <f aca="false">E97/C97*100</f>
        <v>102.751683565527</v>
      </c>
      <c r="G97" s="84" t="n">
        <f aca="false">E97/D97*100</f>
        <v>75.7382170581536</v>
      </c>
    </row>
    <row r="98" customFormat="false" ht="12.75" hidden="false" customHeight="false" outlineLevel="0" collapsed="false">
      <c r="A98" s="80" t="n">
        <v>41030000</v>
      </c>
      <c r="B98" s="100" t="s">
        <v>84</v>
      </c>
      <c r="C98" s="85" t="n">
        <f aca="false">C100+C104+C108+C111+C112+C126</f>
        <v>73767399</v>
      </c>
      <c r="D98" s="85" t="n">
        <f aca="false">D100+D104+D108+D111+D112+D126</f>
        <v>100077936</v>
      </c>
      <c r="E98" s="85" t="n">
        <f aca="false">E100+E104+E108+E111+E112+E126</f>
        <v>75797244.395</v>
      </c>
      <c r="F98" s="84" t="n">
        <f aca="false">E98/C98*100</f>
        <v>102.751683565527</v>
      </c>
      <c r="G98" s="84" t="n">
        <f aca="false">E98/D98*100</f>
        <v>75.7382170581536</v>
      </c>
    </row>
    <row r="99" customFormat="false" ht="12.75" hidden="false" customHeight="false" outlineLevel="0" collapsed="false">
      <c r="A99" s="71"/>
      <c r="B99" s="70" t="s">
        <v>85</v>
      </c>
      <c r="C99" s="90"/>
      <c r="D99" s="82"/>
      <c r="E99" s="82"/>
      <c r="F99" s="84"/>
      <c r="G99" s="84"/>
    </row>
    <row r="100" customFormat="false" ht="12.75" hidden="false" customHeight="false" outlineLevel="0" collapsed="false">
      <c r="A100" s="71" t="n">
        <v>41030600</v>
      </c>
      <c r="B100" s="70" t="s">
        <v>204</v>
      </c>
      <c r="C100" s="101" t="n">
        <v>28849500</v>
      </c>
      <c r="D100" s="87" t="n">
        <v>37751500</v>
      </c>
      <c r="E100" s="102" t="n">
        <v>27157684</v>
      </c>
      <c r="F100" s="84" t="n">
        <f aca="false">E100/C100*100</f>
        <v>94.1357181233644</v>
      </c>
      <c r="G100" s="84" t="n">
        <f aca="false">E100/D100*100</f>
        <v>71.9380263035906</v>
      </c>
    </row>
    <row r="101" customFormat="false" ht="12.75" hidden="false" customHeight="false" outlineLevel="0" collapsed="false">
      <c r="A101" s="71"/>
      <c r="B101" s="70" t="s">
        <v>205</v>
      </c>
      <c r="C101" s="90"/>
      <c r="D101" s="87"/>
      <c r="E101" s="102"/>
      <c r="F101" s="84"/>
      <c r="G101" s="84"/>
    </row>
    <row r="102" customFormat="false" ht="12.75" hidden="false" customHeight="false" outlineLevel="0" collapsed="false">
      <c r="A102" s="71"/>
      <c r="B102" s="70" t="s">
        <v>206</v>
      </c>
      <c r="C102" s="90"/>
      <c r="D102" s="82"/>
      <c r="E102" s="82"/>
      <c r="F102" s="84"/>
      <c r="G102" s="84"/>
    </row>
    <row r="103" customFormat="false" ht="12.75" hidden="false" customHeight="false" outlineLevel="0" collapsed="false">
      <c r="A103" s="71"/>
      <c r="B103" s="70" t="s">
        <v>207</v>
      </c>
      <c r="C103" s="90"/>
      <c r="D103" s="82"/>
      <c r="E103" s="82"/>
      <c r="F103" s="84"/>
      <c r="G103" s="84"/>
    </row>
    <row r="104" customFormat="false" ht="12.75" hidden="false" customHeight="false" outlineLevel="0" collapsed="false">
      <c r="A104" s="71" t="n">
        <v>41030800</v>
      </c>
      <c r="B104" s="70" t="s">
        <v>208</v>
      </c>
      <c r="C104" s="90" t="n">
        <v>23501800</v>
      </c>
      <c r="D104" s="82" t="n">
        <v>34433079</v>
      </c>
      <c r="E104" s="82" t="n">
        <v>27931538</v>
      </c>
      <c r="F104" s="84" t="n">
        <f aca="false">E104/C104*100</f>
        <v>118.848505220877</v>
      </c>
      <c r="G104" s="84" t="n">
        <f aca="false">E104/D104*100</f>
        <v>81.1183281053664</v>
      </c>
    </row>
    <row r="105" customFormat="false" ht="12.75" hidden="false" customHeight="false" outlineLevel="0" collapsed="false">
      <c r="A105" s="71"/>
      <c r="B105" s="70" t="s">
        <v>209</v>
      </c>
      <c r="C105" s="90"/>
      <c r="D105" s="87"/>
      <c r="E105" s="87"/>
      <c r="F105" s="84"/>
      <c r="G105" s="84"/>
    </row>
    <row r="106" customFormat="false" ht="12.75" hidden="false" customHeight="false" outlineLevel="0" collapsed="false">
      <c r="A106" s="71"/>
      <c r="B106" s="70" t="s">
        <v>210</v>
      </c>
      <c r="C106" s="90"/>
      <c r="D106" s="82"/>
      <c r="E106" s="82"/>
      <c r="F106" s="84"/>
      <c r="G106" s="84"/>
    </row>
    <row r="107" customFormat="false" ht="12.75" hidden="false" customHeight="false" outlineLevel="0" collapsed="false">
      <c r="A107" s="71"/>
      <c r="B107" s="70" t="s">
        <v>211</v>
      </c>
      <c r="C107" s="90"/>
      <c r="D107" s="87"/>
      <c r="E107" s="102"/>
      <c r="F107" s="84"/>
      <c r="G107" s="84"/>
    </row>
    <row r="108" customFormat="false" ht="12.75" hidden="false" customHeight="false" outlineLevel="0" collapsed="false">
      <c r="A108" s="71" t="n">
        <v>41031000</v>
      </c>
      <c r="B108" s="70" t="s">
        <v>212</v>
      </c>
      <c r="C108" s="90" t="n">
        <v>1100</v>
      </c>
      <c r="D108" s="102" t="n">
        <v>2858</v>
      </c>
      <c r="E108" s="102" t="n">
        <v>2057</v>
      </c>
      <c r="F108" s="84" t="n">
        <f aca="false">E108/C108*100</f>
        <v>187</v>
      </c>
      <c r="G108" s="84" t="n">
        <f aca="false">E108/D108*100</f>
        <v>71.9734079776067</v>
      </c>
    </row>
    <row r="109" customFormat="false" ht="12.75" hidden="false" customHeight="false" outlineLevel="0" collapsed="false">
      <c r="A109" s="71"/>
      <c r="B109" s="70" t="s">
        <v>213</v>
      </c>
      <c r="C109" s="90"/>
      <c r="D109" s="102"/>
      <c r="E109" s="102"/>
      <c r="F109" s="84"/>
      <c r="G109" s="84"/>
    </row>
    <row r="110" customFormat="false" ht="12.75" hidden="false" customHeight="false" outlineLevel="0" collapsed="false">
      <c r="A110" s="71"/>
      <c r="B110" s="70" t="s">
        <v>214</v>
      </c>
      <c r="C110" s="90"/>
      <c r="D110" s="102"/>
      <c r="E110" s="102"/>
      <c r="F110" s="84"/>
      <c r="G110" s="84"/>
    </row>
    <row r="111" customFormat="false" ht="12.75" hidden="false" customHeight="false" outlineLevel="0" collapsed="false">
      <c r="A111" s="103" t="n">
        <v>41033900</v>
      </c>
      <c r="B111" s="104" t="s">
        <v>97</v>
      </c>
      <c r="C111" s="101" t="n">
        <v>20276343</v>
      </c>
      <c r="D111" s="101" t="n">
        <v>27052905</v>
      </c>
      <c r="E111" s="105" t="n">
        <v>20276343</v>
      </c>
      <c r="F111" s="106" t="n">
        <f aca="false">E111/C111*100</f>
        <v>100</v>
      </c>
      <c r="G111" s="106" t="n">
        <f aca="false">E111/D111*100</f>
        <v>74.9507049242956</v>
      </c>
    </row>
    <row r="112" customFormat="false" ht="12.75" hidden="false" customHeight="false" outlineLevel="0" collapsed="false">
      <c r="A112" s="107" t="n">
        <v>41035000</v>
      </c>
      <c r="B112" s="108" t="s">
        <v>98</v>
      </c>
      <c r="C112" s="101" t="n">
        <f aca="false">C113+C117+C120+C124</f>
        <v>877869</v>
      </c>
      <c r="D112" s="101" t="n">
        <f aca="false">D113+D117+D120+D124</f>
        <v>477469</v>
      </c>
      <c r="E112" s="101" t="n">
        <f aca="false">E113+E117+E120+E124</f>
        <v>198240.395</v>
      </c>
      <c r="F112" s="106" t="n">
        <f aca="false">E112/C112*100</f>
        <v>22.5820019843507</v>
      </c>
      <c r="G112" s="106" t="n">
        <f aca="false">E112/D112*100</f>
        <v>41.5190085639068</v>
      </c>
    </row>
    <row r="113" customFormat="false" ht="12.75" hidden="false" customHeight="false" outlineLevel="0" collapsed="false">
      <c r="A113" s="103" t="n">
        <v>41035000</v>
      </c>
      <c r="B113" s="104" t="s">
        <v>215</v>
      </c>
      <c r="C113" s="90" t="n">
        <v>7500</v>
      </c>
      <c r="D113" s="105" t="n">
        <v>7500</v>
      </c>
      <c r="E113" s="105" t="n">
        <v>0</v>
      </c>
      <c r="F113" s="106" t="n">
        <f aca="false">E113/C113*100</f>
        <v>0</v>
      </c>
      <c r="G113" s="106" t="n">
        <v>0</v>
      </c>
    </row>
    <row r="114" customFormat="false" ht="12.75" hidden="false" customHeight="false" outlineLevel="0" collapsed="false">
      <c r="A114" s="103"/>
      <c r="B114" s="104" t="s">
        <v>110</v>
      </c>
      <c r="C114" s="90"/>
      <c r="D114" s="105"/>
      <c r="E114" s="105"/>
      <c r="F114" s="106"/>
      <c r="G114" s="106"/>
    </row>
    <row r="115" customFormat="false" ht="12.75" hidden="false" customHeight="false" outlineLevel="0" collapsed="false">
      <c r="A115" s="103"/>
      <c r="B115" s="104" t="s">
        <v>111</v>
      </c>
      <c r="C115" s="90"/>
      <c r="D115" s="105"/>
      <c r="E115" s="105"/>
      <c r="F115" s="106"/>
      <c r="G115" s="106"/>
    </row>
    <row r="116" customFormat="false" ht="12.75" hidden="false" customHeight="false" outlineLevel="0" collapsed="false">
      <c r="A116" s="103"/>
      <c r="B116" s="104" t="s">
        <v>216</v>
      </c>
      <c r="C116" s="90"/>
      <c r="D116" s="105"/>
      <c r="E116" s="105"/>
      <c r="F116" s="106"/>
      <c r="G116" s="106"/>
    </row>
    <row r="117" customFormat="false" ht="12.75" hidden="false" customHeight="false" outlineLevel="0" collapsed="false">
      <c r="A117" s="103" t="n">
        <v>41035000</v>
      </c>
      <c r="B117" s="104" t="s">
        <v>217</v>
      </c>
      <c r="C117" s="90" t="n">
        <v>9969</v>
      </c>
      <c r="D117" s="105" t="n">
        <v>9969</v>
      </c>
      <c r="E117" s="105" t="n">
        <v>0.395</v>
      </c>
      <c r="F117" s="106" t="n">
        <f aca="false">E117/C117*100</f>
        <v>0.00396228307754038</v>
      </c>
      <c r="G117" s="106" t="n">
        <f aca="false">E117/D117*100</f>
        <v>0.00396228307754038</v>
      </c>
    </row>
    <row r="118" customFormat="false" ht="12.75" hidden="false" customHeight="false" outlineLevel="0" collapsed="false">
      <c r="A118" s="103"/>
      <c r="B118" s="104" t="s">
        <v>218</v>
      </c>
      <c r="C118" s="90"/>
      <c r="D118" s="105"/>
      <c r="E118" s="105"/>
      <c r="F118" s="106"/>
      <c r="G118" s="106"/>
    </row>
    <row r="119" customFormat="false" ht="12.75" hidden="false" customHeight="false" outlineLevel="0" collapsed="false">
      <c r="A119" s="103"/>
      <c r="B119" s="104" t="s">
        <v>117</v>
      </c>
      <c r="C119" s="90"/>
      <c r="D119" s="105"/>
      <c r="E119" s="105"/>
      <c r="F119" s="106"/>
      <c r="G119" s="106"/>
    </row>
    <row r="120" customFormat="false" ht="12.75" hidden="false" customHeight="false" outlineLevel="0" collapsed="false">
      <c r="A120" s="103" t="n">
        <v>41035000</v>
      </c>
      <c r="B120" s="104" t="s">
        <v>215</v>
      </c>
      <c r="C120" s="90" t="n">
        <v>360000</v>
      </c>
      <c r="D120" s="105" t="n">
        <v>360000</v>
      </c>
      <c r="E120" s="105" t="n">
        <v>198240</v>
      </c>
      <c r="F120" s="106" t="n">
        <v>0</v>
      </c>
      <c r="G120" s="106" t="n">
        <f aca="false">E120/D120*100</f>
        <v>55.0666666666667</v>
      </c>
    </row>
    <row r="121" customFormat="false" ht="12.75" hidden="false" customHeight="false" outlineLevel="0" collapsed="false">
      <c r="A121" s="103"/>
      <c r="B121" s="104" t="s">
        <v>110</v>
      </c>
      <c r="C121" s="90"/>
      <c r="D121" s="105"/>
      <c r="E121" s="105"/>
      <c r="F121" s="106"/>
      <c r="G121" s="106"/>
    </row>
    <row r="122" customFormat="false" ht="12.75" hidden="false" customHeight="false" outlineLevel="0" collapsed="false">
      <c r="A122" s="103"/>
      <c r="B122" s="104" t="s">
        <v>113</v>
      </c>
      <c r="C122" s="90"/>
      <c r="D122" s="105"/>
      <c r="E122" s="105"/>
      <c r="F122" s="106"/>
      <c r="G122" s="106"/>
    </row>
    <row r="123" customFormat="false" ht="12.75" hidden="false" customHeight="false" outlineLevel="0" collapsed="false">
      <c r="A123" s="103"/>
      <c r="B123" s="109" t="s">
        <v>219</v>
      </c>
      <c r="C123" s="90"/>
      <c r="D123" s="105"/>
      <c r="E123" s="105"/>
      <c r="F123" s="106"/>
      <c r="G123" s="106"/>
    </row>
    <row r="124" customFormat="false" ht="12.75" hidden="false" customHeight="false" outlineLevel="0" collapsed="false">
      <c r="A124" s="103" t="n">
        <v>41035000</v>
      </c>
      <c r="B124" s="104" t="s">
        <v>220</v>
      </c>
      <c r="C124" s="90" t="n">
        <v>500400</v>
      </c>
      <c r="D124" s="105" t="n">
        <v>100000</v>
      </c>
      <c r="E124" s="105" t="n">
        <v>0</v>
      </c>
      <c r="F124" s="106" t="n">
        <v>0</v>
      </c>
      <c r="G124" s="106" t="n">
        <f aca="false">E124/D124*100</f>
        <v>0</v>
      </c>
    </row>
    <row r="125" customFormat="false" ht="12.75" hidden="false" customHeight="false" outlineLevel="0" collapsed="false">
      <c r="A125" s="110"/>
      <c r="B125" s="104" t="s">
        <v>221</v>
      </c>
      <c r="C125" s="90"/>
      <c r="D125" s="105"/>
      <c r="E125" s="105"/>
      <c r="F125" s="106"/>
      <c r="G125" s="106"/>
    </row>
    <row r="126" customFormat="false" ht="12.75" hidden="false" customHeight="false" outlineLevel="0" collapsed="false">
      <c r="A126" s="71" t="n">
        <v>41035800</v>
      </c>
      <c r="B126" s="86" t="s">
        <v>222</v>
      </c>
      <c r="C126" s="90" t="n">
        <v>260787</v>
      </c>
      <c r="D126" s="102" t="n">
        <v>360125</v>
      </c>
      <c r="E126" s="105" t="n">
        <v>231382</v>
      </c>
      <c r="F126" s="106" t="n">
        <f aca="false">E126/C126*100</f>
        <v>88.7245146422176</v>
      </c>
      <c r="G126" s="106" t="n">
        <f aca="false">E126/D126*100</f>
        <v>64.2504685872961</v>
      </c>
    </row>
    <row r="127" customFormat="false" ht="12.75" hidden="false" customHeight="false" outlineLevel="0" collapsed="false">
      <c r="A127" s="71"/>
      <c r="B127" s="86" t="s">
        <v>223</v>
      </c>
      <c r="C127" s="90"/>
      <c r="D127" s="102"/>
      <c r="E127" s="105"/>
      <c r="F127" s="106"/>
      <c r="G127" s="106"/>
    </row>
    <row r="128" customFormat="false" ht="12.75" hidden="false" customHeight="false" outlineLevel="0" collapsed="false">
      <c r="A128" s="71"/>
      <c r="B128" s="86" t="s">
        <v>224</v>
      </c>
      <c r="C128" s="90"/>
      <c r="D128" s="87"/>
      <c r="E128" s="111"/>
      <c r="F128" s="106"/>
      <c r="G128" s="106"/>
    </row>
    <row r="129" customFormat="false" ht="12.75" hidden="false" customHeight="false" outlineLevel="0" collapsed="false">
      <c r="A129" s="71"/>
      <c r="B129" s="86" t="s">
        <v>225</v>
      </c>
      <c r="C129" s="90"/>
      <c r="D129" s="112"/>
      <c r="E129" s="102"/>
      <c r="F129" s="84"/>
      <c r="G129" s="84"/>
    </row>
    <row r="130" customFormat="false" ht="12.75" hidden="false" customHeight="false" outlineLevel="0" collapsed="false">
      <c r="A130" s="71"/>
      <c r="B130" s="86" t="s">
        <v>226</v>
      </c>
      <c r="C130" s="90"/>
      <c r="D130" s="102"/>
      <c r="E130" s="102"/>
      <c r="F130" s="84"/>
      <c r="G130" s="84"/>
    </row>
    <row r="131" customFormat="false" ht="13.5" hidden="false" customHeight="false" outlineLevel="0" collapsed="false">
      <c r="A131" s="71"/>
      <c r="B131" s="86"/>
      <c r="C131" s="90"/>
      <c r="D131" s="102"/>
      <c r="E131" s="102"/>
      <c r="F131" s="84"/>
      <c r="G131" s="84"/>
    </row>
    <row r="132" customFormat="false" ht="13.5" hidden="false" customHeight="false" outlineLevel="0" collapsed="false">
      <c r="A132" s="113" t="n">
        <v>900102</v>
      </c>
      <c r="B132" s="114" t="s">
        <v>227</v>
      </c>
      <c r="C132" s="115" t="n">
        <f aca="false">C94+C96</f>
        <v>107502499</v>
      </c>
      <c r="D132" s="115" t="n">
        <f aca="false">D94+D96</f>
        <v>133813036</v>
      </c>
      <c r="E132" s="115" t="n">
        <f aca="false">E94+E96</f>
        <v>120118857.395</v>
      </c>
      <c r="F132" s="97" t="n">
        <f aca="false">E132/C132*100</f>
        <v>111.735874526042</v>
      </c>
      <c r="G132" s="97" t="n">
        <f aca="false">E132/D132*100</f>
        <v>89.7661849589901</v>
      </c>
    </row>
    <row r="133" customFormat="false" ht="13.5" hidden="false" customHeight="false" outlineLevel="0" collapsed="false">
      <c r="A133" s="94" t="n">
        <v>602100</v>
      </c>
      <c r="B133" s="116" t="s">
        <v>228</v>
      </c>
      <c r="C133" s="115"/>
      <c r="D133" s="102"/>
      <c r="E133" s="102" t="n">
        <v>22568602</v>
      </c>
      <c r="F133" s="84"/>
      <c r="G133" s="84"/>
    </row>
    <row r="134" customFormat="false" ht="13.5" hidden="false" customHeight="false" outlineLevel="0" collapsed="false">
      <c r="A134" s="94" t="n">
        <v>603000</v>
      </c>
      <c r="B134" s="116" t="s">
        <v>229</v>
      </c>
      <c r="C134" s="115"/>
      <c r="D134" s="117"/>
      <c r="E134" s="118"/>
      <c r="F134" s="119"/>
      <c r="G134" s="119"/>
    </row>
    <row r="135" customFormat="false" ht="13.5" hidden="false" customHeight="false" outlineLevel="0" collapsed="false">
      <c r="A135" s="120"/>
      <c r="B135" s="121" t="s">
        <v>230</v>
      </c>
      <c r="C135" s="115" t="n">
        <f aca="false">C132</f>
        <v>107502499</v>
      </c>
      <c r="D135" s="115" t="n">
        <f aca="false">D132</f>
        <v>133813036</v>
      </c>
      <c r="E135" s="115" t="n">
        <f aca="false">E132+E133+E134</f>
        <v>142687459.395</v>
      </c>
      <c r="F135" s="119" t="n">
        <f aca="false">E135/C135*100</f>
        <v>132.729434871091</v>
      </c>
      <c r="G135" s="119" t="n">
        <f aca="false">E135/D135*100</f>
        <v>106.631957289273</v>
      </c>
    </row>
    <row r="136" customFormat="false" ht="12.75" hidden="false" customHeight="false" outlineLevel="0" collapsed="false">
      <c r="A136" s="80"/>
      <c r="B136" s="122" t="s">
        <v>231</v>
      </c>
      <c r="C136" s="123" t="n">
        <f aca="false">C137</f>
        <v>2200144</v>
      </c>
      <c r="D136" s="123" t="n">
        <f aca="false">D137</f>
        <v>3617432</v>
      </c>
      <c r="E136" s="123" t="n">
        <f aca="false">E137</f>
        <v>3418142</v>
      </c>
      <c r="F136" s="124" t="n">
        <f aca="false">E136/C136*100</f>
        <v>155.359921896021</v>
      </c>
      <c r="G136" s="125" t="n">
        <f aca="false">E136/D136*100</f>
        <v>94.4908432280137</v>
      </c>
    </row>
    <row r="137" customFormat="false" ht="12.75" hidden="false" customHeight="false" outlineLevel="0" collapsed="false">
      <c r="A137" s="80" t="n">
        <v>25000000</v>
      </c>
      <c r="B137" s="81" t="s">
        <v>71</v>
      </c>
      <c r="C137" s="85" t="n">
        <f aca="false">C138+C145</f>
        <v>2200144</v>
      </c>
      <c r="D137" s="85" t="n">
        <f aca="false">D138+D145</f>
        <v>3617432</v>
      </c>
      <c r="E137" s="85" t="n">
        <f aca="false">E138+E145</f>
        <v>3418142</v>
      </c>
      <c r="F137" s="125" t="n">
        <f aca="false">E137/C137*100</f>
        <v>155.359921896021</v>
      </c>
      <c r="G137" s="125" t="n">
        <f aca="false">E137/D137*100</f>
        <v>94.4908432280137</v>
      </c>
    </row>
    <row r="138" customFormat="false" ht="12.75" hidden="false" customHeight="false" outlineLevel="0" collapsed="false">
      <c r="A138" s="80" t="n">
        <v>25010000</v>
      </c>
      <c r="B138" s="81" t="s">
        <v>232</v>
      </c>
      <c r="C138" s="85" t="n">
        <f aca="false">C140+C142+C143</f>
        <v>2200144</v>
      </c>
      <c r="D138" s="85" t="n">
        <f aca="false">D140+D142+D143</f>
        <v>2215538</v>
      </c>
      <c r="E138" s="85" t="n">
        <f aca="false">E140+E142+E143</f>
        <v>1870071</v>
      </c>
      <c r="F138" s="125" t="n">
        <f aca="false">E138/C138*100</f>
        <v>84.9976637892793</v>
      </c>
      <c r="G138" s="125" t="n">
        <f aca="false">E138/D138*100</f>
        <v>84.4070830651517</v>
      </c>
    </row>
    <row r="139" customFormat="false" ht="12.75" hidden="false" customHeight="false" outlineLevel="0" collapsed="false">
      <c r="A139" s="80"/>
      <c r="B139" s="81" t="s">
        <v>73</v>
      </c>
      <c r="C139" s="85"/>
      <c r="D139" s="85"/>
      <c r="E139" s="85"/>
      <c r="F139" s="125"/>
      <c r="G139" s="125"/>
    </row>
    <row r="140" customFormat="false" ht="12.75" hidden="false" customHeight="false" outlineLevel="0" collapsed="false">
      <c r="A140" s="71" t="n">
        <v>25010100</v>
      </c>
      <c r="B140" s="86" t="s">
        <v>233</v>
      </c>
      <c r="C140" s="88" t="n">
        <v>2100363</v>
      </c>
      <c r="D140" s="102" t="n">
        <v>2111753</v>
      </c>
      <c r="E140" s="92" t="n">
        <v>1794178</v>
      </c>
      <c r="F140" s="84" t="n">
        <f aca="false">E140/C140*100</f>
        <v>85.4222817674849</v>
      </c>
      <c r="G140" s="84" t="n">
        <f aca="false">E140/D140*100</f>
        <v>84.9615461656737</v>
      </c>
    </row>
    <row r="141" customFormat="false" ht="12.75" hidden="false" customHeight="false" outlineLevel="0" collapsed="false">
      <c r="A141" s="71"/>
      <c r="B141" s="86" t="s">
        <v>234</v>
      </c>
      <c r="C141" s="88"/>
      <c r="D141" s="112"/>
      <c r="E141" s="126"/>
      <c r="F141" s="84"/>
      <c r="G141" s="84"/>
    </row>
    <row r="142" customFormat="false" ht="12.75" hidden="false" customHeight="false" outlineLevel="0" collapsed="false">
      <c r="A142" s="71" t="n">
        <v>25010300</v>
      </c>
      <c r="B142" s="86" t="s">
        <v>75</v>
      </c>
      <c r="C142" s="88" t="n">
        <v>99781</v>
      </c>
      <c r="D142" s="82" t="n">
        <v>100551</v>
      </c>
      <c r="E142" s="127" t="n">
        <v>70670</v>
      </c>
      <c r="F142" s="125" t="n">
        <f aca="false">E142/C142*100</f>
        <v>70.8251069842956</v>
      </c>
      <c r="G142" s="125" t="n">
        <f aca="false">E142/D142*100</f>
        <v>70.2827420910782</v>
      </c>
    </row>
    <row r="143" customFormat="false" ht="12.75" hidden="false" customHeight="false" outlineLevel="0" collapsed="false">
      <c r="A143" s="71" t="n">
        <v>25010400</v>
      </c>
      <c r="B143" s="86" t="s">
        <v>235</v>
      </c>
      <c r="C143" s="88" t="n">
        <v>0</v>
      </c>
      <c r="D143" s="102" t="n">
        <v>3234</v>
      </c>
      <c r="E143" s="92" t="n">
        <v>5223</v>
      </c>
      <c r="F143" s="84" t="n">
        <v>0</v>
      </c>
      <c r="G143" s="84" t="n">
        <f aca="false">E143/D143*100</f>
        <v>161.502782931354</v>
      </c>
    </row>
    <row r="144" customFormat="false" ht="12.75" hidden="false" customHeight="false" outlineLevel="0" collapsed="false">
      <c r="A144" s="71"/>
      <c r="B144" s="86" t="s">
        <v>236</v>
      </c>
      <c r="C144" s="88"/>
      <c r="D144" s="88"/>
      <c r="E144" s="92"/>
      <c r="F144" s="84"/>
      <c r="G144" s="84"/>
    </row>
    <row r="145" customFormat="false" ht="12.75" hidden="false" customHeight="false" outlineLevel="0" collapsed="false">
      <c r="A145" s="80" t="n">
        <v>25020000</v>
      </c>
      <c r="B145" s="81" t="s">
        <v>237</v>
      </c>
      <c r="C145" s="85" t="n">
        <f aca="false">C146+C147</f>
        <v>0</v>
      </c>
      <c r="D145" s="85" t="n">
        <f aca="false">D146+D147</f>
        <v>1401894</v>
      </c>
      <c r="E145" s="127" t="n">
        <f aca="false">E146+E147</f>
        <v>1548071</v>
      </c>
      <c r="F145" s="84" t="n">
        <v>0</v>
      </c>
      <c r="G145" s="84" t="n">
        <f aca="false">E145/D145*100</f>
        <v>110.427107898315</v>
      </c>
    </row>
    <row r="146" customFormat="false" ht="12.75" hidden="false" customHeight="false" outlineLevel="0" collapsed="false">
      <c r="A146" s="71" t="n">
        <v>25020100</v>
      </c>
      <c r="B146" s="86" t="s">
        <v>238</v>
      </c>
      <c r="C146" s="88" t="n">
        <v>0</v>
      </c>
      <c r="D146" s="102" t="n">
        <v>774103</v>
      </c>
      <c r="E146" s="92" t="n">
        <v>774102</v>
      </c>
      <c r="F146" s="84" t="n">
        <v>0</v>
      </c>
      <c r="G146" s="84" t="n">
        <f aca="false">E146/D146*100</f>
        <v>99.9998708182245</v>
      </c>
    </row>
    <row r="147" customFormat="false" ht="12.75" hidden="false" customHeight="false" outlineLevel="0" collapsed="false">
      <c r="A147" s="71" t="n">
        <v>25020200</v>
      </c>
      <c r="B147" s="86" t="s">
        <v>239</v>
      </c>
      <c r="C147" s="88" t="n">
        <v>0</v>
      </c>
      <c r="D147" s="102" t="n">
        <v>627791</v>
      </c>
      <c r="E147" s="92" t="n">
        <v>773969</v>
      </c>
      <c r="F147" s="84" t="n">
        <v>0</v>
      </c>
      <c r="G147" s="84" t="n">
        <f aca="false">E147/D147*100</f>
        <v>123.284500733524</v>
      </c>
    </row>
    <row r="148" customFormat="false" ht="14.25" hidden="false" customHeight="false" outlineLevel="0" collapsed="false">
      <c r="A148" s="71"/>
      <c r="B148" s="86" t="s">
        <v>240</v>
      </c>
      <c r="C148" s="128"/>
      <c r="D148" s="112"/>
      <c r="E148" s="128"/>
      <c r="F148" s="129"/>
      <c r="G148" s="130"/>
    </row>
    <row r="149" customFormat="false" ht="14.25" hidden="false" customHeight="false" outlineLevel="0" collapsed="false">
      <c r="A149" s="71"/>
      <c r="B149" s="86" t="s">
        <v>241</v>
      </c>
      <c r="C149" s="128"/>
      <c r="D149" s="128"/>
      <c r="E149" s="128"/>
      <c r="F149" s="129"/>
      <c r="G149" s="130"/>
    </row>
    <row r="150" customFormat="false" ht="14.25" hidden="false" customHeight="false" outlineLevel="0" collapsed="false">
      <c r="A150" s="71"/>
      <c r="B150" s="86" t="s">
        <v>242</v>
      </c>
      <c r="C150" s="128"/>
      <c r="D150" s="128"/>
      <c r="E150" s="128"/>
      <c r="F150" s="129"/>
      <c r="G150" s="130"/>
    </row>
    <row r="151" customFormat="false" ht="14.25" hidden="false" customHeight="false" outlineLevel="0" collapsed="false">
      <c r="A151" s="71"/>
      <c r="B151" s="86" t="s">
        <v>243</v>
      </c>
      <c r="C151" s="128"/>
      <c r="D151" s="128"/>
      <c r="E151" s="128"/>
      <c r="F151" s="129"/>
      <c r="G151" s="130"/>
    </row>
    <row r="152" customFormat="false" ht="13.5" hidden="false" customHeight="false" outlineLevel="0" collapsed="false">
      <c r="A152" s="91"/>
      <c r="B152" s="86"/>
      <c r="C152" s="128"/>
      <c r="D152" s="112"/>
      <c r="E152" s="128"/>
      <c r="F152" s="131"/>
      <c r="G152" s="130"/>
    </row>
    <row r="153" customFormat="false" ht="13.5" hidden="false" customHeight="false" outlineLevel="0" collapsed="false">
      <c r="A153" s="94" t="n">
        <v>602100</v>
      </c>
      <c r="B153" s="132" t="s">
        <v>228</v>
      </c>
      <c r="C153" s="133"/>
      <c r="D153" s="134"/>
      <c r="E153" s="117" t="n">
        <v>1789528</v>
      </c>
      <c r="F153" s="135"/>
      <c r="G153" s="135"/>
    </row>
    <row r="154" customFormat="false" ht="13.5" hidden="false" customHeight="false" outlineLevel="0" collapsed="false">
      <c r="A154" s="94" t="n">
        <v>602300</v>
      </c>
      <c r="B154" s="136" t="s">
        <v>244</v>
      </c>
      <c r="C154" s="133"/>
      <c r="D154" s="137"/>
      <c r="E154" s="138"/>
      <c r="F154" s="135"/>
      <c r="G154" s="135"/>
    </row>
    <row r="155" customFormat="false" ht="13.5" hidden="false" customHeight="false" outlineLevel="0" collapsed="false">
      <c r="A155" s="100"/>
      <c r="B155" s="81" t="s">
        <v>245</v>
      </c>
      <c r="C155" s="115" t="n">
        <f aca="false">C136</f>
        <v>2200144</v>
      </c>
      <c r="D155" s="115" t="n">
        <f aca="false">D136</f>
        <v>3617432</v>
      </c>
      <c r="E155" s="115" t="n">
        <f aca="false">E136+E153+E154</f>
        <v>5207670</v>
      </c>
      <c r="F155" s="119" t="n">
        <f aca="false">E155/C155*100</f>
        <v>236.696779847137</v>
      </c>
      <c r="G155" s="119" t="n">
        <f aca="false">E155/D155*100</f>
        <v>143.960411695368</v>
      </c>
    </row>
    <row r="156" customFormat="false" ht="13.5" hidden="false" customHeight="false" outlineLevel="0" collapsed="false">
      <c r="A156" s="94" t="n">
        <v>900103</v>
      </c>
      <c r="B156" s="132" t="s">
        <v>246</v>
      </c>
      <c r="C156" s="115" t="n">
        <f aca="false">C135+C155</f>
        <v>109702643</v>
      </c>
      <c r="D156" s="115" t="n">
        <f aca="false">D135+D155</f>
        <v>137430468</v>
      </c>
      <c r="E156" s="115" t="n">
        <f aca="false">E135+E155</f>
        <v>147895129.395</v>
      </c>
      <c r="F156" s="93" t="n">
        <f aca="false">E156/C156*100</f>
        <v>134.814554463378</v>
      </c>
      <c r="G156" s="93" t="n">
        <f aca="false">E156/D156*100</f>
        <v>107.614513395239</v>
      </c>
    </row>
    <row r="157" customFormat="false" ht="12.75" hidden="false" customHeight="false" outlineLevel="0" collapsed="false">
      <c r="C157" s="139"/>
      <c r="D157" s="139"/>
      <c r="E157" s="139"/>
      <c r="F157" s="60"/>
      <c r="G157" s="60"/>
    </row>
    <row r="158" customFormat="false" ht="12.75" hidden="false" customHeight="false" outlineLevel="0" collapsed="false">
      <c r="C158" s="139"/>
      <c r="D158" s="139"/>
      <c r="E158" s="139"/>
      <c r="F158" s="60"/>
      <c r="G158" s="60"/>
    </row>
    <row r="159" customFormat="false" ht="12.75" hidden="false" customHeight="false" outlineLevel="0" collapsed="false">
      <c r="F159" s="60"/>
      <c r="G159" s="60"/>
    </row>
    <row r="160" customFormat="false" ht="14.25" hidden="false" customHeight="false" outlineLevel="0" collapsed="false">
      <c r="B160" s="140"/>
      <c r="C160" s="60"/>
      <c r="D160" s="60"/>
      <c r="F160" s="60"/>
      <c r="G160" s="60"/>
    </row>
    <row r="161" customFormat="false" ht="15" hidden="false" customHeight="false" outlineLevel="0" collapsed="false">
      <c r="B161" s="141" t="s">
        <v>247</v>
      </c>
      <c r="C161" s="141"/>
      <c r="D161" s="141"/>
      <c r="E161" s="141"/>
      <c r="F161" s="141" t="s">
        <v>248</v>
      </c>
      <c r="G161" s="60"/>
    </row>
  </sheetData>
  <mergeCells count="1">
    <mergeCell ref="F10:G10"/>
  </mergeCells>
  <printOptions headings="false" gridLines="false" gridLinesSet="true" horizontalCentered="false" verticalCentered="false"/>
  <pageMargins left="0.579861111111111" right="0.159722222222222" top="0.240277777777778" bottom="0.25" header="0.511805555555555" footer="0.511805555555555"/>
  <pageSetup paperSize="9" scale="48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4" man="true" max="16383" min="0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5"/>
  <sheetViews>
    <sheetView windowProtection="false" showFormulas="false" showGridLines="true" showRowColHeaders="true" showZeros="true" rightToLeft="false" tabSelected="false" showOutlineSymbols="true" defaultGridColor="true" view="pageBreakPreview" topLeftCell="A16" colorId="64" zoomScale="100" zoomScaleNormal="75" zoomScalePageLayoutView="100" workbookViewId="0">
      <selection pane="topLeft" activeCell="D73" activeCellId="0" sqref="D73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25608074</v>
      </c>
      <c r="D13" s="26" t="n">
        <f aca="false">D14+D28</f>
        <v>25608074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12082074</v>
      </c>
      <c r="D14" s="26" t="n">
        <f aca="false">D15</f>
        <v>12082074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12082074</v>
      </c>
      <c r="D15" s="28" t="n">
        <f aca="false">D16+D18+D21+D23+D25</f>
        <v>12082074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34" t="n">
        <f aca="false">D16</f>
        <v>9581812</v>
      </c>
      <c r="D16" s="28" t="n">
        <v>9581812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34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34" t="n">
        <f aca="false">D18</f>
        <v>1729900</v>
      </c>
      <c r="D18" s="28" t="n">
        <v>1729900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34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34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34" t="n">
        <f aca="false">D21</f>
        <v>432039</v>
      </c>
      <c r="D21" s="28" t="n">
        <v>432039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34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34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34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326</v>
      </c>
      <c r="C25" s="34" t="n">
        <f aca="false">D25</f>
        <v>21343</v>
      </c>
      <c r="D25" s="28" t="n">
        <v>21343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327</v>
      </c>
      <c r="C26" s="34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328</v>
      </c>
      <c r="C27" s="34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179" t="n">
        <f aca="false">D28</f>
        <v>13526000</v>
      </c>
      <c r="D28" s="26" t="n">
        <f aca="false">D29+D34+D37</f>
        <v>13526000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179" t="n">
        <f aca="false">D29</f>
        <v>8290000</v>
      </c>
      <c r="D29" s="26" t="n">
        <f aca="false">D30+D31+D32+D33</f>
        <v>8290000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34" t="n">
        <f aca="false">D30</f>
        <v>2795000</v>
      </c>
      <c r="D30" s="28" t="n">
        <v>2795000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34" t="n">
        <f aca="false">D31</f>
        <v>4481000</v>
      </c>
      <c r="D31" s="28" t="n">
        <v>4481000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34" t="n">
        <f aca="false">D32</f>
        <v>440500</v>
      </c>
      <c r="D32" s="28" t="n">
        <v>440500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34" t="n">
        <f aca="false">D33</f>
        <v>573500</v>
      </c>
      <c r="D33" s="28" t="n">
        <v>573500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179" t="n">
        <f aca="false">D34</f>
        <v>4691000</v>
      </c>
      <c r="D34" s="26" t="n">
        <f aca="false">D35+D36</f>
        <v>4691000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34" t="n">
        <f aca="false">D35</f>
        <v>3168500</v>
      </c>
      <c r="D35" s="28" t="n">
        <v>3168500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34" t="n">
        <f aca="false">D36</f>
        <v>1522500</v>
      </c>
      <c r="D36" s="28" t="n">
        <v>1522500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179" t="n">
        <f aca="false">D37</f>
        <v>545000</v>
      </c>
      <c r="D37" s="26" t="n">
        <f aca="false">D38+D39</f>
        <v>545000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34" t="n">
        <f aca="false">D38</f>
        <v>334500</v>
      </c>
      <c r="D38" s="28" t="n">
        <v>334500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34" t="n">
        <f aca="false">D39</f>
        <v>210500</v>
      </c>
      <c r="D39" s="28" t="n">
        <v>210500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179" t="n">
        <f aca="false">D40+E40</f>
        <v>2235281</v>
      </c>
      <c r="D40" s="26" t="n">
        <f aca="false">D41+D44+D58</f>
        <v>2150800</v>
      </c>
      <c r="E40" s="26" t="n">
        <f aca="false">E61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179" t="n">
        <f aca="false">D41</f>
        <v>15900</v>
      </c>
      <c r="D41" s="26" t="n">
        <f aca="false">D42</f>
        <v>15900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179" t="n">
        <f aca="false">D42</f>
        <v>15900</v>
      </c>
      <c r="D42" s="26" t="n">
        <f aca="false">D43</f>
        <v>15900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34" t="n">
        <f aca="false">D43</f>
        <v>15900</v>
      </c>
      <c r="D43" s="28" t="n">
        <v>15900</v>
      </c>
      <c r="E43" s="28"/>
      <c r="F43" s="29"/>
      <c r="G43" s="3"/>
    </row>
    <row r="44" customFormat="false" ht="19.5" hidden="false" customHeight="true" outlineLevel="0" collapsed="false">
      <c r="A44" s="24" t="n">
        <v>22000000</v>
      </c>
      <c r="B44" s="25" t="s">
        <v>50</v>
      </c>
      <c r="C44" s="179" t="n">
        <f aca="false">C55+C46</f>
        <v>2000400</v>
      </c>
      <c r="D44" s="26" t="n">
        <f aca="false">D55+D46</f>
        <v>2000400</v>
      </c>
      <c r="E44" s="26"/>
      <c r="F44" s="27"/>
      <c r="G44" s="3"/>
    </row>
    <row r="45" customFormat="false" ht="15.75" hidden="false" customHeight="false" outlineLevel="0" collapsed="false">
      <c r="A45" s="18"/>
      <c r="B45" s="25" t="s">
        <v>51</v>
      </c>
      <c r="C45" s="34"/>
      <c r="D45" s="28"/>
      <c r="E45" s="28"/>
      <c r="F45" s="29"/>
      <c r="G45" s="3"/>
    </row>
    <row r="46" customFormat="false" ht="15.75" hidden="false" customHeight="false" outlineLevel="0" collapsed="false">
      <c r="A46" s="24" t="n">
        <v>22010000</v>
      </c>
      <c r="B46" s="25" t="s">
        <v>52</v>
      </c>
      <c r="C46" s="179" t="n">
        <f aca="false">D46</f>
        <v>1770400</v>
      </c>
      <c r="D46" s="26" t="n">
        <f aca="false">D47+D49+F51+D51</f>
        <v>1770400</v>
      </c>
      <c r="E46" s="28"/>
      <c r="F46" s="29"/>
      <c r="G46" s="3"/>
    </row>
    <row r="47" customFormat="false" ht="15" hidden="false" customHeight="false" outlineLevel="0" collapsed="false">
      <c r="A47" s="18" t="n">
        <v>22010300</v>
      </c>
      <c r="B47" s="19" t="s">
        <v>53</v>
      </c>
      <c r="C47" s="34" t="n">
        <f aca="false">D47</f>
        <v>460000</v>
      </c>
      <c r="D47" s="28" t="n">
        <v>460000</v>
      </c>
      <c r="E47" s="28"/>
      <c r="F47" s="29"/>
      <c r="G47" s="3"/>
    </row>
    <row r="48" customFormat="false" ht="15.75" hidden="false" customHeight="false" outlineLevel="0" collapsed="false">
      <c r="A48" s="24"/>
      <c r="B48" s="19" t="s">
        <v>54</v>
      </c>
      <c r="C48" s="179"/>
      <c r="D48" s="26"/>
      <c r="E48" s="28"/>
      <c r="F48" s="29"/>
      <c r="G48" s="3"/>
    </row>
    <row r="49" customFormat="false" ht="20.25" hidden="false" customHeight="true" outlineLevel="0" collapsed="false">
      <c r="A49" s="18" t="n">
        <v>22012600</v>
      </c>
      <c r="B49" s="19" t="s">
        <v>56</v>
      </c>
      <c r="C49" s="34" t="n">
        <f aca="false">D49</f>
        <v>1240400</v>
      </c>
      <c r="D49" s="28" t="n">
        <v>1240400</v>
      </c>
      <c r="E49" s="28"/>
      <c r="F49" s="29"/>
      <c r="G49" s="3"/>
    </row>
    <row r="50" customFormat="false" ht="15" hidden="false" customHeight="false" outlineLevel="0" collapsed="false">
      <c r="A50" s="18"/>
      <c r="B50" s="19" t="s">
        <v>57</v>
      </c>
      <c r="C50" s="34"/>
      <c r="D50" s="28"/>
      <c r="E50" s="28"/>
      <c r="F50" s="29"/>
      <c r="G50" s="3"/>
    </row>
    <row r="51" customFormat="false" ht="18" hidden="false" customHeight="true" outlineLevel="0" collapsed="false">
      <c r="A51" s="18" t="n">
        <v>22012900</v>
      </c>
      <c r="B51" s="19" t="s">
        <v>58</v>
      </c>
      <c r="C51" s="34" t="n">
        <f aca="false">D51</f>
        <v>70000</v>
      </c>
      <c r="D51" s="28" t="n">
        <v>70000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59</v>
      </c>
      <c r="C52" s="34"/>
      <c r="D52" s="28"/>
      <c r="E52" s="28"/>
      <c r="F52" s="29"/>
      <c r="G52" s="3"/>
    </row>
    <row r="53" customFormat="false" ht="15" hidden="false" customHeight="false" outlineLevel="0" collapsed="false">
      <c r="A53" s="18"/>
      <c r="B53" s="19" t="s">
        <v>60</v>
      </c>
      <c r="C53" s="34"/>
      <c r="D53" s="28"/>
      <c r="E53" s="28"/>
      <c r="F53" s="29"/>
      <c r="G53" s="3"/>
    </row>
    <row r="54" customFormat="false" ht="15" hidden="false" customHeight="false" outlineLevel="0" collapsed="false">
      <c r="A54" s="18"/>
      <c r="B54" s="19" t="s">
        <v>61</v>
      </c>
      <c r="C54" s="34"/>
      <c r="D54" s="28"/>
      <c r="E54" s="28"/>
      <c r="F54" s="29"/>
      <c r="G54" s="3"/>
    </row>
    <row r="55" customFormat="false" ht="15.75" hidden="false" customHeight="false" outlineLevel="0" collapsed="false">
      <c r="A55" s="24" t="n">
        <v>22090000</v>
      </c>
      <c r="B55" s="25" t="s">
        <v>62</v>
      </c>
      <c r="C55" s="179" t="n">
        <f aca="false">D55</f>
        <v>230000</v>
      </c>
      <c r="D55" s="26" t="n">
        <f aca="false">D56</f>
        <v>230000</v>
      </c>
      <c r="E55" s="26"/>
      <c r="F55" s="27"/>
      <c r="G55" s="3"/>
    </row>
    <row r="56" customFormat="false" ht="15" hidden="false" customHeight="false" outlineLevel="0" collapsed="false">
      <c r="A56" s="18" t="n">
        <v>22090100</v>
      </c>
      <c r="B56" s="19" t="s">
        <v>63</v>
      </c>
      <c r="C56" s="34" t="n">
        <f aca="false">D56</f>
        <v>230000</v>
      </c>
      <c r="D56" s="34" t="n">
        <v>230000</v>
      </c>
      <c r="E56" s="28"/>
      <c r="F56" s="29"/>
      <c r="G56" s="3"/>
    </row>
    <row r="57" customFormat="false" ht="15" hidden="false" customHeight="false" outlineLevel="0" collapsed="false">
      <c r="A57" s="18"/>
      <c r="B57" s="19" t="s">
        <v>64</v>
      </c>
      <c r="C57" s="34"/>
      <c r="D57" s="34"/>
      <c r="E57" s="28"/>
      <c r="F57" s="29"/>
      <c r="G57" s="3"/>
    </row>
    <row r="58" customFormat="false" ht="15.75" hidden="false" customHeight="false" outlineLevel="0" collapsed="false">
      <c r="A58" s="24" t="n">
        <v>24000000</v>
      </c>
      <c r="B58" s="25" t="s">
        <v>70</v>
      </c>
      <c r="C58" s="179" t="n">
        <f aca="false">D58</f>
        <v>134500</v>
      </c>
      <c r="D58" s="26" t="n">
        <f aca="false">D59</f>
        <v>134500</v>
      </c>
      <c r="E58" s="26"/>
      <c r="F58" s="27"/>
      <c r="G58" s="3"/>
    </row>
    <row r="59" customFormat="false" ht="15.75" hidden="false" customHeight="false" outlineLevel="0" collapsed="false">
      <c r="A59" s="24" t="n">
        <v>24060000</v>
      </c>
      <c r="B59" s="25" t="s">
        <v>48</v>
      </c>
      <c r="C59" s="179" t="n">
        <f aca="false">D59</f>
        <v>134500</v>
      </c>
      <c r="D59" s="26" t="n">
        <f aca="false">D60</f>
        <v>134500</v>
      </c>
      <c r="E59" s="26"/>
      <c r="F59" s="27"/>
      <c r="G59" s="3"/>
    </row>
    <row r="60" customFormat="false" ht="15" hidden="false" customHeight="false" outlineLevel="0" collapsed="false">
      <c r="A60" s="18" t="n">
        <v>24060300</v>
      </c>
      <c r="B60" s="19" t="s">
        <v>48</v>
      </c>
      <c r="C60" s="34" t="n">
        <f aca="false">D60</f>
        <v>134500</v>
      </c>
      <c r="D60" s="28" t="n">
        <v>134500</v>
      </c>
      <c r="E60" s="28"/>
      <c r="F60" s="29"/>
      <c r="G60" s="3"/>
    </row>
    <row r="61" customFormat="false" ht="15.75" hidden="false" customHeight="false" outlineLevel="0" collapsed="false">
      <c r="A61" s="24" t="n">
        <v>25000000</v>
      </c>
      <c r="B61" s="25" t="s">
        <v>71</v>
      </c>
      <c r="C61" s="179" t="n">
        <f aca="false">E61</f>
        <v>84481</v>
      </c>
      <c r="D61" s="28"/>
      <c r="E61" s="26" t="n">
        <f aca="false">E62</f>
        <v>84481</v>
      </c>
      <c r="F61" s="29"/>
      <c r="G61" s="3"/>
    </row>
    <row r="62" customFormat="false" ht="15.75" hidden="false" customHeight="false" outlineLevel="0" collapsed="false">
      <c r="A62" s="24" t="n">
        <v>25010000</v>
      </c>
      <c r="B62" s="25" t="s">
        <v>72</v>
      </c>
      <c r="C62" s="179" t="n">
        <f aca="false">E62</f>
        <v>84481</v>
      </c>
      <c r="D62" s="28"/>
      <c r="E62" s="26" t="n">
        <f aca="false">E64+E65</f>
        <v>84481</v>
      </c>
      <c r="F62" s="29"/>
      <c r="G62" s="3"/>
    </row>
    <row r="63" customFormat="false" ht="15.75" hidden="false" customHeight="false" outlineLevel="0" collapsed="false">
      <c r="A63" s="24"/>
      <c r="B63" s="25" t="s">
        <v>73</v>
      </c>
      <c r="C63" s="34"/>
      <c r="D63" s="28"/>
      <c r="E63" s="28"/>
      <c r="F63" s="29"/>
      <c r="G63" s="3"/>
    </row>
    <row r="64" customFormat="false" ht="15" hidden="false" customHeight="false" outlineLevel="0" collapsed="false">
      <c r="A64" s="18" t="n">
        <v>25010100</v>
      </c>
      <c r="B64" s="19" t="s">
        <v>74</v>
      </c>
      <c r="C64" s="34" t="n">
        <f aca="false">E64</f>
        <v>57740</v>
      </c>
      <c r="D64" s="28"/>
      <c r="E64" s="34" t="n">
        <v>57740</v>
      </c>
      <c r="F64" s="29"/>
      <c r="G64" s="3"/>
    </row>
    <row r="65" customFormat="false" ht="15" hidden="false" customHeight="false" outlineLevel="0" collapsed="false">
      <c r="A65" s="18" t="n">
        <v>25010300</v>
      </c>
      <c r="B65" s="19" t="s">
        <v>75</v>
      </c>
      <c r="C65" s="34" t="n">
        <f aca="false">E65</f>
        <v>26741</v>
      </c>
      <c r="D65" s="28"/>
      <c r="E65" s="34" t="n">
        <v>26741</v>
      </c>
      <c r="F65" s="29"/>
      <c r="G65" s="3"/>
    </row>
    <row r="66" customFormat="false" ht="15.75" hidden="false" customHeight="false" outlineLevel="0" collapsed="false">
      <c r="A66" s="24" t="n">
        <v>30000000</v>
      </c>
      <c r="B66" s="19" t="s">
        <v>76</v>
      </c>
      <c r="C66" s="179" t="n">
        <f aca="false">D66</f>
        <v>26600</v>
      </c>
      <c r="D66" s="26" t="n">
        <f aca="false">D67</f>
        <v>26600</v>
      </c>
      <c r="E66" s="26"/>
      <c r="F66" s="27"/>
      <c r="G66" s="3"/>
    </row>
    <row r="67" customFormat="false" ht="15.75" hidden="false" customHeight="false" outlineLevel="0" collapsed="false">
      <c r="A67" s="24" t="n">
        <v>31000000</v>
      </c>
      <c r="B67" s="25" t="s">
        <v>77</v>
      </c>
      <c r="C67" s="179" t="n">
        <f aca="false">D67</f>
        <v>26600</v>
      </c>
      <c r="D67" s="26" t="n">
        <f aca="false">D68</f>
        <v>26600</v>
      </c>
      <c r="E67" s="26"/>
      <c r="F67" s="27"/>
      <c r="G67" s="3"/>
    </row>
    <row r="68" customFormat="false" ht="15" hidden="false" customHeight="false" outlineLevel="0" collapsed="false">
      <c r="A68" s="18" t="n">
        <v>31010200</v>
      </c>
      <c r="B68" s="19" t="s">
        <v>78</v>
      </c>
      <c r="C68" s="34" t="n">
        <f aca="false">D68</f>
        <v>26600</v>
      </c>
      <c r="D68" s="28" t="n">
        <v>26600</v>
      </c>
      <c r="E68" s="28"/>
      <c r="F68" s="29"/>
      <c r="G68" s="3"/>
    </row>
    <row r="69" customFormat="false" ht="15" hidden="false" customHeight="false" outlineLevel="0" collapsed="false">
      <c r="A69" s="18"/>
      <c r="B69" s="19" t="s">
        <v>79</v>
      </c>
      <c r="C69" s="34"/>
      <c r="D69" s="28"/>
      <c r="E69" s="28"/>
      <c r="F69" s="29"/>
      <c r="G69" s="3"/>
    </row>
    <row r="70" customFormat="false" ht="15.75" hidden="false" customHeight="false" outlineLevel="0" collapsed="false">
      <c r="A70" s="18"/>
      <c r="B70" s="19" t="s">
        <v>80</v>
      </c>
      <c r="C70" s="34"/>
      <c r="D70" s="28"/>
      <c r="E70" s="28"/>
      <c r="F70" s="29"/>
      <c r="G70" s="3"/>
    </row>
    <row r="71" customFormat="false" ht="16.5" hidden="false" customHeight="false" outlineLevel="0" collapsed="false">
      <c r="A71" s="35"/>
      <c r="B71" s="36" t="s">
        <v>81</v>
      </c>
      <c r="C71" s="37" t="n">
        <f aca="false">C13+C40+C66</f>
        <v>27869955</v>
      </c>
      <c r="D71" s="37" t="n">
        <f aca="false">D13+D40+D66</f>
        <v>27785474</v>
      </c>
      <c r="E71" s="37" t="n">
        <f aca="false">E40</f>
        <v>84481</v>
      </c>
      <c r="F71" s="38"/>
      <c r="G71" s="3"/>
    </row>
    <row r="72" customFormat="false" ht="15.75" hidden="false" customHeight="false" outlineLevel="0" collapsed="false">
      <c r="A72" s="39" t="n">
        <v>40000000</v>
      </c>
      <c r="B72" s="40" t="s">
        <v>82</v>
      </c>
      <c r="C72" s="41" t="n">
        <f aca="false">D72+E72</f>
        <v>287607791.26</v>
      </c>
      <c r="D72" s="26" t="n">
        <f aca="false">D73</f>
        <v>287607791.26</v>
      </c>
      <c r="E72" s="26"/>
      <c r="F72" s="27"/>
      <c r="G72" s="3"/>
    </row>
    <row r="73" customFormat="false" ht="15.75" hidden="false" customHeight="false" outlineLevel="0" collapsed="false">
      <c r="A73" s="24" t="n">
        <v>41000000</v>
      </c>
      <c r="B73" s="42" t="s">
        <v>83</v>
      </c>
      <c r="C73" s="26" t="n">
        <f aca="false">D73+E73</f>
        <v>287607791.26</v>
      </c>
      <c r="D73" s="26" t="n">
        <f aca="false">D76+D74</f>
        <v>287607791.26</v>
      </c>
      <c r="E73" s="26"/>
      <c r="F73" s="27"/>
      <c r="G73" s="3"/>
    </row>
    <row r="74" customFormat="false" ht="15.75" hidden="false" customHeight="false" outlineLevel="0" collapsed="false">
      <c r="A74" s="24" t="n">
        <v>41020000</v>
      </c>
      <c r="B74" s="42" t="s">
        <v>343</v>
      </c>
      <c r="C74" s="26" t="n">
        <f aca="false">D74</f>
        <v>900000</v>
      </c>
      <c r="D74" s="26" t="n">
        <f aca="false">D75</f>
        <v>900000</v>
      </c>
      <c r="E74" s="26"/>
      <c r="F74" s="27"/>
      <c r="G74" s="3"/>
    </row>
    <row r="75" customFormat="false" ht="15.75" hidden="false" customHeight="false" outlineLevel="0" collapsed="false">
      <c r="A75" s="18" t="n">
        <v>41020900</v>
      </c>
      <c r="B75" s="43" t="s">
        <v>344</v>
      </c>
      <c r="C75" s="28" t="n">
        <f aca="false">D75</f>
        <v>900000</v>
      </c>
      <c r="D75" s="28" t="n">
        <v>900000</v>
      </c>
      <c r="E75" s="26"/>
      <c r="F75" s="27"/>
      <c r="G75" s="3"/>
    </row>
    <row r="76" customFormat="false" ht="15.75" hidden="false" customHeight="false" outlineLevel="0" collapsed="false">
      <c r="A76" s="24" t="n">
        <v>41030000</v>
      </c>
      <c r="B76" s="42" t="s">
        <v>84</v>
      </c>
      <c r="C76" s="26" t="n">
        <f aca="false">D76+E76</f>
        <v>286707791.26</v>
      </c>
      <c r="D76" s="26" t="n">
        <f aca="false">D79+D83+D87+D102+D91</f>
        <v>286707791.26</v>
      </c>
      <c r="E76" s="26"/>
      <c r="F76" s="27"/>
      <c r="G76" s="3"/>
    </row>
    <row r="77" customFormat="false" ht="15" hidden="false" customHeight="false" outlineLevel="0" collapsed="false">
      <c r="A77" s="18"/>
      <c r="B77" s="43" t="s">
        <v>85</v>
      </c>
      <c r="C77" s="34"/>
      <c r="D77" s="28"/>
      <c r="E77" s="28"/>
      <c r="F77" s="29"/>
      <c r="G77" s="3"/>
    </row>
    <row r="78" customFormat="false" ht="15" hidden="false" customHeight="false" outlineLevel="0" collapsed="false">
      <c r="A78" s="18"/>
      <c r="B78" s="43"/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 t="n">
        <v>41030600</v>
      </c>
      <c r="B79" s="43" t="s">
        <v>86</v>
      </c>
      <c r="C79" s="34" t="n">
        <f aca="false">D79</f>
        <v>136904300</v>
      </c>
      <c r="D79" s="28" t="n">
        <v>136904300</v>
      </c>
      <c r="E79" s="28"/>
      <c r="F79" s="29"/>
      <c r="G79" s="3"/>
    </row>
    <row r="80" customFormat="false" ht="15" hidden="false" customHeight="false" outlineLevel="0" collapsed="false">
      <c r="A80" s="18"/>
      <c r="B80" s="43" t="s">
        <v>87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/>
      <c r="B81" s="43" t="s">
        <v>88</v>
      </c>
      <c r="C81" s="34"/>
      <c r="D81" s="28"/>
      <c r="E81" s="28"/>
      <c r="F81" s="29"/>
      <c r="G81" s="3"/>
    </row>
    <row r="82" customFormat="false" ht="15" hidden="false" customHeight="false" outlineLevel="0" collapsed="false">
      <c r="A82" s="18"/>
      <c r="B82" s="43" t="s">
        <v>89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 t="n">
        <v>41030800</v>
      </c>
      <c r="B83" s="43" t="s">
        <v>90</v>
      </c>
      <c r="C83" s="34" t="n">
        <f aca="false">D83</f>
        <v>145799980.26</v>
      </c>
      <c r="D83" s="28" t="n">
        <v>145799980.26</v>
      </c>
      <c r="E83" s="28"/>
      <c r="F83" s="29"/>
      <c r="G83" s="3"/>
    </row>
    <row r="84" customFormat="false" ht="15" hidden="false" customHeight="false" outlineLevel="0" collapsed="false">
      <c r="A84" s="18"/>
      <c r="B84" s="43" t="s">
        <v>91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/>
      <c r="B85" s="43" t="s">
        <v>92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93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 t="n">
        <v>41031000</v>
      </c>
      <c r="B87" s="43" t="s">
        <v>94</v>
      </c>
      <c r="C87" s="34" t="n">
        <f aca="false">D87</f>
        <v>43660</v>
      </c>
      <c r="D87" s="28" t="n">
        <v>43660</v>
      </c>
      <c r="E87" s="28"/>
      <c r="F87" s="29"/>
      <c r="G87" s="3"/>
    </row>
    <row r="88" customFormat="false" ht="15" hidden="false" customHeight="false" outlineLevel="0" collapsed="false">
      <c r="A88" s="18"/>
      <c r="B88" s="43" t="s">
        <v>95</v>
      </c>
      <c r="C88" s="34"/>
      <c r="D88" s="28"/>
      <c r="E88" s="28"/>
      <c r="F88" s="29"/>
      <c r="G88" s="3"/>
    </row>
    <row r="89" customFormat="false" ht="15" hidden="false" customHeight="false" outlineLevel="0" collapsed="false">
      <c r="A89" s="18"/>
      <c r="B89" s="43" t="s">
        <v>96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44"/>
      <c r="B90" s="43"/>
      <c r="C90" s="34"/>
      <c r="D90" s="28"/>
      <c r="E90" s="28"/>
      <c r="F90" s="29"/>
      <c r="G90" s="3"/>
    </row>
    <row r="91" customFormat="false" ht="15" hidden="false" customHeight="false" outlineLevel="0" collapsed="false">
      <c r="A91" s="44" t="n">
        <v>41035000</v>
      </c>
      <c r="B91" s="43" t="s">
        <v>98</v>
      </c>
      <c r="C91" s="34" t="n">
        <f aca="false">D91</f>
        <v>2720383</v>
      </c>
      <c r="D91" s="28" t="n">
        <f aca="false">D92+D96+D99</f>
        <v>2720383</v>
      </c>
      <c r="E91" s="28"/>
      <c r="F91" s="29"/>
      <c r="G91" s="3"/>
    </row>
    <row r="92" customFormat="false" ht="15" hidden="false" customHeight="false" outlineLevel="0" collapsed="false">
      <c r="A92" s="45" t="n">
        <v>41035000</v>
      </c>
      <c r="B92" s="46" t="s">
        <v>109</v>
      </c>
      <c r="C92" s="34" t="n">
        <f aca="false">D92</f>
        <v>2516247</v>
      </c>
      <c r="D92" s="28" t="n">
        <v>2516247</v>
      </c>
      <c r="E92" s="28"/>
      <c r="F92" s="29"/>
      <c r="G92" s="3"/>
    </row>
    <row r="93" customFormat="false" ht="15" hidden="false" customHeight="false" outlineLevel="0" collapsed="false">
      <c r="A93" s="45"/>
      <c r="B93" s="46" t="s">
        <v>336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45"/>
      <c r="B94" s="46" t="s">
        <v>337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5"/>
      <c r="B95" s="46" t="s">
        <v>338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45" t="n">
        <v>41035000</v>
      </c>
      <c r="B96" s="46" t="s">
        <v>115</v>
      </c>
      <c r="C96" s="34" t="n">
        <f aca="false">D96</f>
        <v>83826</v>
      </c>
      <c r="D96" s="28" t="n">
        <v>83826</v>
      </c>
      <c r="E96" s="28"/>
      <c r="F96" s="29"/>
      <c r="G96" s="3"/>
    </row>
    <row r="97" customFormat="false" ht="15" hidden="false" customHeight="false" outlineLevel="0" collapsed="false">
      <c r="A97" s="45"/>
      <c r="B97" s="46" t="s">
        <v>339</v>
      </c>
      <c r="C97" s="34"/>
      <c r="D97" s="28"/>
      <c r="E97" s="28"/>
      <c r="F97" s="29"/>
      <c r="G97" s="3"/>
    </row>
    <row r="98" customFormat="false" ht="15" hidden="false" customHeight="false" outlineLevel="0" collapsed="false">
      <c r="A98" s="45"/>
      <c r="B98" s="46" t="s">
        <v>340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45" t="n">
        <v>41035000</v>
      </c>
      <c r="B99" s="46" t="s">
        <v>341</v>
      </c>
      <c r="C99" s="34" t="n">
        <f aca="false">D99</f>
        <v>120310</v>
      </c>
      <c r="D99" s="28" t="n">
        <v>120310</v>
      </c>
      <c r="E99" s="28"/>
      <c r="F99" s="29"/>
      <c r="G99" s="3"/>
    </row>
    <row r="100" customFormat="false" ht="15" hidden="false" customHeight="false" outlineLevel="0" collapsed="false">
      <c r="A100" s="45"/>
      <c r="B100" s="46" t="s">
        <v>342</v>
      </c>
      <c r="C100" s="34"/>
      <c r="D100" s="28"/>
      <c r="E100" s="28"/>
      <c r="F100" s="29"/>
      <c r="G100" s="3"/>
    </row>
    <row r="101" customFormat="false" ht="15" hidden="false" customHeight="false" outlineLevel="0" collapsed="false">
      <c r="A101" s="45"/>
      <c r="B101" s="46"/>
      <c r="C101" s="34"/>
      <c r="D101" s="28"/>
      <c r="E101" s="28"/>
      <c r="F101" s="29"/>
      <c r="G101" s="3"/>
    </row>
    <row r="102" customFormat="false" ht="18" hidden="false" customHeight="true" outlineLevel="0" collapsed="false">
      <c r="A102" s="18" t="n">
        <v>41035800</v>
      </c>
      <c r="B102" s="43" t="s">
        <v>118</v>
      </c>
      <c r="C102" s="34" t="n">
        <f aca="false">D102</f>
        <v>1239468</v>
      </c>
      <c r="D102" s="28" t="n">
        <v>1239468</v>
      </c>
      <c r="E102" s="28"/>
      <c r="F102" s="29"/>
      <c r="G102" s="3"/>
    </row>
    <row r="103" customFormat="false" ht="15" hidden="false" customHeight="false" outlineLevel="0" collapsed="false">
      <c r="A103" s="18"/>
      <c r="B103" s="43" t="s">
        <v>119</v>
      </c>
      <c r="C103" s="34"/>
      <c r="D103" s="28"/>
      <c r="E103" s="28"/>
      <c r="F103" s="29"/>
      <c r="G103" s="3"/>
    </row>
    <row r="104" customFormat="false" ht="15" hidden="false" customHeight="false" outlineLevel="0" collapsed="false">
      <c r="A104" s="18"/>
      <c r="B104" s="43" t="s">
        <v>120</v>
      </c>
      <c r="C104" s="28"/>
      <c r="D104" s="28"/>
      <c r="E104" s="28"/>
      <c r="F104" s="29"/>
      <c r="G104" s="3"/>
    </row>
    <row r="105" customFormat="false" ht="15" hidden="false" customHeight="false" outlineLevel="0" collapsed="false">
      <c r="A105" s="18"/>
      <c r="B105" s="43" t="s">
        <v>121</v>
      </c>
      <c r="C105" s="28"/>
      <c r="D105" s="28"/>
      <c r="E105" s="28"/>
      <c r="F105" s="29"/>
      <c r="G105" s="3"/>
    </row>
    <row r="106" customFormat="false" ht="15" hidden="false" customHeight="false" outlineLevel="0" collapsed="false">
      <c r="A106" s="18"/>
      <c r="B106" s="43" t="s">
        <v>303</v>
      </c>
      <c r="C106" s="28"/>
      <c r="D106" s="28"/>
      <c r="E106" s="28"/>
      <c r="F106" s="29"/>
      <c r="G106" s="3"/>
    </row>
    <row r="107" customFormat="false" ht="15" hidden="false" customHeight="false" outlineLevel="0" collapsed="false">
      <c r="A107" s="18"/>
      <c r="B107" s="43" t="s">
        <v>304</v>
      </c>
      <c r="C107" s="28"/>
      <c r="D107" s="28"/>
      <c r="E107" s="28"/>
      <c r="F107" s="29"/>
      <c r="G107" s="3"/>
    </row>
    <row r="108" customFormat="false" ht="15.75" hidden="false" customHeight="false" outlineLevel="0" collapsed="false">
      <c r="A108" s="18"/>
      <c r="B108" s="43"/>
      <c r="C108" s="28"/>
      <c r="D108" s="28"/>
      <c r="E108" s="28"/>
      <c r="F108" s="29"/>
      <c r="G108" s="3"/>
    </row>
    <row r="109" customFormat="false" ht="16.5" hidden="false" customHeight="false" outlineLevel="0" collapsed="false">
      <c r="A109" s="47"/>
      <c r="B109" s="48" t="s">
        <v>123</v>
      </c>
      <c r="C109" s="37" t="n">
        <f aca="false">C71+C72</f>
        <v>315477746.26</v>
      </c>
      <c r="D109" s="37" t="n">
        <f aca="false">D72+D71</f>
        <v>315393265.26</v>
      </c>
      <c r="E109" s="37" t="n">
        <f aca="false">E71+E72</f>
        <v>84481</v>
      </c>
      <c r="F109" s="38" t="n">
        <f aca="false">F72</f>
        <v>0</v>
      </c>
      <c r="G109" s="3"/>
    </row>
    <row r="110" customFormat="false" ht="15.75" hidden="false" customHeight="false" outlineLevel="0" collapsed="false">
      <c r="A110" s="42"/>
      <c r="B110" s="42"/>
      <c r="C110" s="49"/>
      <c r="D110" s="49"/>
      <c r="E110" s="49"/>
      <c r="F110" s="50"/>
      <c r="G110" s="3"/>
    </row>
    <row r="111" customFormat="false" ht="15" hidden="false" customHeight="false" outlineLevel="0" collapsed="false">
      <c r="A111" s="51"/>
      <c r="B111" s="51"/>
      <c r="C111" s="51"/>
      <c r="D111" s="53"/>
      <c r="E111" s="54"/>
      <c r="F111" s="54"/>
      <c r="G111" s="3"/>
    </row>
    <row r="112" customFormat="false" ht="14.25" hidden="false" customHeight="false" outlineLevel="0" collapsed="false">
      <c r="A112" s="2"/>
      <c r="B112" s="2"/>
      <c r="C112" s="2"/>
      <c r="D112" s="2"/>
      <c r="E112" s="2"/>
      <c r="F112" s="55"/>
      <c r="G112" s="3"/>
    </row>
    <row r="113" customFormat="false" ht="18" hidden="false" customHeight="false" outlineLevel="0" collapsed="false">
      <c r="A113" s="56" t="s">
        <v>308</v>
      </c>
      <c r="B113" s="56"/>
      <c r="C113" s="56"/>
      <c r="D113" s="56" t="s">
        <v>306</v>
      </c>
      <c r="E113" s="2"/>
      <c r="F113" s="2"/>
      <c r="G113" s="3"/>
    </row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B108" activeCellId="0" sqref="B108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307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8.75" hidden="false" customHeight="tru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9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8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8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5.75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25252699</v>
      </c>
      <c r="D13" s="26" t="n">
        <f aca="false">D14+D28</f>
        <v>25252699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12384499</v>
      </c>
      <c r="D14" s="26" t="n">
        <f aca="false">D15</f>
        <v>12384499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12384499</v>
      </c>
      <c r="D15" s="28" t="n">
        <f aca="false">D16+D18+D21+D23+D25</f>
        <v>12384499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34" t="n">
        <f aca="false">D16</f>
        <v>9770237</v>
      </c>
      <c r="D16" s="28" t="n">
        <v>9770237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34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34" t="n">
        <f aca="false">D18</f>
        <v>1789900</v>
      </c>
      <c r="D18" s="28" t="n">
        <v>1789900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34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34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34" t="n">
        <f aca="false">D21</f>
        <v>472039</v>
      </c>
      <c r="D21" s="28" t="n">
        <v>472039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34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34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34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326</v>
      </c>
      <c r="C25" s="34" t="n">
        <f aca="false">D25</f>
        <v>35343</v>
      </c>
      <c r="D25" s="28" t="n">
        <v>35343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327</v>
      </c>
      <c r="C26" s="34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328</v>
      </c>
      <c r="C27" s="34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179" t="n">
        <f aca="false">D28</f>
        <v>12868200</v>
      </c>
      <c r="D28" s="26" t="n">
        <f aca="false">D29+D34+D37</f>
        <v>12868200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179" t="n">
        <f aca="false">D29</f>
        <v>8501000</v>
      </c>
      <c r="D29" s="26" t="n">
        <f aca="false">D30+D31+D32+D33</f>
        <v>8501000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34" t="n">
        <f aca="false">D30</f>
        <v>2746000</v>
      </c>
      <c r="D30" s="28" t="n">
        <v>2746000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34" t="n">
        <f aca="false">D31</f>
        <v>4641000</v>
      </c>
      <c r="D31" s="28" t="n">
        <v>4641000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34" t="n">
        <f aca="false">D32</f>
        <v>470500</v>
      </c>
      <c r="D32" s="28" t="n">
        <v>470500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34" t="n">
        <f aca="false">D33</f>
        <v>643500</v>
      </c>
      <c r="D33" s="28" t="n">
        <v>643500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179" t="n">
        <f aca="false">D34</f>
        <v>3849200</v>
      </c>
      <c r="D34" s="26" t="n">
        <f aca="false">D35+D36</f>
        <v>3849200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34" t="n">
        <f aca="false">D35</f>
        <v>2988500</v>
      </c>
      <c r="D35" s="28" t="n">
        <v>2988500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34" t="n">
        <f aca="false">D36</f>
        <v>860700</v>
      </c>
      <c r="D36" s="28" t="n">
        <v>860700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179" t="n">
        <f aca="false">D37</f>
        <v>518000</v>
      </c>
      <c r="D37" s="26" t="n">
        <f aca="false">D38+D39</f>
        <v>518000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34" t="n">
        <f aca="false">D38</f>
        <v>324500</v>
      </c>
      <c r="D38" s="28" t="n">
        <v>324500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34" t="n">
        <f aca="false">D39</f>
        <v>193500</v>
      </c>
      <c r="D39" s="28" t="n">
        <v>193500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179" t="n">
        <f aca="false">D40+E40</f>
        <v>2587456</v>
      </c>
      <c r="D40" s="26" t="n">
        <f aca="false">D41+D46+D63</f>
        <v>2502975</v>
      </c>
      <c r="E40" s="26" t="n">
        <f aca="false">E66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179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179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34" t="n">
        <f aca="false">D43</f>
        <v>15900</v>
      </c>
      <c r="D43" s="28" t="n">
        <v>15900</v>
      </c>
      <c r="E43" s="28"/>
      <c r="F43" s="29"/>
      <c r="G43" s="3"/>
    </row>
    <row r="44" customFormat="false" ht="16.5" hidden="false" customHeight="true" outlineLevel="0" collapsed="false">
      <c r="A44" s="18" t="n">
        <v>21081500</v>
      </c>
      <c r="B44" s="19" t="s">
        <v>345</v>
      </c>
      <c r="C44" s="34" t="n">
        <f aca="false">D44</f>
        <v>23600</v>
      </c>
      <c r="D44" s="28" t="n">
        <v>23600</v>
      </c>
      <c r="E44" s="28"/>
      <c r="F44" s="29"/>
      <c r="G44" s="3"/>
    </row>
    <row r="45" customFormat="false" ht="16.5" hidden="false" customHeight="true" outlineLevel="0" collapsed="false">
      <c r="A45" s="18"/>
      <c r="B45" s="19" t="s">
        <v>346</v>
      </c>
      <c r="C45" s="34"/>
      <c r="D45" s="28"/>
      <c r="E45" s="28"/>
      <c r="F45" s="29"/>
      <c r="G45" s="3"/>
    </row>
    <row r="46" customFormat="false" ht="19.5" hidden="false" customHeight="true" outlineLevel="0" collapsed="false">
      <c r="A46" s="24" t="n">
        <v>22000000</v>
      </c>
      <c r="B46" s="25" t="s">
        <v>50</v>
      </c>
      <c r="C46" s="179" t="n">
        <f aca="false">C57+C48</f>
        <v>2320575</v>
      </c>
      <c r="D46" s="26" t="n">
        <f aca="false">D57+D48</f>
        <v>2320575</v>
      </c>
      <c r="E46" s="26"/>
      <c r="F46" s="27"/>
      <c r="G46" s="3"/>
    </row>
    <row r="47" customFormat="false" ht="15.75" hidden="false" customHeight="false" outlineLevel="0" collapsed="false">
      <c r="A47" s="18"/>
      <c r="B47" s="25" t="s">
        <v>51</v>
      </c>
      <c r="C47" s="34"/>
      <c r="D47" s="28"/>
      <c r="E47" s="28"/>
      <c r="F47" s="29"/>
      <c r="G47" s="3"/>
    </row>
    <row r="48" customFormat="false" ht="15.75" hidden="false" customHeight="false" outlineLevel="0" collapsed="false">
      <c r="A48" s="24" t="n">
        <v>22010000</v>
      </c>
      <c r="B48" s="25" t="s">
        <v>52</v>
      </c>
      <c r="C48" s="179" t="n">
        <f aca="false">D48</f>
        <v>2160400</v>
      </c>
      <c r="D48" s="26" t="n">
        <f aca="false">D49+D51+F53+D53</f>
        <v>2160400</v>
      </c>
      <c r="E48" s="28"/>
      <c r="F48" s="29"/>
      <c r="G48" s="3"/>
    </row>
    <row r="49" customFormat="false" ht="15" hidden="false" customHeight="false" outlineLevel="0" collapsed="false">
      <c r="A49" s="18" t="n">
        <v>22010300</v>
      </c>
      <c r="B49" s="19" t="s">
        <v>53</v>
      </c>
      <c r="C49" s="34" t="n">
        <f aca="false">D49</f>
        <v>500000</v>
      </c>
      <c r="D49" s="28" t="n">
        <v>500000</v>
      </c>
      <c r="E49" s="28"/>
      <c r="F49" s="29"/>
      <c r="G49" s="3"/>
    </row>
    <row r="50" customFormat="false" ht="15.75" hidden="false" customHeight="false" outlineLevel="0" collapsed="false">
      <c r="A50" s="24"/>
      <c r="B50" s="19" t="s">
        <v>54</v>
      </c>
      <c r="C50" s="179"/>
      <c r="D50" s="26"/>
      <c r="E50" s="28"/>
      <c r="F50" s="29"/>
      <c r="G50" s="3"/>
    </row>
    <row r="51" customFormat="false" ht="20.25" hidden="false" customHeight="true" outlineLevel="0" collapsed="false">
      <c r="A51" s="18" t="n">
        <v>22012600</v>
      </c>
      <c r="B51" s="19" t="s">
        <v>56</v>
      </c>
      <c r="C51" s="34" t="n">
        <f aca="false">D51</f>
        <v>1410400</v>
      </c>
      <c r="D51" s="28" t="n">
        <v>1410400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34"/>
      <c r="D52" s="28"/>
      <c r="E52" s="28"/>
      <c r="F52" s="29"/>
      <c r="G52" s="3"/>
    </row>
    <row r="53" customFormat="false" ht="18" hidden="false" customHeight="true" outlineLevel="0" collapsed="false">
      <c r="A53" s="18" t="n">
        <v>22012900</v>
      </c>
      <c r="B53" s="19" t="s">
        <v>58</v>
      </c>
      <c r="C53" s="34" t="n">
        <f aca="false">D53</f>
        <v>250000</v>
      </c>
      <c r="D53" s="28" t="n">
        <v>250000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34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34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34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179" t="n">
        <f aca="false">D57</f>
        <v>160175</v>
      </c>
      <c r="D57" s="26" t="n">
        <f aca="false">D58+D60+D61</f>
        <v>160175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34" t="n">
        <f aca="false">D58</f>
        <v>111200</v>
      </c>
      <c r="D58" s="34" t="n">
        <v>111200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34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34" t="n">
        <f aca="false">D60</f>
        <v>6975</v>
      </c>
      <c r="D60" s="34" t="n">
        <v>6975</v>
      </c>
      <c r="E60" s="28"/>
      <c r="F60" s="29"/>
      <c r="G60" s="3"/>
    </row>
    <row r="61" customFormat="false" ht="15" hidden="false" customHeight="false" outlineLevel="0" collapsed="false">
      <c r="A61" s="18" t="n">
        <v>22090400</v>
      </c>
      <c r="B61" s="19" t="s">
        <v>347</v>
      </c>
      <c r="C61" s="34" t="n">
        <f aca="false">D61</f>
        <v>42000</v>
      </c>
      <c r="D61" s="34" t="n">
        <v>42000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348</v>
      </c>
      <c r="C62" s="34"/>
      <c r="D62" s="34"/>
      <c r="E62" s="28"/>
      <c r="F62" s="29"/>
      <c r="G62" s="3"/>
    </row>
    <row r="63" customFormat="false" ht="15.75" hidden="false" customHeight="false" outlineLevel="0" collapsed="false">
      <c r="A63" s="24" t="n">
        <v>24000000</v>
      </c>
      <c r="B63" s="25" t="s">
        <v>70</v>
      </c>
      <c r="C63" s="179" t="n">
        <f aca="false">D63</f>
        <v>142900</v>
      </c>
      <c r="D63" s="26" t="n">
        <f aca="false">D64</f>
        <v>142900</v>
      </c>
      <c r="E63" s="26"/>
      <c r="F63" s="27"/>
      <c r="G63" s="3"/>
    </row>
    <row r="64" customFormat="false" ht="15.75" hidden="false" customHeight="false" outlineLevel="0" collapsed="false">
      <c r="A64" s="24" t="n">
        <v>24060000</v>
      </c>
      <c r="B64" s="25" t="s">
        <v>48</v>
      </c>
      <c r="C64" s="179" t="n">
        <f aca="false">D64</f>
        <v>142900</v>
      </c>
      <c r="D64" s="26" t="n">
        <f aca="false">D65</f>
        <v>142900</v>
      </c>
      <c r="E64" s="26"/>
      <c r="F64" s="27"/>
      <c r="G64" s="3"/>
    </row>
    <row r="65" customFormat="false" ht="15" hidden="false" customHeight="false" outlineLevel="0" collapsed="false">
      <c r="A65" s="18" t="n">
        <v>24060300</v>
      </c>
      <c r="B65" s="19" t="s">
        <v>48</v>
      </c>
      <c r="C65" s="34" t="n">
        <f aca="false">D65</f>
        <v>142900</v>
      </c>
      <c r="D65" s="28" t="n">
        <v>142900</v>
      </c>
      <c r="E65" s="28"/>
      <c r="F65" s="29"/>
      <c r="G65" s="3"/>
    </row>
    <row r="66" customFormat="false" ht="15.75" hidden="false" customHeight="false" outlineLevel="0" collapsed="false">
      <c r="A66" s="24" t="n">
        <v>25000000</v>
      </c>
      <c r="B66" s="25" t="s">
        <v>71</v>
      </c>
      <c r="C66" s="179" t="n">
        <f aca="false">E66</f>
        <v>84481</v>
      </c>
      <c r="D66" s="28"/>
      <c r="E66" s="26" t="n">
        <f aca="false">E67</f>
        <v>84481</v>
      </c>
      <c r="F66" s="29"/>
      <c r="G66" s="3"/>
    </row>
    <row r="67" customFormat="false" ht="15.75" hidden="false" customHeight="false" outlineLevel="0" collapsed="false">
      <c r="A67" s="24" t="n">
        <v>25010000</v>
      </c>
      <c r="B67" s="25" t="s">
        <v>72</v>
      </c>
      <c r="C67" s="179" t="n">
        <f aca="false">E67</f>
        <v>84481</v>
      </c>
      <c r="D67" s="28"/>
      <c r="E67" s="26" t="n">
        <f aca="false">E69+E70</f>
        <v>84481</v>
      </c>
      <c r="F67" s="29"/>
      <c r="G67" s="3"/>
    </row>
    <row r="68" customFormat="false" ht="15.75" hidden="false" customHeight="false" outlineLevel="0" collapsed="false">
      <c r="A68" s="24"/>
      <c r="B68" s="25" t="s">
        <v>73</v>
      </c>
      <c r="C68" s="34"/>
      <c r="D68" s="28"/>
      <c r="E68" s="28"/>
      <c r="F68" s="29"/>
      <c r="G68" s="3"/>
    </row>
    <row r="69" customFormat="false" ht="15" hidden="false" customHeight="false" outlineLevel="0" collapsed="false">
      <c r="A69" s="18" t="n">
        <v>25010100</v>
      </c>
      <c r="B69" s="19" t="s">
        <v>74</v>
      </c>
      <c r="C69" s="34" t="n">
        <f aca="false">E69</f>
        <v>57740</v>
      </c>
      <c r="D69" s="28"/>
      <c r="E69" s="34" t="n">
        <v>57740</v>
      </c>
      <c r="F69" s="29"/>
      <c r="G69" s="3"/>
    </row>
    <row r="70" customFormat="false" ht="15" hidden="false" customHeight="false" outlineLevel="0" collapsed="false">
      <c r="A70" s="18" t="n">
        <v>25010300</v>
      </c>
      <c r="B70" s="19" t="s">
        <v>75</v>
      </c>
      <c r="C70" s="34" t="n">
        <f aca="false">E70</f>
        <v>26741</v>
      </c>
      <c r="D70" s="28"/>
      <c r="E70" s="34" t="n">
        <v>26741</v>
      </c>
      <c r="F70" s="29"/>
      <c r="G70" s="3"/>
    </row>
    <row r="71" customFormat="false" ht="15.75" hidden="false" customHeight="false" outlineLevel="0" collapsed="false">
      <c r="A71" s="24" t="n">
        <v>30000000</v>
      </c>
      <c r="B71" s="19" t="s">
        <v>76</v>
      </c>
      <c r="C71" s="179" t="n">
        <f aca="false">D71</f>
        <v>29800</v>
      </c>
      <c r="D71" s="26" t="n">
        <f aca="false">D72</f>
        <v>29800</v>
      </c>
      <c r="E71" s="26"/>
      <c r="F71" s="27"/>
      <c r="G71" s="3"/>
    </row>
    <row r="72" customFormat="false" ht="15.75" hidden="false" customHeight="false" outlineLevel="0" collapsed="false">
      <c r="A72" s="24" t="n">
        <v>31000000</v>
      </c>
      <c r="B72" s="25" t="s">
        <v>77</v>
      </c>
      <c r="C72" s="179" t="n">
        <f aca="false">D72</f>
        <v>29800</v>
      </c>
      <c r="D72" s="26" t="n">
        <f aca="false">D73</f>
        <v>29800</v>
      </c>
      <c r="E72" s="26"/>
      <c r="F72" s="27"/>
      <c r="G72" s="3"/>
    </row>
    <row r="73" customFormat="false" ht="15" hidden="false" customHeight="false" outlineLevel="0" collapsed="false">
      <c r="A73" s="18" t="n">
        <v>31010200</v>
      </c>
      <c r="B73" s="19" t="s">
        <v>78</v>
      </c>
      <c r="C73" s="34" t="n">
        <f aca="false">D73</f>
        <v>29800</v>
      </c>
      <c r="D73" s="28" t="n">
        <v>29800</v>
      </c>
      <c r="E73" s="28"/>
      <c r="F73" s="29"/>
      <c r="G73" s="3"/>
    </row>
    <row r="74" customFormat="false" ht="15" hidden="false" customHeight="false" outlineLevel="0" collapsed="false">
      <c r="A74" s="18"/>
      <c r="B74" s="19" t="s">
        <v>79</v>
      </c>
      <c r="C74" s="34"/>
      <c r="D74" s="28"/>
      <c r="E74" s="28"/>
      <c r="F74" s="29"/>
      <c r="G74" s="3"/>
    </row>
    <row r="75" customFormat="false" ht="15.75" hidden="false" customHeight="false" outlineLevel="0" collapsed="false">
      <c r="A75" s="18"/>
      <c r="B75" s="19" t="s">
        <v>80</v>
      </c>
      <c r="C75" s="34"/>
      <c r="D75" s="28"/>
      <c r="E75" s="28"/>
      <c r="F75" s="29"/>
      <c r="G75" s="3"/>
    </row>
    <row r="76" customFormat="false" ht="16.5" hidden="false" customHeight="false" outlineLevel="0" collapsed="false">
      <c r="A76" s="35"/>
      <c r="B76" s="36" t="s">
        <v>81</v>
      </c>
      <c r="C76" s="37" t="n">
        <f aca="false">C13+C40+C71</f>
        <v>27869955</v>
      </c>
      <c r="D76" s="37" t="n">
        <f aca="false">D13+D40+D71</f>
        <v>27785474</v>
      </c>
      <c r="E76" s="37" t="n">
        <f aca="false">E40</f>
        <v>84481</v>
      </c>
      <c r="F76" s="38"/>
      <c r="G76" s="3"/>
    </row>
    <row r="77" customFormat="false" ht="15.75" hidden="false" customHeight="false" outlineLevel="0" collapsed="false">
      <c r="A77" s="39" t="n">
        <v>40000000</v>
      </c>
      <c r="B77" s="40" t="s">
        <v>82</v>
      </c>
      <c r="C77" s="41" t="n">
        <f aca="false">D77+E77</f>
        <v>305633503</v>
      </c>
      <c r="D77" s="26" t="n">
        <f aca="false">D78</f>
        <v>305633503</v>
      </c>
      <c r="E77" s="26"/>
      <c r="F77" s="27"/>
      <c r="G77" s="3"/>
    </row>
    <row r="78" customFormat="false" ht="15.75" hidden="false" customHeight="false" outlineLevel="0" collapsed="false">
      <c r="A78" s="24" t="n">
        <v>41000000</v>
      </c>
      <c r="B78" s="42" t="s">
        <v>83</v>
      </c>
      <c r="C78" s="26" t="n">
        <f aca="false">D78+E78</f>
        <v>305633503</v>
      </c>
      <c r="D78" s="26" t="n">
        <f aca="false">D81+D79</f>
        <v>305633503</v>
      </c>
      <c r="E78" s="26"/>
      <c r="F78" s="27"/>
      <c r="G78" s="3"/>
    </row>
    <row r="79" customFormat="false" ht="15.75" hidden="false" customHeight="false" outlineLevel="0" collapsed="false">
      <c r="A79" s="24" t="n">
        <v>41020000</v>
      </c>
      <c r="B79" s="42" t="s">
        <v>343</v>
      </c>
      <c r="C79" s="26" t="n">
        <f aca="false">D79</f>
        <v>900000</v>
      </c>
      <c r="D79" s="26" t="n">
        <f aca="false">D80</f>
        <v>900000</v>
      </c>
      <c r="E79" s="26"/>
      <c r="F79" s="27"/>
      <c r="G79" s="3"/>
    </row>
    <row r="80" customFormat="false" ht="15.75" hidden="false" customHeight="false" outlineLevel="0" collapsed="false">
      <c r="A80" s="18" t="n">
        <v>41020900</v>
      </c>
      <c r="B80" s="43" t="s">
        <v>344</v>
      </c>
      <c r="C80" s="28" t="n">
        <f aca="false">D80</f>
        <v>900000</v>
      </c>
      <c r="D80" s="28" t="n">
        <v>900000</v>
      </c>
      <c r="E80" s="26"/>
      <c r="F80" s="27"/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304733503</v>
      </c>
      <c r="D81" s="26" t="n">
        <f aca="false">D84+D88+D92+D106+D95</f>
        <v>304733503</v>
      </c>
      <c r="E81" s="26"/>
      <c r="F81" s="27"/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136904300</v>
      </c>
      <c r="D84" s="28" t="n">
        <v>136904300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163825692</v>
      </c>
      <c r="D88" s="28" t="n">
        <v>163825692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43660</v>
      </c>
      <c r="D92" s="28" t="n">
        <v>43660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41035000</v>
      </c>
      <c r="B95" s="43" t="s">
        <v>98</v>
      </c>
      <c r="C95" s="34" t="n">
        <f aca="false">D95</f>
        <v>2720383</v>
      </c>
      <c r="D95" s="28" t="n">
        <f aca="false">D96+D100+D103</f>
        <v>2720383</v>
      </c>
      <c r="E95" s="28"/>
      <c r="F95" s="29"/>
      <c r="G95" s="3"/>
    </row>
    <row r="96" customFormat="false" ht="15" hidden="false" customHeight="false" outlineLevel="0" collapsed="false">
      <c r="A96" s="45" t="n">
        <v>41035000</v>
      </c>
      <c r="B96" s="46" t="s">
        <v>109</v>
      </c>
      <c r="C96" s="34" t="n">
        <f aca="false">D96</f>
        <v>2516247</v>
      </c>
      <c r="D96" s="28" t="n">
        <v>2516247</v>
      </c>
      <c r="E96" s="28"/>
      <c r="F96" s="29"/>
      <c r="G96" s="3"/>
    </row>
    <row r="97" customFormat="false" ht="15" hidden="false" customHeight="false" outlineLevel="0" collapsed="false">
      <c r="A97" s="45"/>
      <c r="B97" s="46" t="s">
        <v>336</v>
      </c>
      <c r="C97" s="34"/>
      <c r="D97" s="28"/>
      <c r="E97" s="28"/>
      <c r="F97" s="29"/>
      <c r="G97" s="3"/>
    </row>
    <row r="98" customFormat="false" ht="15" hidden="false" customHeight="false" outlineLevel="0" collapsed="false">
      <c r="A98" s="45"/>
      <c r="B98" s="46" t="s">
        <v>337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45"/>
      <c r="B99" s="46" t="s">
        <v>338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6" t="s">
        <v>115</v>
      </c>
      <c r="C100" s="34" t="n">
        <f aca="false">D100</f>
        <v>83826</v>
      </c>
      <c r="D100" s="28" t="n">
        <v>83826</v>
      </c>
      <c r="E100" s="28"/>
      <c r="F100" s="29"/>
      <c r="G100" s="3"/>
    </row>
    <row r="101" customFormat="false" ht="15" hidden="false" customHeight="false" outlineLevel="0" collapsed="false">
      <c r="A101" s="45"/>
      <c r="B101" s="46" t="s">
        <v>339</v>
      </c>
      <c r="C101" s="34"/>
      <c r="D101" s="28"/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340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341</v>
      </c>
      <c r="C103" s="34" t="n">
        <f aca="false">D103</f>
        <v>120310</v>
      </c>
      <c r="D103" s="28" t="n">
        <v>120310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342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/>
      <c r="C105" s="34"/>
      <c r="D105" s="28"/>
      <c r="E105" s="28"/>
      <c r="F105" s="29"/>
      <c r="G105" s="3"/>
    </row>
    <row r="106" customFormat="false" ht="18" hidden="false" customHeight="true" outlineLevel="0" collapsed="false">
      <c r="A106" s="18" t="n">
        <v>41035800</v>
      </c>
      <c r="B106" s="43" t="s">
        <v>118</v>
      </c>
      <c r="C106" s="34" t="n">
        <f aca="false">D106</f>
        <v>1239468</v>
      </c>
      <c r="D106" s="28" t="n">
        <v>1239468</v>
      </c>
      <c r="E106" s="28"/>
      <c r="F106" s="29"/>
      <c r="G106" s="3"/>
    </row>
    <row r="107" customFormat="false" ht="15" hidden="false" customHeight="false" outlineLevel="0" collapsed="false">
      <c r="A107" s="18"/>
      <c r="B107" s="43" t="s">
        <v>119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18"/>
      <c r="B108" s="43" t="s">
        <v>120</v>
      </c>
      <c r="C108" s="28"/>
      <c r="D108" s="28"/>
      <c r="E108" s="28"/>
      <c r="F108" s="29"/>
      <c r="G108" s="3"/>
    </row>
    <row r="109" customFormat="false" ht="15" hidden="false" customHeight="false" outlineLevel="0" collapsed="false">
      <c r="A109" s="18"/>
      <c r="B109" s="43" t="s">
        <v>121</v>
      </c>
      <c r="C109" s="28"/>
      <c r="D109" s="28"/>
      <c r="E109" s="28"/>
      <c r="F109" s="29"/>
      <c r="G109" s="3"/>
    </row>
    <row r="110" customFormat="false" ht="15" hidden="false" customHeight="false" outlineLevel="0" collapsed="false">
      <c r="A110" s="18"/>
      <c r="B110" s="43" t="s">
        <v>303</v>
      </c>
      <c r="C110" s="28"/>
      <c r="D110" s="28"/>
      <c r="E110" s="28"/>
      <c r="F110" s="29"/>
      <c r="G110" s="3"/>
    </row>
    <row r="111" customFormat="false" ht="15" hidden="false" customHeight="false" outlineLevel="0" collapsed="false">
      <c r="A111" s="18"/>
      <c r="B111" s="43" t="s">
        <v>304</v>
      </c>
      <c r="C111" s="28"/>
      <c r="D111" s="28"/>
      <c r="E111" s="28"/>
      <c r="F111" s="29"/>
      <c r="G111" s="3"/>
    </row>
    <row r="112" customFormat="false" ht="15.75" hidden="false" customHeight="false" outlineLevel="0" collapsed="false">
      <c r="A112" s="18"/>
      <c r="B112" s="43"/>
      <c r="C112" s="28"/>
      <c r="D112" s="28"/>
      <c r="E112" s="28"/>
      <c r="F112" s="29"/>
      <c r="G112" s="3"/>
    </row>
    <row r="113" customFormat="false" ht="16.5" hidden="false" customHeight="false" outlineLevel="0" collapsed="false">
      <c r="A113" s="47"/>
      <c r="B113" s="48" t="s">
        <v>123</v>
      </c>
      <c r="C113" s="37" t="n">
        <f aca="false">C76+C77</f>
        <v>333503458</v>
      </c>
      <c r="D113" s="37" t="n">
        <f aca="false">D77+D76</f>
        <v>333418977</v>
      </c>
      <c r="E113" s="37" t="n">
        <f aca="false">E76+E77</f>
        <v>84481</v>
      </c>
      <c r="F113" s="38" t="n">
        <f aca="false">F77</f>
        <v>0</v>
      </c>
      <c r="G113" s="3"/>
    </row>
    <row r="114" customFormat="false" ht="15.75" hidden="false" customHeight="false" outlineLevel="0" collapsed="false">
      <c r="A114" s="42"/>
      <c r="B114" s="42"/>
      <c r="C114" s="49"/>
      <c r="D114" s="49"/>
      <c r="E114" s="49"/>
      <c r="F114" s="50"/>
      <c r="G114" s="3"/>
    </row>
    <row r="115" customFormat="false" ht="15" hidden="false" customHeight="false" outlineLevel="0" collapsed="false">
      <c r="A115" s="51"/>
      <c r="B115" s="51"/>
      <c r="C115" s="51"/>
      <c r="D115" s="53"/>
      <c r="E115" s="54"/>
      <c r="F115" s="54"/>
      <c r="G115" s="3"/>
    </row>
    <row r="116" customFormat="false" ht="14.25" hidden="false" customHeight="false" outlineLevel="0" collapsed="false">
      <c r="A116" s="2"/>
      <c r="B116" s="2"/>
      <c r="C116" s="2"/>
      <c r="D116" s="2"/>
      <c r="E116" s="2"/>
      <c r="F116" s="55"/>
      <c r="G116" s="3"/>
    </row>
    <row r="117" customFormat="false" ht="18" hidden="false" customHeight="false" outlineLevel="0" collapsed="false">
      <c r="A117" s="56" t="s">
        <v>308</v>
      </c>
      <c r="B117" s="56"/>
      <c r="C117" s="56"/>
      <c r="D117" s="56" t="s">
        <v>306</v>
      </c>
      <c r="E117" s="2"/>
      <c r="F117" s="2"/>
      <c r="G117" s="3"/>
    </row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3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9"/>
  <sheetViews>
    <sheetView windowProtection="false" showFormulas="false" showGridLines="true" showRowColHeaders="true" showZeros="true" rightToLeft="false" tabSelected="false" showOutlineSymbols="true" defaultGridColor="true" view="pageBreakPreview" topLeftCell="C7" colorId="64" zoomScale="100" zoomScaleNormal="75" zoomScalePageLayoutView="100" workbookViewId="0">
      <selection pane="topLeft" activeCell="L7" activeCellId="0" sqref="L7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349</v>
      </c>
      <c r="F1" s="2"/>
      <c r="G1" s="3"/>
    </row>
    <row r="2" customFormat="false" ht="14.25" hidden="false" customHeight="false" outlineLevel="0" collapsed="false">
      <c r="D2" s="2" t="s">
        <v>350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316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302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8.75" hidden="false" customHeight="tru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9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8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8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5.75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25252699</v>
      </c>
      <c r="D13" s="26" t="n">
        <f aca="false">D14+D28</f>
        <v>25252699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12384499</v>
      </c>
      <c r="D14" s="26" t="n">
        <f aca="false">D15</f>
        <v>12384499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12384499</v>
      </c>
      <c r="D15" s="28" t="n">
        <f aca="false">D16+D18+D21+D23+D25</f>
        <v>12384499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34" t="n">
        <f aca="false">D16</f>
        <v>9770237</v>
      </c>
      <c r="D16" s="28" t="n">
        <v>9770237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34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34" t="n">
        <f aca="false">D18</f>
        <v>1789900</v>
      </c>
      <c r="D18" s="28" t="n">
        <v>1789900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34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34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34" t="n">
        <f aca="false">D21</f>
        <v>472039</v>
      </c>
      <c r="D21" s="28" t="n">
        <v>472039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34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34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34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326</v>
      </c>
      <c r="C25" s="34" t="n">
        <f aca="false">D25</f>
        <v>35343</v>
      </c>
      <c r="D25" s="28" t="n">
        <v>35343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327</v>
      </c>
      <c r="C26" s="34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328</v>
      </c>
      <c r="C27" s="34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179" t="n">
        <f aca="false">D28</f>
        <v>12868200</v>
      </c>
      <c r="D28" s="26" t="n">
        <f aca="false">D29+D34+D37</f>
        <v>12868200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179" t="n">
        <f aca="false">D29</f>
        <v>8501000</v>
      </c>
      <c r="D29" s="26" t="n">
        <f aca="false">D30+D31+D32+D33</f>
        <v>8501000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34" t="n">
        <f aca="false">D30</f>
        <v>2746000</v>
      </c>
      <c r="D30" s="28" t="n">
        <v>2746000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34" t="n">
        <f aca="false">D31</f>
        <v>4641000</v>
      </c>
      <c r="D31" s="28" t="n">
        <v>4641000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34" t="n">
        <f aca="false">D32</f>
        <v>470500</v>
      </c>
      <c r="D32" s="28" t="n">
        <v>470500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34" t="n">
        <f aca="false">D33</f>
        <v>643500</v>
      </c>
      <c r="D33" s="28" t="n">
        <v>643500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179" t="n">
        <f aca="false">D34</f>
        <v>3849200</v>
      </c>
      <c r="D34" s="26" t="n">
        <f aca="false">D35+D36</f>
        <v>3849200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34" t="n">
        <f aca="false">D35</f>
        <v>2988500</v>
      </c>
      <c r="D35" s="28" t="n">
        <v>2988500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34" t="n">
        <f aca="false">D36</f>
        <v>860700</v>
      </c>
      <c r="D36" s="28" t="n">
        <v>860700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179" t="n">
        <f aca="false">D37</f>
        <v>518000</v>
      </c>
      <c r="D37" s="26" t="n">
        <f aca="false">D38+D39</f>
        <v>518000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34" t="n">
        <f aca="false">D38</f>
        <v>324500</v>
      </c>
      <c r="D38" s="28" t="n">
        <v>324500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34" t="n">
        <f aca="false">D39</f>
        <v>193500</v>
      </c>
      <c r="D39" s="28" t="n">
        <v>193500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179" t="n">
        <f aca="false">D40+E40</f>
        <v>2587456</v>
      </c>
      <c r="D40" s="26" t="n">
        <f aca="false">D41+D46+D63</f>
        <v>2502975</v>
      </c>
      <c r="E40" s="26" t="n">
        <f aca="false">E66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179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179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34" t="n">
        <f aca="false">D43</f>
        <v>15900</v>
      </c>
      <c r="D43" s="28" t="n">
        <v>15900</v>
      </c>
      <c r="E43" s="28"/>
      <c r="F43" s="29"/>
      <c r="G43" s="3"/>
    </row>
    <row r="44" customFormat="false" ht="16.5" hidden="false" customHeight="true" outlineLevel="0" collapsed="false">
      <c r="A44" s="18" t="n">
        <v>21081500</v>
      </c>
      <c r="B44" s="19" t="s">
        <v>345</v>
      </c>
      <c r="C44" s="34" t="n">
        <f aca="false">D44</f>
        <v>23600</v>
      </c>
      <c r="D44" s="28" t="n">
        <v>23600</v>
      </c>
      <c r="E44" s="28"/>
      <c r="F44" s="29"/>
      <c r="G44" s="3"/>
    </row>
    <row r="45" customFormat="false" ht="16.5" hidden="false" customHeight="true" outlineLevel="0" collapsed="false">
      <c r="A45" s="18"/>
      <c r="B45" s="19" t="s">
        <v>346</v>
      </c>
      <c r="C45" s="34"/>
      <c r="D45" s="28"/>
      <c r="E45" s="28"/>
      <c r="F45" s="29"/>
      <c r="G45" s="3"/>
    </row>
    <row r="46" customFormat="false" ht="19.5" hidden="false" customHeight="true" outlineLevel="0" collapsed="false">
      <c r="A46" s="24" t="n">
        <v>22000000</v>
      </c>
      <c r="B46" s="25" t="s">
        <v>50</v>
      </c>
      <c r="C46" s="179" t="n">
        <f aca="false">C57+C48</f>
        <v>2320575</v>
      </c>
      <c r="D46" s="26" t="n">
        <f aca="false">D57+D48</f>
        <v>2320575</v>
      </c>
      <c r="E46" s="26"/>
      <c r="F46" s="27"/>
      <c r="G46" s="3"/>
    </row>
    <row r="47" customFormat="false" ht="15.75" hidden="false" customHeight="false" outlineLevel="0" collapsed="false">
      <c r="A47" s="18"/>
      <c r="B47" s="25" t="s">
        <v>51</v>
      </c>
      <c r="C47" s="34"/>
      <c r="D47" s="28"/>
      <c r="E47" s="28"/>
      <c r="F47" s="29"/>
      <c r="G47" s="3"/>
    </row>
    <row r="48" customFormat="false" ht="15.75" hidden="false" customHeight="false" outlineLevel="0" collapsed="false">
      <c r="A48" s="24" t="n">
        <v>22010000</v>
      </c>
      <c r="B48" s="25" t="s">
        <v>52</v>
      </c>
      <c r="C48" s="179" t="n">
        <f aca="false">D48</f>
        <v>2160400</v>
      </c>
      <c r="D48" s="26" t="n">
        <f aca="false">D49+D51+F53+D53</f>
        <v>2160400</v>
      </c>
      <c r="E48" s="28"/>
      <c r="F48" s="29"/>
      <c r="G48" s="3"/>
    </row>
    <row r="49" customFormat="false" ht="15" hidden="false" customHeight="false" outlineLevel="0" collapsed="false">
      <c r="A49" s="18" t="n">
        <v>22010300</v>
      </c>
      <c r="B49" s="19" t="s">
        <v>53</v>
      </c>
      <c r="C49" s="34" t="n">
        <f aca="false">D49</f>
        <v>500000</v>
      </c>
      <c r="D49" s="28" t="n">
        <v>500000</v>
      </c>
      <c r="E49" s="28"/>
      <c r="F49" s="29"/>
      <c r="G49" s="3"/>
    </row>
    <row r="50" customFormat="false" ht="15.75" hidden="false" customHeight="false" outlineLevel="0" collapsed="false">
      <c r="A50" s="24"/>
      <c r="B50" s="19" t="s">
        <v>54</v>
      </c>
      <c r="C50" s="179"/>
      <c r="D50" s="26"/>
      <c r="E50" s="28"/>
      <c r="F50" s="29"/>
      <c r="G50" s="3"/>
    </row>
    <row r="51" customFormat="false" ht="20.25" hidden="false" customHeight="true" outlineLevel="0" collapsed="false">
      <c r="A51" s="18" t="n">
        <v>22012600</v>
      </c>
      <c r="B51" s="19" t="s">
        <v>56</v>
      </c>
      <c r="C51" s="34" t="n">
        <f aca="false">D51</f>
        <v>1410400</v>
      </c>
      <c r="D51" s="28" t="n">
        <v>1410400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34"/>
      <c r="D52" s="28"/>
      <c r="E52" s="28"/>
      <c r="F52" s="29"/>
      <c r="G52" s="3"/>
    </row>
    <row r="53" customFormat="false" ht="18" hidden="false" customHeight="true" outlineLevel="0" collapsed="false">
      <c r="A53" s="18" t="n">
        <v>22012900</v>
      </c>
      <c r="B53" s="19" t="s">
        <v>58</v>
      </c>
      <c r="C53" s="34" t="n">
        <f aca="false">D53</f>
        <v>250000</v>
      </c>
      <c r="D53" s="28" t="n">
        <v>250000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34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34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34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179" t="n">
        <f aca="false">D57</f>
        <v>160175</v>
      </c>
      <c r="D57" s="26" t="n">
        <f aca="false">D58+D60+D61</f>
        <v>160175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34" t="n">
        <f aca="false">D58</f>
        <v>111200</v>
      </c>
      <c r="D58" s="34" t="n">
        <v>111200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34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34" t="n">
        <f aca="false">D60</f>
        <v>6975</v>
      </c>
      <c r="D60" s="34" t="n">
        <v>6975</v>
      </c>
      <c r="E60" s="28"/>
      <c r="F60" s="29"/>
      <c r="G60" s="3"/>
    </row>
    <row r="61" customFormat="false" ht="15" hidden="false" customHeight="false" outlineLevel="0" collapsed="false">
      <c r="A61" s="18" t="n">
        <v>22090400</v>
      </c>
      <c r="B61" s="19" t="s">
        <v>347</v>
      </c>
      <c r="C61" s="34" t="n">
        <f aca="false">D61</f>
        <v>42000</v>
      </c>
      <c r="D61" s="34" t="n">
        <v>42000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348</v>
      </c>
      <c r="C62" s="34"/>
      <c r="D62" s="34"/>
      <c r="E62" s="28"/>
      <c r="F62" s="29"/>
      <c r="G62" s="3"/>
    </row>
    <row r="63" customFormat="false" ht="15.75" hidden="false" customHeight="false" outlineLevel="0" collapsed="false">
      <c r="A63" s="24" t="n">
        <v>24000000</v>
      </c>
      <c r="B63" s="25" t="s">
        <v>70</v>
      </c>
      <c r="C63" s="179" t="n">
        <f aca="false">D63</f>
        <v>142900</v>
      </c>
      <c r="D63" s="26" t="n">
        <f aca="false">D64</f>
        <v>142900</v>
      </c>
      <c r="E63" s="26"/>
      <c r="F63" s="27"/>
      <c r="G63" s="3"/>
    </row>
    <row r="64" customFormat="false" ht="15.75" hidden="false" customHeight="false" outlineLevel="0" collapsed="false">
      <c r="A64" s="24" t="n">
        <v>24060000</v>
      </c>
      <c r="B64" s="25" t="s">
        <v>48</v>
      </c>
      <c r="C64" s="179" t="n">
        <f aca="false">D64</f>
        <v>142900</v>
      </c>
      <c r="D64" s="26" t="n">
        <f aca="false">D65</f>
        <v>142900</v>
      </c>
      <c r="E64" s="26"/>
      <c r="F64" s="27"/>
      <c r="G64" s="3"/>
    </row>
    <row r="65" customFormat="false" ht="15" hidden="false" customHeight="false" outlineLevel="0" collapsed="false">
      <c r="A65" s="18" t="n">
        <v>24060300</v>
      </c>
      <c r="B65" s="19" t="s">
        <v>48</v>
      </c>
      <c r="C65" s="34" t="n">
        <f aca="false">D65</f>
        <v>142900</v>
      </c>
      <c r="D65" s="28" t="n">
        <v>142900</v>
      </c>
      <c r="E65" s="28"/>
      <c r="F65" s="29"/>
      <c r="G65" s="3"/>
    </row>
    <row r="66" customFormat="false" ht="15.75" hidden="false" customHeight="false" outlineLevel="0" collapsed="false">
      <c r="A66" s="24" t="n">
        <v>25000000</v>
      </c>
      <c r="B66" s="25" t="s">
        <v>71</v>
      </c>
      <c r="C66" s="179" t="n">
        <f aca="false">E66</f>
        <v>84481</v>
      </c>
      <c r="D66" s="28"/>
      <c r="E66" s="26" t="n">
        <f aca="false">E67</f>
        <v>84481</v>
      </c>
      <c r="F66" s="29"/>
      <c r="G66" s="3"/>
    </row>
    <row r="67" customFormat="false" ht="15.75" hidden="false" customHeight="false" outlineLevel="0" collapsed="false">
      <c r="A67" s="24" t="n">
        <v>25010000</v>
      </c>
      <c r="B67" s="25" t="s">
        <v>72</v>
      </c>
      <c r="C67" s="179" t="n">
        <f aca="false">E67</f>
        <v>84481</v>
      </c>
      <c r="D67" s="28"/>
      <c r="E67" s="26" t="n">
        <f aca="false">E69+E70</f>
        <v>84481</v>
      </c>
      <c r="F67" s="29"/>
      <c r="G67" s="3"/>
    </row>
    <row r="68" customFormat="false" ht="15.75" hidden="false" customHeight="false" outlineLevel="0" collapsed="false">
      <c r="A68" s="24"/>
      <c r="B68" s="25" t="s">
        <v>73</v>
      </c>
      <c r="C68" s="34"/>
      <c r="D68" s="28"/>
      <c r="E68" s="28"/>
      <c r="F68" s="29"/>
      <c r="G68" s="3"/>
    </row>
    <row r="69" customFormat="false" ht="15" hidden="false" customHeight="false" outlineLevel="0" collapsed="false">
      <c r="A69" s="18" t="n">
        <v>25010100</v>
      </c>
      <c r="B69" s="19" t="s">
        <v>74</v>
      </c>
      <c r="C69" s="34" t="n">
        <f aca="false">E69</f>
        <v>57740</v>
      </c>
      <c r="D69" s="28"/>
      <c r="E69" s="34" t="n">
        <v>57740</v>
      </c>
      <c r="F69" s="29"/>
      <c r="G69" s="3"/>
    </row>
    <row r="70" customFormat="false" ht="15" hidden="false" customHeight="false" outlineLevel="0" collapsed="false">
      <c r="A70" s="18" t="n">
        <v>25010300</v>
      </c>
      <c r="B70" s="19" t="s">
        <v>75</v>
      </c>
      <c r="C70" s="34" t="n">
        <f aca="false">E70</f>
        <v>26741</v>
      </c>
      <c r="D70" s="28"/>
      <c r="E70" s="34" t="n">
        <v>26741</v>
      </c>
      <c r="F70" s="29"/>
      <c r="G70" s="3"/>
    </row>
    <row r="71" customFormat="false" ht="15.75" hidden="false" customHeight="false" outlineLevel="0" collapsed="false">
      <c r="A71" s="24" t="n">
        <v>30000000</v>
      </c>
      <c r="B71" s="19" t="s">
        <v>76</v>
      </c>
      <c r="C71" s="179" t="n">
        <f aca="false">D71</f>
        <v>29800</v>
      </c>
      <c r="D71" s="26" t="n">
        <f aca="false">D72</f>
        <v>29800</v>
      </c>
      <c r="E71" s="26"/>
      <c r="F71" s="27"/>
      <c r="G71" s="3"/>
    </row>
    <row r="72" customFormat="false" ht="15.75" hidden="false" customHeight="false" outlineLevel="0" collapsed="false">
      <c r="A72" s="24" t="n">
        <v>31000000</v>
      </c>
      <c r="B72" s="25" t="s">
        <v>77</v>
      </c>
      <c r="C72" s="179" t="n">
        <f aca="false">D72</f>
        <v>29800</v>
      </c>
      <c r="D72" s="26" t="n">
        <f aca="false">D73</f>
        <v>29800</v>
      </c>
      <c r="E72" s="26"/>
      <c r="F72" s="27"/>
      <c r="G72" s="3"/>
    </row>
    <row r="73" customFormat="false" ht="15" hidden="false" customHeight="false" outlineLevel="0" collapsed="false">
      <c r="A73" s="18" t="n">
        <v>31010200</v>
      </c>
      <c r="B73" s="19" t="s">
        <v>78</v>
      </c>
      <c r="C73" s="34" t="n">
        <f aca="false">D73</f>
        <v>29800</v>
      </c>
      <c r="D73" s="28" t="n">
        <v>29800</v>
      </c>
      <c r="E73" s="28"/>
      <c r="F73" s="29"/>
      <c r="G73" s="3"/>
    </row>
    <row r="74" customFormat="false" ht="15" hidden="false" customHeight="false" outlineLevel="0" collapsed="false">
      <c r="A74" s="18"/>
      <c r="B74" s="19" t="s">
        <v>79</v>
      </c>
      <c r="C74" s="34"/>
      <c r="D74" s="28"/>
      <c r="E74" s="28"/>
      <c r="F74" s="29"/>
      <c r="G74" s="3"/>
    </row>
    <row r="75" customFormat="false" ht="15.75" hidden="false" customHeight="false" outlineLevel="0" collapsed="false">
      <c r="A75" s="18"/>
      <c r="B75" s="19" t="s">
        <v>80</v>
      </c>
      <c r="C75" s="34"/>
      <c r="D75" s="28"/>
      <c r="E75" s="28"/>
      <c r="F75" s="29"/>
      <c r="G75" s="3"/>
    </row>
    <row r="76" customFormat="false" ht="16.5" hidden="false" customHeight="false" outlineLevel="0" collapsed="false">
      <c r="A76" s="35"/>
      <c r="B76" s="36" t="s">
        <v>81</v>
      </c>
      <c r="C76" s="37" t="n">
        <f aca="false">C13+C40+C71</f>
        <v>27869955</v>
      </c>
      <c r="D76" s="37" t="n">
        <f aca="false">D13+D40+D71</f>
        <v>27785474</v>
      </c>
      <c r="E76" s="37" t="n">
        <f aca="false">E40</f>
        <v>84481</v>
      </c>
      <c r="F76" s="38"/>
      <c r="G76" s="3"/>
    </row>
    <row r="77" customFormat="false" ht="15.75" hidden="false" customHeight="false" outlineLevel="0" collapsed="false">
      <c r="A77" s="39" t="n">
        <v>40000000</v>
      </c>
      <c r="B77" s="40" t="s">
        <v>82</v>
      </c>
      <c r="C77" s="41" t="n">
        <f aca="false">D77+E77</f>
        <v>308052719</v>
      </c>
      <c r="D77" s="26" t="n">
        <f aca="false">D78</f>
        <v>308052719</v>
      </c>
      <c r="E77" s="26"/>
      <c r="F77" s="27"/>
      <c r="G77" s="3"/>
    </row>
    <row r="78" customFormat="false" ht="15.75" hidden="false" customHeight="false" outlineLevel="0" collapsed="false">
      <c r="A78" s="24" t="n">
        <v>41000000</v>
      </c>
      <c r="B78" s="42" t="s">
        <v>83</v>
      </c>
      <c r="C78" s="26" t="n">
        <f aca="false">D78+E78</f>
        <v>308052719</v>
      </c>
      <c r="D78" s="26" t="n">
        <f aca="false">D81+D79</f>
        <v>308052719</v>
      </c>
      <c r="E78" s="26"/>
      <c r="F78" s="27"/>
      <c r="G78" s="3"/>
    </row>
    <row r="79" customFormat="false" ht="15.75" hidden="false" customHeight="false" outlineLevel="0" collapsed="false">
      <c r="A79" s="24" t="n">
        <v>41020000</v>
      </c>
      <c r="B79" s="42" t="s">
        <v>343</v>
      </c>
      <c r="C79" s="26" t="n">
        <f aca="false">D79</f>
        <v>478453</v>
      </c>
      <c r="D79" s="26" t="n">
        <f aca="false">D80</f>
        <v>478453</v>
      </c>
      <c r="E79" s="26"/>
      <c r="F79" s="27"/>
      <c r="G79" s="3"/>
    </row>
    <row r="80" customFormat="false" ht="15.75" hidden="false" customHeight="false" outlineLevel="0" collapsed="false">
      <c r="A80" s="18" t="n">
        <v>41020900</v>
      </c>
      <c r="B80" s="43" t="s">
        <v>344</v>
      </c>
      <c r="C80" s="28" t="n">
        <f aca="false">D80</f>
        <v>478453</v>
      </c>
      <c r="D80" s="28" t="n">
        <v>478453</v>
      </c>
      <c r="E80" s="26"/>
      <c r="F80" s="27"/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307574266</v>
      </c>
      <c r="D81" s="26" t="n">
        <f aca="false">D84+D88+D92+D106+D95</f>
        <v>307574266</v>
      </c>
      <c r="E81" s="26"/>
      <c r="F81" s="27"/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136904300</v>
      </c>
      <c r="D84" s="28" t="n">
        <v>136904300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167300544</v>
      </c>
      <c r="D88" s="28" t="n">
        <v>167300544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43660</v>
      </c>
      <c r="D92" s="28" t="n">
        <v>43660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41035000</v>
      </c>
      <c r="B95" s="43" t="s">
        <v>98</v>
      </c>
      <c r="C95" s="34" t="n">
        <f aca="false">D95</f>
        <v>2086294</v>
      </c>
      <c r="D95" s="28" t="n">
        <f aca="false">D96+D100+D103</f>
        <v>2086294</v>
      </c>
      <c r="E95" s="28"/>
      <c r="F95" s="29"/>
      <c r="G95" s="3"/>
    </row>
    <row r="96" customFormat="false" ht="15" hidden="false" customHeight="false" outlineLevel="0" collapsed="false">
      <c r="A96" s="45" t="n">
        <v>41035000</v>
      </c>
      <c r="B96" s="46" t="s">
        <v>109</v>
      </c>
      <c r="C96" s="34" t="n">
        <f aca="false">D96</f>
        <v>1923759</v>
      </c>
      <c r="D96" s="28" t="n">
        <v>1923759</v>
      </c>
      <c r="E96" s="28"/>
      <c r="F96" s="29"/>
      <c r="G96" s="3"/>
    </row>
    <row r="97" customFormat="false" ht="15" hidden="false" customHeight="false" outlineLevel="0" collapsed="false">
      <c r="A97" s="45"/>
      <c r="B97" s="46" t="s">
        <v>336</v>
      </c>
      <c r="C97" s="34"/>
      <c r="D97" s="28"/>
      <c r="E97" s="28"/>
      <c r="F97" s="29"/>
      <c r="G97" s="3"/>
    </row>
    <row r="98" customFormat="false" ht="15" hidden="false" customHeight="false" outlineLevel="0" collapsed="false">
      <c r="A98" s="45"/>
      <c r="B98" s="46" t="s">
        <v>337</v>
      </c>
      <c r="C98" s="34"/>
      <c r="D98" s="28"/>
      <c r="E98" s="28"/>
      <c r="F98" s="29"/>
      <c r="G98" s="3"/>
    </row>
    <row r="99" customFormat="false" ht="15" hidden="false" customHeight="false" outlineLevel="0" collapsed="false">
      <c r="A99" s="45"/>
      <c r="B99" s="46" t="s">
        <v>338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6" t="s">
        <v>115</v>
      </c>
      <c r="C100" s="34" t="n">
        <f aca="false">D100</f>
        <v>42225</v>
      </c>
      <c r="D100" s="28" t="n">
        <v>42225</v>
      </c>
      <c r="E100" s="28"/>
      <c r="F100" s="29"/>
      <c r="G100" s="3"/>
    </row>
    <row r="101" customFormat="false" ht="15" hidden="false" customHeight="false" outlineLevel="0" collapsed="false">
      <c r="A101" s="45"/>
      <c r="B101" s="46" t="s">
        <v>339</v>
      </c>
      <c r="C101" s="34"/>
      <c r="D101" s="28"/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340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341</v>
      </c>
      <c r="C103" s="34" t="n">
        <f aca="false">D103</f>
        <v>120310</v>
      </c>
      <c r="D103" s="28" t="n">
        <v>120310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342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/>
      <c r="C105" s="34"/>
      <c r="D105" s="28"/>
      <c r="E105" s="28"/>
      <c r="F105" s="29"/>
      <c r="G105" s="3"/>
    </row>
    <row r="106" customFormat="false" ht="18" hidden="false" customHeight="true" outlineLevel="0" collapsed="false">
      <c r="A106" s="18" t="n">
        <v>41035800</v>
      </c>
      <c r="B106" s="43" t="s">
        <v>118</v>
      </c>
      <c r="C106" s="34" t="n">
        <f aca="false">D106</f>
        <v>1239468</v>
      </c>
      <c r="D106" s="28" t="n">
        <v>1239468</v>
      </c>
      <c r="E106" s="28"/>
      <c r="F106" s="29"/>
      <c r="G106" s="3"/>
    </row>
    <row r="107" customFormat="false" ht="15" hidden="false" customHeight="false" outlineLevel="0" collapsed="false">
      <c r="A107" s="18"/>
      <c r="B107" s="43" t="s">
        <v>119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18"/>
      <c r="B108" s="43" t="s">
        <v>120</v>
      </c>
      <c r="C108" s="28"/>
      <c r="D108" s="28"/>
      <c r="E108" s="28"/>
      <c r="F108" s="29"/>
      <c r="G108" s="3"/>
    </row>
    <row r="109" customFormat="false" ht="15" hidden="false" customHeight="false" outlineLevel="0" collapsed="false">
      <c r="A109" s="18"/>
      <c r="B109" s="43" t="s">
        <v>121</v>
      </c>
      <c r="C109" s="28"/>
      <c r="D109" s="28"/>
      <c r="E109" s="28"/>
      <c r="F109" s="29"/>
      <c r="G109" s="3"/>
    </row>
    <row r="110" customFormat="false" ht="15" hidden="false" customHeight="false" outlineLevel="0" collapsed="false">
      <c r="A110" s="18"/>
      <c r="B110" s="43" t="s">
        <v>303</v>
      </c>
      <c r="C110" s="28"/>
      <c r="D110" s="28"/>
      <c r="E110" s="28"/>
      <c r="F110" s="29"/>
      <c r="G110" s="3"/>
    </row>
    <row r="111" customFormat="false" ht="15" hidden="false" customHeight="false" outlineLevel="0" collapsed="false">
      <c r="A111" s="18"/>
      <c r="B111" s="43" t="s">
        <v>304</v>
      </c>
      <c r="C111" s="28"/>
      <c r="D111" s="28"/>
      <c r="E111" s="28"/>
      <c r="F111" s="29"/>
      <c r="G111" s="3"/>
    </row>
    <row r="112" customFormat="false" ht="15.75" hidden="false" customHeight="false" outlineLevel="0" collapsed="false">
      <c r="A112" s="18"/>
      <c r="B112" s="43"/>
      <c r="C112" s="28"/>
      <c r="D112" s="28"/>
      <c r="E112" s="28"/>
      <c r="F112" s="29"/>
      <c r="G112" s="3"/>
    </row>
    <row r="113" customFormat="false" ht="16.5" hidden="false" customHeight="false" outlineLevel="0" collapsed="false">
      <c r="A113" s="47"/>
      <c r="B113" s="48" t="s">
        <v>123</v>
      </c>
      <c r="C113" s="37" t="n">
        <f aca="false">C76+C77</f>
        <v>335922674</v>
      </c>
      <c r="D113" s="37" t="n">
        <f aca="false">D77+D76</f>
        <v>335838193</v>
      </c>
      <c r="E113" s="37" t="n">
        <f aca="false">E76+E77</f>
        <v>84481</v>
      </c>
      <c r="F113" s="38" t="n">
        <f aca="false">F77</f>
        <v>0</v>
      </c>
      <c r="G113" s="3"/>
    </row>
    <row r="114" customFormat="false" ht="15.75" hidden="false" customHeight="false" outlineLevel="0" collapsed="false">
      <c r="A114" s="42"/>
      <c r="B114" s="42"/>
      <c r="C114" s="49"/>
      <c r="D114" s="49"/>
      <c r="E114" s="49"/>
      <c r="F114" s="50"/>
      <c r="G114" s="3"/>
    </row>
    <row r="115" customFormat="false" ht="15" hidden="false" customHeight="false" outlineLevel="0" collapsed="false">
      <c r="A115" s="51"/>
      <c r="B115" s="51"/>
      <c r="C115" s="51"/>
      <c r="D115" s="53"/>
      <c r="E115" s="54"/>
      <c r="F115" s="54"/>
      <c r="G115" s="3"/>
    </row>
    <row r="116" customFormat="false" ht="14.25" hidden="false" customHeight="false" outlineLevel="0" collapsed="false">
      <c r="A116" s="2"/>
      <c r="B116" s="2"/>
      <c r="C116" s="2"/>
      <c r="D116" s="2"/>
      <c r="E116" s="2"/>
      <c r="F116" s="55"/>
      <c r="G116" s="3"/>
    </row>
    <row r="117" customFormat="false" ht="15" hidden="false" customHeight="false" outlineLevel="0" collapsed="false">
      <c r="A117" s="141" t="s">
        <v>351</v>
      </c>
      <c r="B117" s="141"/>
      <c r="C117" s="141"/>
      <c r="D117" s="141"/>
      <c r="E117" s="2"/>
      <c r="F117" s="2"/>
      <c r="G117" s="3"/>
    </row>
    <row r="118" customFormat="false" ht="15" hidden="false" customHeight="false" outlineLevel="0" collapsed="false">
      <c r="A118" s="141" t="s">
        <v>352</v>
      </c>
      <c r="B118" s="0"/>
      <c r="C118" s="0"/>
      <c r="D118" s="141" t="s">
        <v>325</v>
      </c>
      <c r="E118" s="2"/>
      <c r="F118" s="2"/>
      <c r="G118" s="3"/>
    </row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3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H146"/>
  <sheetViews>
    <sheetView windowProtection="false" showFormulas="false" showGridLines="true" showRowColHeaders="true" showZeros="true" rightToLeft="false" tabSelected="false" showOutlineSymbols="true" defaultGridColor="true" view="pageBreakPreview" topLeftCell="B113" colorId="64" zoomScale="100" zoomScaleNormal="75" zoomScalePageLayoutView="100" workbookViewId="0">
      <selection pane="topLeft" activeCell="B145" activeCellId="0" sqref="B145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8367346938776"/>
    <col collapsed="false" hidden="false" max="6" min="6" style="0" width="19.6887755102041"/>
    <col collapsed="false" hidden="false" max="7" min="7" style="0" width="21.265306122449"/>
  </cols>
  <sheetData>
    <row r="1" customFormat="false" ht="14.25" hidden="false" customHeight="false" outlineLevel="0" collapsed="false">
      <c r="A1" s="57"/>
      <c r="B1" s="57"/>
      <c r="C1" s="57"/>
      <c r="D1" s="57"/>
      <c r="E1" s="2"/>
      <c r="F1" s="2" t="s">
        <v>0</v>
      </c>
      <c r="G1" s="2"/>
      <c r="H1" s="57"/>
    </row>
    <row r="2" customFormat="false" ht="14.25" hidden="false" customHeight="false" outlineLevel="0" collapsed="false">
      <c r="A2" s="57"/>
      <c r="B2" s="57"/>
      <c r="C2" s="57"/>
      <c r="D2" s="57"/>
      <c r="E2" s="2" t="s">
        <v>315</v>
      </c>
      <c r="F2" s="2"/>
      <c r="G2" s="2"/>
      <c r="H2" s="57"/>
    </row>
    <row r="3" customFormat="false" ht="14.25" hidden="false" customHeight="false" outlineLevel="0" collapsed="false">
      <c r="A3" s="57"/>
      <c r="B3" s="57"/>
      <c r="C3" s="57"/>
      <c r="D3" s="57"/>
      <c r="E3" s="2"/>
      <c r="F3" s="2" t="s">
        <v>316</v>
      </c>
      <c r="G3" s="2"/>
      <c r="H3" s="57"/>
    </row>
    <row r="4" customFormat="false" ht="18" hidden="false" customHeight="false" outlineLevel="0" collapsed="false">
      <c r="A4" s="59"/>
      <c r="B4" s="57"/>
      <c r="C4" s="57"/>
      <c r="D4" s="57"/>
      <c r="E4" s="2"/>
      <c r="F4" s="2"/>
      <c r="G4" s="2"/>
      <c r="H4" s="57"/>
    </row>
    <row r="5" customFormat="false" ht="12.75" hidden="false" customHeight="false" outlineLevel="0" collapsed="false">
      <c r="A5" s="60"/>
      <c r="B5" s="61"/>
      <c r="C5" s="61"/>
      <c r="D5" s="61"/>
      <c r="E5" s="1"/>
      <c r="F5" s="1"/>
      <c r="G5" s="1"/>
    </row>
    <row r="6" customFormat="false" ht="12.75" hidden="false" customHeight="false" outlineLevel="0" collapsed="false">
      <c r="A6" s="62"/>
      <c r="B6" s="57" t="s">
        <v>353</v>
      </c>
      <c r="C6" s="57"/>
      <c r="D6" s="57"/>
      <c r="E6" s="58"/>
      <c r="F6" s="58"/>
      <c r="G6" s="58"/>
      <c r="H6" s="181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58"/>
      <c r="F7" s="58"/>
      <c r="G7" s="58"/>
      <c r="H7" s="181"/>
    </row>
    <row r="8" customFormat="false" ht="12.75" hidden="false" customHeight="false" outlineLevel="0" collapsed="false">
      <c r="A8" s="64"/>
      <c r="B8" s="64"/>
      <c r="C8" s="65"/>
      <c r="D8" s="65"/>
      <c r="E8" s="64"/>
      <c r="F8" s="64"/>
      <c r="G8" s="64"/>
      <c r="H8" s="181"/>
    </row>
    <row r="9" customFormat="false" ht="13.5" hidden="false" customHeight="false" outlineLevel="0" collapsed="false">
      <c r="A9" s="58"/>
      <c r="B9" s="64"/>
      <c r="C9" s="65"/>
      <c r="D9" s="65"/>
      <c r="E9" s="64"/>
      <c r="F9" s="64"/>
      <c r="G9" s="64"/>
      <c r="H9" s="181"/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134</v>
      </c>
      <c r="F10" s="69" t="s">
        <v>354</v>
      </c>
      <c r="G10" s="69"/>
      <c r="H10" s="181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139</v>
      </c>
      <c r="F11" s="72" t="s">
        <v>140</v>
      </c>
      <c r="G11" s="89" t="s">
        <v>141</v>
      </c>
      <c r="H11" s="181"/>
    </row>
    <row r="12" customFormat="false" ht="12.75" hidden="false" customHeight="false" outlineLevel="0" collapsed="false">
      <c r="A12" s="70" t="s">
        <v>12</v>
      </c>
      <c r="B12" s="64"/>
      <c r="C12" s="71" t="s">
        <v>319</v>
      </c>
      <c r="D12" s="71" t="s">
        <v>320</v>
      </c>
      <c r="E12" s="71" t="s">
        <v>144</v>
      </c>
      <c r="F12" s="72" t="s">
        <v>145</v>
      </c>
      <c r="G12" s="89" t="s">
        <v>265</v>
      </c>
      <c r="H12" s="181"/>
    </row>
    <row r="13" customFormat="false" ht="13.5" hidden="false" customHeight="false" outlineLevel="0" collapsed="false">
      <c r="A13" s="70"/>
      <c r="B13" s="64"/>
      <c r="C13" s="74"/>
      <c r="D13" s="71"/>
      <c r="E13" s="74" t="s">
        <v>147</v>
      </c>
      <c r="F13" s="182" t="s">
        <v>322</v>
      </c>
      <c r="G13" s="174" t="s">
        <v>320</v>
      </c>
      <c r="H13" s="181"/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/>
      <c r="E14" s="77" t="n">
        <v>5</v>
      </c>
      <c r="F14" s="78" t="n">
        <v>6</v>
      </c>
      <c r="G14" s="78"/>
      <c r="H14" s="181"/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C16+C37</f>
        <v>22430974</v>
      </c>
      <c r="D15" s="82" t="n">
        <f aca="false">D16+D37</f>
        <v>25252699</v>
      </c>
      <c r="E15" s="82" t="n">
        <f aca="false">E16+E37+E31+E34</f>
        <v>25158503</v>
      </c>
      <c r="F15" s="183" t="n">
        <f aca="false">E15/C15*100</f>
        <v>112.15965477023</v>
      </c>
      <c r="G15" s="183" t="n">
        <f aca="false">E15/D15*100</f>
        <v>99.6269864064827</v>
      </c>
      <c r="H15" s="181"/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9004974</v>
      </c>
      <c r="D16" s="82" t="n">
        <f aca="false">D18</f>
        <v>12384499</v>
      </c>
      <c r="E16" s="82" t="n">
        <f aca="false">E18</f>
        <v>12353696</v>
      </c>
      <c r="F16" s="73" t="n">
        <f aca="false">E16/C16*100</f>
        <v>137.187469947165</v>
      </c>
      <c r="G16" s="73" t="n">
        <f aca="false">E16/D16*100</f>
        <v>99.7512777868527</v>
      </c>
      <c r="H16" s="181"/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5"/>
      <c r="F17" s="73"/>
      <c r="G17" s="73"/>
      <c r="H17" s="181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C19+C21+C24+C26+C28</f>
        <v>9004974</v>
      </c>
      <c r="D18" s="87" t="n">
        <f aca="false">D19+D21+D24+D26+D28</f>
        <v>12384499</v>
      </c>
      <c r="E18" s="87" t="n">
        <f aca="false">E19+E21+E24+E26+E28</f>
        <v>12353696</v>
      </c>
      <c r="F18" s="73" t="n">
        <f aca="false">E18/C18*100</f>
        <v>137.187469947165</v>
      </c>
      <c r="G18" s="73" t="n">
        <f aca="false">E18/D18*100</f>
        <v>99.7512777868527</v>
      </c>
      <c r="H18" s="181"/>
    </row>
    <row r="19" customFormat="false" ht="12.75" hidden="false" customHeight="false" outlineLevel="0" collapsed="false">
      <c r="A19" s="71" t="n">
        <v>11010100</v>
      </c>
      <c r="B19" s="86" t="s">
        <v>27</v>
      </c>
      <c r="C19" s="87" t="n">
        <v>6879692</v>
      </c>
      <c r="D19" s="87" t="n">
        <v>9770237</v>
      </c>
      <c r="E19" s="87" t="n">
        <v>9644265</v>
      </c>
      <c r="F19" s="73" t="n">
        <f aca="false">E19/C19*100</f>
        <v>140.184546052352</v>
      </c>
      <c r="G19" s="73" t="n">
        <f aca="false">E19/D19*100</f>
        <v>98.710655637115</v>
      </c>
      <c r="H19" s="181"/>
    </row>
    <row r="20" customFormat="false" ht="12.75" hidden="false" customHeight="false" outlineLevel="0" collapsed="false">
      <c r="A20" s="71"/>
      <c r="B20" s="86" t="s">
        <v>355</v>
      </c>
      <c r="C20" s="87"/>
      <c r="D20" s="87"/>
      <c r="E20" s="87"/>
      <c r="F20" s="73"/>
      <c r="G20" s="73"/>
      <c r="H20" s="181"/>
    </row>
    <row r="21" customFormat="false" ht="12.75" hidden="false" customHeight="false" outlineLevel="0" collapsed="false">
      <c r="A21" s="71" t="n">
        <v>11010200</v>
      </c>
      <c r="B21" s="86" t="s">
        <v>356</v>
      </c>
      <c r="C21" s="87" t="n">
        <v>1227600</v>
      </c>
      <c r="D21" s="87" t="n">
        <v>1789900</v>
      </c>
      <c r="E21" s="87" t="n">
        <v>1870312</v>
      </c>
      <c r="F21" s="73" t="n">
        <f aca="false">E21/C21*100</f>
        <v>152.355164548713</v>
      </c>
      <c r="G21" s="73" t="n">
        <f aca="false">E21/D21*100</f>
        <v>104.492541482764</v>
      </c>
      <c r="H21" s="181"/>
    </row>
    <row r="22" customFormat="false" ht="12.75" hidden="false" customHeight="false" outlineLevel="0" collapsed="false">
      <c r="A22" s="71"/>
      <c r="B22" s="86" t="s">
        <v>357</v>
      </c>
      <c r="C22" s="87"/>
      <c r="D22" s="87"/>
      <c r="E22" s="87"/>
      <c r="F22" s="73"/>
      <c r="G22" s="73"/>
      <c r="H22" s="181"/>
    </row>
    <row r="23" customFormat="false" ht="12.75" hidden="false" customHeight="false" outlineLevel="0" collapsed="false">
      <c r="A23" s="71"/>
      <c r="B23" s="86" t="s">
        <v>358</v>
      </c>
      <c r="C23" s="87"/>
      <c r="D23" s="87"/>
      <c r="E23" s="87"/>
      <c r="F23" s="73"/>
      <c r="G23" s="73"/>
      <c r="H23" s="181"/>
    </row>
    <row r="24" customFormat="false" ht="12.75" hidden="false" customHeight="false" outlineLevel="0" collapsed="false">
      <c r="A24" s="71" t="n">
        <v>11010400</v>
      </c>
      <c r="B24" s="86" t="s">
        <v>27</v>
      </c>
      <c r="C24" s="87" t="n">
        <v>610359</v>
      </c>
      <c r="D24" s="87" t="n">
        <v>472039</v>
      </c>
      <c r="E24" s="87" t="n">
        <v>495768</v>
      </c>
      <c r="F24" s="73" t="n">
        <f aca="false">E24/C24*100</f>
        <v>81.2256393368493</v>
      </c>
      <c r="G24" s="73" t="n">
        <f aca="false">E24/D24*100</f>
        <v>105.02691514896</v>
      </c>
      <c r="H24" s="181"/>
    </row>
    <row r="25" customFormat="false" ht="12.75" hidden="false" customHeight="false" outlineLevel="0" collapsed="false">
      <c r="A25" s="71"/>
      <c r="B25" s="86" t="s">
        <v>359</v>
      </c>
      <c r="C25" s="87"/>
      <c r="D25" s="87"/>
      <c r="E25" s="87"/>
      <c r="F25" s="73"/>
      <c r="G25" s="73"/>
      <c r="H25" s="181"/>
    </row>
    <row r="26" customFormat="false" ht="12.75" hidden="false" customHeight="false" outlineLevel="0" collapsed="false">
      <c r="A26" s="71" t="n">
        <v>11010500</v>
      </c>
      <c r="B26" s="86" t="s">
        <v>29</v>
      </c>
      <c r="C26" s="87" t="n">
        <v>265980</v>
      </c>
      <c r="D26" s="87" t="n">
        <v>316980</v>
      </c>
      <c r="E26" s="87" t="n">
        <v>304320</v>
      </c>
      <c r="F26" s="73" t="n">
        <f aca="false">E26/C26*100</f>
        <v>114.414617640424</v>
      </c>
      <c r="G26" s="73" t="n">
        <f aca="false">E26/D26*100</f>
        <v>96.0060571644899</v>
      </c>
      <c r="H26" s="181"/>
    </row>
    <row r="27" customFormat="false" ht="12.75" hidden="false" customHeight="false" outlineLevel="0" collapsed="false">
      <c r="A27" s="71"/>
      <c r="B27" s="86" t="s">
        <v>360</v>
      </c>
      <c r="C27" s="87"/>
      <c r="D27" s="87"/>
      <c r="E27" s="90"/>
      <c r="F27" s="73"/>
      <c r="G27" s="73"/>
      <c r="H27" s="181"/>
    </row>
    <row r="28" customFormat="false" ht="12.75" hidden="false" customHeight="false" outlineLevel="0" collapsed="false">
      <c r="A28" s="89" t="n">
        <v>11010900</v>
      </c>
      <c r="B28" s="86" t="s">
        <v>330</v>
      </c>
      <c r="C28" s="87" t="n">
        <v>21343</v>
      </c>
      <c r="D28" s="87" t="n">
        <v>35343</v>
      </c>
      <c r="E28" s="90" t="n">
        <v>39031</v>
      </c>
      <c r="F28" s="73" t="n">
        <f aca="false">E28/C28*100</f>
        <v>182.874947289509</v>
      </c>
      <c r="G28" s="73" t="n">
        <f aca="false">E28/D28*100</f>
        <v>110.434881023116</v>
      </c>
      <c r="H28" s="181"/>
    </row>
    <row r="29" customFormat="false" ht="12.75" hidden="false" customHeight="false" outlineLevel="0" collapsed="false">
      <c r="A29" s="89"/>
      <c r="B29" s="86" t="s">
        <v>331</v>
      </c>
      <c r="C29" s="87"/>
      <c r="D29" s="87"/>
      <c r="E29" s="90"/>
      <c r="F29" s="73"/>
      <c r="G29" s="73"/>
      <c r="H29" s="181"/>
    </row>
    <row r="30" customFormat="false" ht="12.75" hidden="false" customHeight="false" outlineLevel="0" collapsed="false">
      <c r="A30" s="89"/>
      <c r="B30" s="86" t="s">
        <v>332</v>
      </c>
      <c r="C30" s="87"/>
      <c r="D30" s="87"/>
      <c r="E30" s="90"/>
      <c r="F30" s="73"/>
      <c r="G30" s="73"/>
      <c r="H30" s="181"/>
    </row>
    <row r="31" customFormat="false" ht="12.75" hidden="false" customHeight="false" outlineLevel="0" collapsed="false">
      <c r="A31" s="89" t="n">
        <v>13000000</v>
      </c>
      <c r="B31" s="86" t="s">
        <v>164</v>
      </c>
      <c r="C31" s="87" t="n">
        <f aca="false">C32</f>
        <v>0</v>
      </c>
      <c r="D31" s="87" t="n">
        <f aca="false">D32</f>
        <v>0</v>
      </c>
      <c r="E31" s="87" t="n">
        <f aca="false">E32</f>
        <v>-73</v>
      </c>
      <c r="F31" s="180" t="n">
        <f aca="false">F32</f>
        <v>0</v>
      </c>
      <c r="G31" s="180" t="n">
        <f aca="false">G32</f>
        <v>0</v>
      </c>
      <c r="H31" s="181"/>
    </row>
    <row r="32" customFormat="false" ht="12.75" hidden="false" customHeight="false" outlineLevel="0" collapsed="false">
      <c r="A32" s="89" t="n">
        <v>13020000</v>
      </c>
      <c r="B32" s="86" t="s">
        <v>165</v>
      </c>
      <c r="C32" s="87" t="n">
        <f aca="false">C33</f>
        <v>0</v>
      </c>
      <c r="D32" s="87" t="n">
        <f aca="false">D33</f>
        <v>0</v>
      </c>
      <c r="E32" s="87" t="n">
        <f aca="false">E33</f>
        <v>-73</v>
      </c>
      <c r="F32" s="180" t="n">
        <f aca="false">F33</f>
        <v>0</v>
      </c>
      <c r="G32" s="180" t="n">
        <f aca="false">G33</f>
        <v>0</v>
      </c>
      <c r="H32" s="181"/>
    </row>
    <row r="33" customFormat="false" ht="12.75" hidden="false" customHeight="false" outlineLevel="0" collapsed="false">
      <c r="A33" s="71" t="n">
        <v>13020200</v>
      </c>
      <c r="B33" s="86" t="s">
        <v>166</v>
      </c>
      <c r="C33" s="87" t="n">
        <v>0</v>
      </c>
      <c r="D33" s="87" t="n">
        <v>0</v>
      </c>
      <c r="E33" s="87" t="n">
        <v>-73</v>
      </c>
      <c r="F33" s="180" t="n">
        <v>0</v>
      </c>
      <c r="G33" s="180" t="n">
        <v>0</v>
      </c>
      <c r="H33" s="181"/>
    </row>
    <row r="34" customFormat="false" ht="12.75" hidden="false" customHeight="false" outlineLevel="0" collapsed="false">
      <c r="A34" s="80" t="n">
        <v>16000000</v>
      </c>
      <c r="B34" s="81" t="s">
        <v>167</v>
      </c>
      <c r="C34" s="87" t="n">
        <f aca="false">C35</f>
        <v>0</v>
      </c>
      <c r="D34" s="87" t="n">
        <f aca="false">D35</f>
        <v>0</v>
      </c>
      <c r="E34" s="87" t="n">
        <f aca="false">E35</f>
        <v>-2545</v>
      </c>
      <c r="F34" s="180" t="n">
        <f aca="false">F35</f>
        <v>0</v>
      </c>
      <c r="G34" s="180" t="n">
        <f aca="false">G35</f>
        <v>0</v>
      </c>
      <c r="H34" s="181"/>
    </row>
    <row r="35" customFormat="false" ht="12.75" hidden="false" customHeight="false" outlineLevel="0" collapsed="false">
      <c r="A35" s="80" t="n">
        <v>16010000</v>
      </c>
      <c r="B35" s="81" t="s">
        <v>168</v>
      </c>
      <c r="C35" s="87" t="n">
        <f aca="false">C36</f>
        <v>0</v>
      </c>
      <c r="D35" s="87" t="n">
        <f aca="false">D36</f>
        <v>0</v>
      </c>
      <c r="E35" s="87" t="n">
        <f aca="false">E36</f>
        <v>-2545</v>
      </c>
      <c r="F35" s="180" t="n">
        <f aca="false">F36</f>
        <v>0</v>
      </c>
      <c r="G35" s="180" t="n">
        <f aca="false">G36</f>
        <v>0</v>
      </c>
      <c r="H35" s="181"/>
    </row>
    <row r="36" customFormat="false" ht="12.75" hidden="false" customHeight="false" outlineLevel="0" collapsed="false">
      <c r="A36" s="71" t="n">
        <v>16010200</v>
      </c>
      <c r="B36" s="86" t="s">
        <v>169</v>
      </c>
      <c r="C36" s="87" t="n">
        <v>0</v>
      </c>
      <c r="D36" s="87" t="n">
        <v>0</v>
      </c>
      <c r="E36" s="87" t="n">
        <v>-2545</v>
      </c>
      <c r="F36" s="180" t="n">
        <v>0</v>
      </c>
      <c r="G36" s="180" t="n">
        <v>0</v>
      </c>
      <c r="H36" s="181"/>
    </row>
    <row r="37" customFormat="false" ht="12.75" hidden="false" customHeight="false" outlineLevel="0" collapsed="false">
      <c r="A37" s="80" t="n">
        <v>18000000</v>
      </c>
      <c r="B37" s="81" t="s">
        <v>34</v>
      </c>
      <c r="C37" s="82" t="n">
        <f aca="false">C38+C43+C46+C49</f>
        <v>13426000</v>
      </c>
      <c r="D37" s="82" t="n">
        <f aca="false">D38+D43+D46+D49</f>
        <v>12868200</v>
      </c>
      <c r="E37" s="82" t="n">
        <f aca="false">E38+E43+E46+E49</f>
        <v>12807425</v>
      </c>
      <c r="F37" s="73" t="n">
        <f aca="false">E37/C37*100</f>
        <v>95.3927081781618</v>
      </c>
      <c r="G37" s="73" t="n">
        <f aca="false">E37/D37*100</f>
        <v>99.5277117234734</v>
      </c>
      <c r="H37" s="181"/>
    </row>
    <row r="38" customFormat="false" ht="12.75" hidden="false" customHeight="false" outlineLevel="0" collapsed="false">
      <c r="A38" s="80" t="n">
        <v>18010000</v>
      </c>
      <c r="B38" s="81" t="s">
        <v>35</v>
      </c>
      <c r="C38" s="82" t="n">
        <f aca="false">C39+C40+C41+C42</f>
        <v>8190000</v>
      </c>
      <c r="D38" s="82" t="n">
        <f aca="false">D39+D40+D41+D42</f>
        <v>8501000</v>
      </c>
      <c r="E38" s="111" t="n">
        <f aca="false">E39+E40+E41+E42</f>
        <v>8635613</v>
      </c>
      <c r="F38" s="73" t="n">
        <f aca="false">E38/C38*100</f>
        <v>105.44094017094</v>
      </c>
      <c r="G38" s="73" t="n">
        <f aca="false">E38/D38*100</f>
        <v>101.583496059287</v>
      </c>
      <c r="H38" s="181"/>
    </row>
    <row r="39" customFormat="false" ht="12.75" hidden="false" customHeight="false" outlineLevel="0" collapsed="false">
      <c r="A39" s="80" t="n">
        <v>18010500</v>
      </c>
      <c r="B39" s="86" t="s">
        <v>36</v>
      </c>
      <c r="C39" s="82" t="n">
        <v>2795000</v>
      </c>
      <c r="D39" s="82" t="n">
        <v>2746000</v>
      </c>
      <c r="E39" s="85" t="n">
        <v>2821881</v>
      </c>
      <c r="F39" s="73" t="n">
        <f aca="false">E39/C39*100</f>
        <v>100.96175313059</v>
      </c>
      <c r="G39" s="73" t="n">
        <f aca="false">E39/D39*100</f>
        <v>102.763328477786</v>
      </c>
      <c r="H39" s="181"/>
    </row>
    <row r="40" customFormat="false" ht="12.75" hidden="false" customHeight="false" outlineLevel="0" collapsed="false">
      <c r="A40" s="80" t="n">
        <v>18010600</v>
      </c>
      <c r="B40" s="86" t="s">
        <v>37</v>
      </c>
      <c r="C40" s="82" t="n">
        <v>4381000</v>
      </c>
      <c r="D40" s="82" t="n">
        <v>4641000</v>
      </c>
      <c r="E40" s="85" t="n">
        <v>4682434</v>
      </c>
      <c r="F40" s="73" t="n">
        <f aca="false">E40/C40*100</f>
        <v>106.880483907784</v>
      </c>
      <c r="G40" s="73" t="n">
        <f aca="false">E40/D40*100</f>
        <v>100.892781728076</v>
      </c>
      <c r="H40" s="181"/>
    </row>
    <row r="41" customFormat="false" ht="12.75" hidden="false" customHeight="false" outlineLevel="0" collapsed="false">
      <c r="A41" s="80" t="n">
        <v>18010700</v>
      </c>
      <c r="B41" s="86" t="s">
        <v>38</v>
      </c>
      <c r="C41" s="82" t="n">
        <v>440500</v>
      </c>
      <c r="D41" s="82" t="n">
        <v>470500</v>
      </c>
      <c r="E41" s="85" t="n">
        <v>474726</v>
      </c>
      <c r="F41" s="73" t="n">
        <f aca="false">E41/C41*100</f>
        <v>107.769807037457</v>
      </c>
      <c r="G41" s="73" t="n">
        <f aca="false">E41/D41*100</f>
        <v>100.898193411265</v>
      </c>
      <c r="H41" s="181"/>
    </row>
    <row r="42" customFormat="false" ht="12.75" hidden="false" customHeight="false" outlineLevel="0" collapsed="false">
      <c r="A42" s="80" t="n">
        <v>18010900</v>
      </c>
      <c r="B42" s="86" t="s">
        <v>39</v>
      </c>
      <c r="C42" s="82" t="n">
        <v>573500</v>
      </c>
      <c r="D42" s="82" t="n">
        <v>643500</v>
      </c>
      <c r="E42" s="85" t="n">
        <v>656572</v>
      </c>
      <c r="F42" s="73" t="n">
        <f aca="false">E42/C42*100</f>
        <v>114.485091543156</v>
      </c>
      <c r="G42" s="73" t="n">
        <f aca="false">E42/D42*100</f>
        <v>102.031390831391</v>
      </c>
      <c r="H42" s="181"/>
    </row>
    <row r="43" customFormat="false" ht="12.75" hidden="false" customHeight="false" outlineLevel="0" collapsed="false">
      <c r="A43" s="80" t="n">
        <v>18020000</v>
      </c>
      <c r="B43" s="81" t="s">
        <v>40</v>
      </c>
      <c r="C43" s="82" t="n">
        <f aca="false">C44+C45</f>
        <v>4691000</v>
      </c>
      <c r="D43" s="82" t="n">
        <f aca="false">D44+D45</f>
        <v>3849200</v>
      </c>
      <c r="E43" s="127" t="n">
        <f aca="false">E44+E45</f>
        <v>3698823</v>
      </c>
      <c r="F43" s="73" t="n">
        <f aca="false">E43/C43*100</f>
        <v>78.849349818802</v>
      </c>
      <c r="G43" s="73" t="n">
        <f aca="false">E43/D43*100</f>
        <v>96.0932921126468</v>
      </c>
      <c r="H43" s="181"/>
    </row>
    <row r="44" customFormat="false" ht="12.75" hidden="false" customHeight="false" outlineLevel="0" collapsed="false">
      <c r="A44" s="71" t="n">
        <v>18020100</v>
      </c>
      <c r="B44" s="86" t="s">
        <v>41</v>
      </c>
      <c r="C44" s="87" t="n">
        <v>3168500</v>
      </c>
      <c r="D44" s="87" t="n">
        <v>2988500</v>
      </c>
      <c r="E44" s="90" t="n">
        <v>3005124</v>
      </c>
      <c r="F44" s="73" t="n">
        <f aca="false">E44/C44*100</f>
        <v>94.8437430961023</v>
      </c>
      <c r="G44" s="73" t="n">
        <f aca="false">E44/D44*100</f>
        <v>100.556265685126</v>
      </c>
      <c r="H44" s="181"/>
    </row>
    <row r="45" customFormat="false" ht="12.75" hidden="false" customHeight="false" outlineLevel="0" collapsed="false">
      <c r="A45" s="71" t="n">
        <v>18020200</v>
      </c>
      <c r="B45" s="86" t="s">
        <v>42</v>
      </c>
      <c r="C45" s="87" t="n">
        <v>1522500</v>
      </c>
      <c r="D45" s="87" t="n">
        <v>860700</v>
      </c>
      <c r="E45" s="90" t="n">
        <v>693699</v>
      </c>
      <c r="F45" s="73" t="n">
        <f aca="false">E45/C45*100</f>
        <v>45.5631527093596</v>
      </c>
      <c r="G45" s="73" t="n">
        <f aca="false">E45/D45*100</f>
        <v>80.5970721505751</v>
      </c>
      <c r="H45" s="181"/>
    </row>
    <row r="46" customFormat="false" ht="12.75" hidden="false" customHeight="false" outlineLevel="0" collapsed="false">
      <c r="A46" s="80" t="n">
        <v>18030000</v>
      </c>
      <c r="B46" s="81" t="s">
        <v>43</v>
      </c>
      <c r="C46" s="82" t="n">
        <f aca="false">C47+C48</f>
        <v>545000</v>
      </c>
      <c r="D46" s="82" t="n">
        <f aca="false">D47+D48</f>
        <v>518000</v>
      </c>
      <c r="E46" s="127" t="n">
        <f aca="false">E47+E48</f>
        <v>548361</v>
      </c>
      <c r="F46" s="73" t="n">
        <f aca="false">E46/C46*100</f>
        <v>100.616697247706</v>
      </c>
      <c r="G46" s="73" t="n">
        <f aca="false">E46/D46*100</f>
        <v>105.861196911197</v>
      </c>
      <c r="H46" s="181"/>
    </row>
    <row r="47" customFormat="false" ht="12.75" hidden="false" customHeight="false" outlineLevel="0" collapsed="false">
      <c r="A47" s="71" t="n">
        <v>18030100</v>
      </c>
      <c r="B47" s="86" t="s">
        <v>44</v>
      </c>
      <c r="C47" s="87" t="n">
        <v>334500</v>
      </c>
      <c r="D47" s="87" t="n">
        <v>324500</v>
      </c>
      <c r="E47" s="90" t="n">
        <v>358710</v>
      </c>
      <c r="F47" s="73" t="n">
        <f aca="false">E47/C47*100</f>
        <v>107.237668161435</v>
      </c>
      <c r="G47" s="73" t="n">
        <f aca="false">E47/D47*100</f>
        <v>110.542372881356</v>
      </c>
      <c r="H47" s="181"/>
    </row>
    <row r="48" customFormat="false" ht="12.75" hidden="false" customHeight="false" outlineLevel="0" collapsed="false">
      <c r="A48" s="71" t="n">
        <v>18030200</v>
      </c>
      <c r="B48" s="86" t="s">
        <v>45</v>
      </c>
      <c r="C48" s="87" t="n">
        <v>210500</v>
      </c>
      <c r="D48" s="87" t="n">
        <v>193500</v>
      </c>
      <c r="E48" s="90" t="n">
        <v>189651</v>
      </c>
      <c r="F48" s="73" t="n">
        <f aca="false">E48/C48*100</f>
        <v>90.095486935867</v>
      </c>
      <c r="G48" s="73" t="n">
        <f aca="false">E48/D48*100</f>
        <v>98.0108527131783</v>
      </c>
      <c r="H48" s="181"/>
    </row>
    <row r="49" customFormat="false" ht="12.75" hidden="false" customHeight="false" outlineLevel="0" collapsed="false">
      <c r="A49" s="80" t="n">
        <v>18040000</v>
      </c>
      <c r="B49" s="81" t="s">
        <v>174</v>
      </c>
      <c r="C49" s="82" t="n">
        <v>0</v>
      </c>
      <c r="D49" s="82" t="n">
        <v>0</v>
      </c>
      <c r="E49" s="82" t="n">
        <v>-75372</v>
      </c>
      <c r="F49" s="73" t="n">
        <v>0</v>
      </c>
      <c r="G49" s="73" t="n">
        <v>0</v>
      </c>
      <c r="H49" s="181"/>
    </row>
    <row r="50" customFormat="false" ht="12.75" hidden="false" customHeight="false" outlineLevel="0" collapsed="false">
      <c r="A50" s="80"/>
      <c r="B50" s="81" t="s">
        <v>175</v>
      </c>
      <c r="C50" s="82"/>
      <c r="D50" s="82"/>
      <c r="E50" s="85"/>
      <c r="F50" s="73"/>
      <c r="G50" s="73"/>
      <c r="H50" s="181"/>
    </row>
    <row r="51" customFormat="false" ht="12.75" hidden="false" customHeight="false" outlineLevel="0" collapsed="false">
      <c r="A51" s="80" t="n">
        <v>20000000</v>
      </c>
      <c r="B51" s="81" t="s">
        <v>46</v>
      </c>
      <c r="C51" s="82" t="n">
        <f aca="false">C52+C56+C66+C72</f>
        <v>5327900</v>
      </c>
      <c r="D51" s="82" t="n">
        <f aca="false">D52+D56+D66+D72</f>
        <v>2502975</v>
      </c>
      <c r="E51" s="82" t="n">
        <f aca="false">E52+E56+E66+E72</f>
        <v>2608557</v>
      </c>
      <c r="F51" s="73" t="n">
        <f aca="false">E51/C51*100</f>
        <v>48.9603220781171</v>
      </c>
      <c r="G51" s="73" t="n">
        <f aca="false">E51/D51*100</f>
        <v>104.218260270278</v>
      </c>
      <c r="H51" s="181"/>
    </row>
    <row r="52" customFormat="false" ht="12.75" hidden="false" customHeight="false" outlineLevel="0" collapsed="false">
      <c r="A52" s="80" t="n">
        <v>21000000</v>
      </c>
      <c r="B52" s="81" t="s">
        <v>47</v>
      </c>
      <c r="C52" s="82" t="n">
        <f aca="false">C53+C54</f>
        <v>200000</v>
      </c>
      <c r="D52" s="82" t="n">
        <f aca="false">D53+D54</f>
        <v>39500</v>
      </c>
      <c r="E52" s="82" t="n">
        <f aca="false">E53+E54</f>
        <v>38368</v>
      </c>
      <c r="F52" s="73" t="n">
        <f aca="false">E52/C52*100</f>
        <v>19.184</v>
      </c>
      <c r="G52" s="73" t="n">
        <f aca="false">E52/D52*100</f>
        <v>97.1341772151899</v>
      </c>
      <c r="H52" s="181"/>
    </row>
    <row r="53" customFormat="false" ht="12.75" hidden="false" customHeight="false" outlineLevel="0" collapsed="false">
      <c r="A53" s="71" t="n">
        <v>21081100</v>
      </c>
      <c r="B53" s="86" t="s">
        <v>49</v>
      </c>
      <c r="C53" s="87" t="n">
        <v>200000</v>
      </c>
      <c r="D53" s="87" t="n">
        <v>15900</v>
      </c>
      <c r="E53" s="101" t="n">
        <v>14768</v>
      </c>
      <c r="F53" s="73" t="n">
        <f aca="false">E53/C53*100</f>
        <v>7.384</v>
      </c>
      <c r="G53" s="73" t="n">
        <f aca="false">E53/D53*100</f>
        <v>92.8805031446541</v>
      </c>
      <c r="H53" s="181"/>
    </row>
    <row r="54" customFormat="false" ht="12.75" hidden="false" customHeight="false" outlineLevel="0" collapsed="false">
      <c r="A54" s="71" t="n">
        <v>21081500</v>
      </c>
      <c r="B54" s="109" t="s">
        <v>361</v>
      </c>
      <c r="C54" s="87" t="n">
        <v>0</v>
      </c>
      <c r="D54" s="87" t="n">
        <v>23600</v>
      </c>
      <c r="E54" s="101" t="n">
        <v>23600</v>
      </c>
      <c r="F54" s="73" t="n">
        <v>0</v>
      </c>
      <c r="G54" s="73" t="n">
        <f aca="false">E54/D54*100</f>
        <v>100</v>
      </c>
      <c r="H54" s="181"/>
    </row>
    <row r="55" customFormat="false" ht="12.75" hidden="false" customHeight="false" outlineLevel="0" collapsed="false">
      <c r="A55" s="71"/>
      <c r="B55" s="109" t="s">
        <v>362</v>
      </c>
      <c r="C55" s="87"/>
      <c r="D55" s="87"/>
      <c r="E55" s="101"/>
      <c r="F55" s="73"/>
      <c r="G55" s="73"/>
      <c r="H55" s="181"/>
    </row>
    <row r="56" customFormat="false" ht="12.75" hidden="false" customHeight="false" outlineLevel="0" collapsed="false">
      <c r="A56" s="80" t="n">
        <v>22000000</v>
      </c>
      <c r="B56" s="81" t="s">
        <v>187</v>
      </c>
      <c r="C56" s="82" t="n">
        <f aca="false">C57</f>
        <v>4847500</v>
      </c>
      <c r="D56" s="82" t="n">
        <f aca="false">D57</f>
        <v>2160400</v>
      </c>
      <c r="E56" s="82" t="n">
        <f aca="false">E57</f>
        <v>2276805</v>
      </c>
      <c r="F56" s="73" t="n">
        <f aca="false">E56/C56*100</f>
        <v>46.9686436307375</v>
      </c>
      <c r="G56" s="73" t="n">
        <f aca="false">E56/D56*100</f>
        <v>105.388122569894</v>
      </c>
      <c r="H56" s="181"/>
    </row>
    <row r="57" customFormat="false" ht="12.75" hidden="false" customHeight="false" outlineLevel="0" collapsed="false">
      <c r="A57" s="80" t="n">
        <v>22010000</v>
      </c>
      <c r="B57" s="81" t="s">
        <v>52</v>
      </c>
      <c r="C57" s="82" t="n">
        <f aca="false">C58+C60+C62</f>
        <v>4847500</v>
      </c>
      <c r="D57" s="82" t="n">
        <f aca="false">D58+D60+D62</f>
        <v>2160400</v>
      </c>
      <c r="E57" s="82" t="n">
        <f aca="false">E58+E60+E62</f>
        <v>2276805</v>
      </c>
      <c r="F57" s="73" t="n">
        <f aca="false">E57/C57*100</f>
        <v>46.9686436307375</v>
      </c>
      <c r="G57" s="73" t="n">
        <f aca="false">E57/D57*100</f>
        <v>105.388122569894</v>
      </c>
      <c r="H57" s="181"/>
    </row>
    <row r="58" customFormat="false" ht="12.75" hidden="false" customHeight="false" outlineLevel="0" collapsed="false">
      <c r="A58" s="80" t="n">
        <v>22010300</v>
      </c>
      <c r="B58" s="81" t="s">
        <v>188</v>
      </c>
      <c r="C58" s="82" t="n">
        <v>1142000</v>
      </c>
      <c r="D58" s="82" t="n">
        <v>500000</v>
      </c>
      <c r="E58" s="85" t="n">
        <v>553279</v>
      </c>
      <c r="F58" s="73" t="n">
        <f aca="false">E58/C58*100</f>
        <v>48.4482486865149</v>
      </c>
      <c r="G58" s="73" t="n">
        <f aca="false">E58/D58*100</f>
        <v>110.6558</v>
      </c>
      <c r="H58" s="181"/>
    </row>
    <row r="59" customFormat="false" ht="12.75" hidden="false" customHeight="false" outlineLevel="0" collapsed="false">
      <c r="A59" s="80"/>
      <c r="B59" s="81" t="s">
        <v>54</v>
      </c>
      <c r="C59" s="82"/>
      <c r="D59" s="82"/>
      <c r="E59" s="85"/>
      <c r="F59" s="73"/>
      <c r="G59" s="73"/>
      <c r="H59" s="181"/>
    </row>
    <row r="60" customFormat="false" ht="12.75" hidden="false" customHeight="false" outlineLevel="0" collapsed="false">
      <c r="A60" s="80" t="n">
        <v>22012600</v>
      </c>
      <c r="B60" s="81" t="s">
        <v>190</v>
      </c>
      <c r="C60" s="82" t="n">
        <v>3485400</v>
      </c>
      <c r="D60" s="82" t="n">
        <v>1410400</v>
      </c>
      <c r="E60" s="85" t="n">
        <v>1465135</v>
      </c>
      <c r="F60" s="73" t="n">
        <f aca="false">E60/C60*100</f>
        <v>42.0363516382625</v>
      </c>
      <c r="G60" s="73" t="n">
        <f aca="false">E60/D60*100</f>
        <v>103.880813953488</v>
      </c>
      <c r="H60" s="181"/>
    </row>
    <row r="61" customFormat="false" ht="12.75" hidden="false" customHeight="false" outlineLevel="0" collapsed="false">
      <c r="A61" s="80"/>
      <c r="B61" s="81" t="s">
        <v>57</v>
      </c>
      <c r="C61" s="82"/>
      <c r="D61" s="82"/>
      <c r="E61" s="85"/>
      <c r="F61" s="73"/>
      <c r="G61" s="73"/>
      <c r="H61" s="181"/>
    </row>
    <row r="62" customFormat="false" ht="12.75" hidden="false" customHeight="false" outlineLevel="0" collapsed="false">
      <c r="A62" s="80" t="n">
        <v>22012900</v>
      </c>
      <c r="B62" s="81" t="s">
        <v>191</v>
      </c>
      <c r="C62" s="82" t="n">
        <v>220100</v>
      </c>
      <c r="D62" s="82" t="n">
        <v>250000</v>
      </c>
      <c r="E62" s="85" t="n">
        <v>258391</v>
      </c>
      <c r="F62" s="73" t="n">
        <f aca="false">E62/C62*100</f>
        <v>117.397092230804</v>
      </c>
      <c r="G62" s="73" t="n">
        <f aca="false">E62/D62*100</f>
        <v>103.3564</v>
      </c>
      <c r="H62" s="181"/>
    </row>
    <row r="63" customFormat="false" ht="12.75" hidden="false" customHeight="false" outlineLevel="0" collapsed="false">
      <c r="A63" s="80"/>
      <c r="B63" s="81" t="s">
        <v>192</v>
      </c>
      <c r="C63" s="82"/>
      <c r="D63" s="82"/>
      <c r="E63" s="85"/>
      <c r="F63" s="73"/>
      <c r="G63" s="73"/>
      <c r="H63" s="181"/>
    </row>
    <row r="64" customFormat="false" ht="12.75" hidden="false" customHeight="false" outlineLevel="0" collapsed="false">
      <c r="A64" s="80"/>
      <c r="B64" s="81" t="s">
        <v>60</v>
      </c>
      <c r="C64" s="82"/>
      <c r="D64" s="82"/>
      <c r="E64" s="85"/>
      <c r="F64" s="73"/>
      <c r="G64" s="73"/>
      <c r="H64" s="181"/>
    </row>
    <row r="65" customFormat="false" ht="12.75" hidden="false" customHeight="false" outlineLevel="0" collapsed="false">
      <c r="A65" s="80"/>
      <c r="B65" s="81" t="s">
        <v>363</v>
      </c>
      <c r="C65" s="82"/>
      <c r="D65" s="82"/>
      <c r="E65" s="85"/>
      <c r="F65" s="73"/>
      <c r="G65" s="73"/>
      <c r="H65" s="181"/>
    </row>
    <row r="66" customFormat="false" ht="12.75" hidden="false" customHeight="false" outlineLevel="0" collapsed="false">
      <c r="A66" s="80" t="n">
        <v>22090000</v>
      </c>
      <c r="B66" s="81" t="s">
        <v>62</v>
      </c>
      <c r="C66" s="82" t="n">
        <f aca="false">C67+C69+C70</f>
        <v>230000</v>
      </c>
      <c r="D66" s="82" t="n">
        <f aca="false">D67+D69+D70</f>
        <v>160175</v>
      </c>
      <c r="E66" s="82" t="n">
        <f aca="false">E67+E69+E70</f>
        <v>149903</v>
      </c>
      <c r="F66" s="73" t="n">
        <f aca="false">E66/C66*100</f>
        <v>65.1752173913044</v>
      </c>
      <c r="G66" s="73" t="n">
        <f aca="false">E66/D66*100</f>
        <v>93.5870142032152</v>
      </c>
      <c r="H66" s="181"/>
    </row>
    <row r="67" customFormat="false" ht="12.75" hidden="false" customHeight="false" outlineLevel="0" collapsed="false">
      <c r="A67" s="71" t="n">
        <v>22090100</v>
      </c>
      <c r="B67" s="86" t="s">
        <v>63</v>
      </c>
      <c r="C67" s="87" t="n">
        <v>230000</v>
      </c>
      <c r="D67" s="87" t="n">
        <v>111200</v>
      </c>
      <c r="E67" s="90" t="n">
        <v>99635</v>
      </c>
      <c r="F67" s="73" t="n">
        <f aca="false">E67/C67*100</f>
        <v>43.3195652173913</v>
      </c>
      <c r="G67" s="73" t="n">
        <f aca="false">E67/D67*100</f>
        <v>89.5998201438849</v>
      </c>
      <c r="H67" s="181"/>
    </row>
    <row r="68" customFormat="false" ht="12.75" hidden="false" customHeight="false" outlineLevel="0" collapsed="false">
      <c r="A68" s="71"/>
      <c r="B68" s="86" t="s">
        <v>64</v>
      </c>
      <c r="C68" s="87"/>
      <c r="D68" s="87"/>
      <c r="E68" s="90"/>
      <c r="F68" s="73"/>
      <c r="G68" s="73"/>
      <c r="H68" s="181"/>
    </row>
    <row r="69" customFormat="false" ht="12.75" hidden="false" customHeight="false" outlineLevel="0" collapsed="false">
      <c r="A69" s="71" t="n">
        <v>22090200</v>
      </c>
      <c r="B69" s="86" t="s">
        <v>65</v>
      </c>
      <c r="C69" s="87" t="n">
        <v>0</v>
      </c>
      <c r="D69" s="87" t="n">
        <v>6975</v>
      </c>
      <c r="E69" s="90" t="n">
        <v>7036</v>
      </c>
      <c r="F69" s="73" t="n">
        <v>0</v>
      </c>
      <c r="G69" s="73" t="n">
        <v>0</v>
      </c>
      <c r="H69" s="181"/>
    </row>
    <row r="70" customFormat="false" ht="12.75" hidden="false" customHeight="false" outlineLevel="0" collapsed="false">
      <c r="A70" s="71" t="n">
        <v>22090400</v>
      </c>
      <c r="B70" s="86" t="s">
        <v>68</v>
      </c>
      <c r="C70" s="87" t="n">
        <v>0</v>
      </c>
      <c r="D70" s="87" t="n">
        <v>42000</v>
      </c>
      <c r="E70" s="90" t="n">
        <v>43232</v>
      </c>
      <c r="F70" s="73" t="n">
        <v>0</v>
      </c>
      <c r="G70" s="73" t="n">
        <v>0</v>
      </c>
      <c r="H70" s="181"/>
    </row>
    <row r="71" customFormat="false" ht="12.75" hidden="false" customHeight="false" outlineLevel="0" collapsed="false">
      <c r="A71" s="71"/>
      <c r="B71" s="86" t="s">
        <v>69</v>
      </c>
      <c r="C71" s="87"/>
      <c r="D71" s="87"/>
      <c r="E71" s="90"/>
      <c r="F71" s="73"/>
      <c r="G71" s="73"/>
      <c r="H71" s="181"/>
    </row>
    <row r="72" customFormat="false" ht="12.75" hidden="false" customHeight="false" outlineLevel="0" collapsed="false">
      <c r="A72" s="80" t="n">
        <v>24000000</v>
      </c>
      <c r="B72" s="81" t="s">
        <v>70</v>
      </c>
      <c r="C72" s="82" t="n">
        <f aca="false">C73</f>
        <v>50400</v>
      </c>
      <c r="D72" s="82" t="n">
        <f aca="false">D73</f>
        <v>142900</v>
      </c>
      <c r="E72" s="85" t="n">
        <f aca="false">E73</f>
        <v>143481</v>
      </c>
      <c r="F72" s="73" t="n">
        <f aca="false">E72/C72*100</f>
        <v>284.684523809524</v>
      </c>
      <c r="G72" s="73" t="n">
        <f aca="false">E72/D72*100</f>
        <v>100.406578026592</v>
      </c>
      <c r="H72" s="181"/>
    </row>
    <row r="73" customFormat="false" ht="12.75" hidden="false" customHeight="false" outlineLevel="0" collapsed="false">
      <c r="A73" s="80" t="n">
        <v>24060000</v>
      </c>
      <c r="B73" s="81" t="s">
        <v>48</v>
      </c>
      <c r="C73" s="82" t="n">
        <f aca="false">C74</f>
        <v>50400</v>
      </c>
      <c r="D73" s="82" t="n">
        <f aca="false">D74</f>
        <v>142900</v>
      </c>
      <c r="E73" s="85" t="n">
        <f aca="false">E74</f>
        <v>143481</v>
      </c>
      <c r="F73" s="73" t="n">
        <f aca="false">E73/C73*100</f>
        <v>284.684523809524</v>
      </c>
      <c r="G73" s="73" t="n">
        <f aca="false">E73/D73*100</f>
        <v>100.406578026592</v>
      </c>
      <c r="H73" s="181"/>
    </row>
    <row r="74" customFormat="false" ht="12.75" hidden="false" customHeight="false" outlineLevel="0" collapsed="false">
      <c r="A74" s="71" t="n">
        <v>24060300</v>
      </c>
      <c r="B74" s="86" t="s">
        <v>48</v>
      </c>
      <c r="C74" s="87" t="n">
        <v>50400</v>
      </c>
      <c r="D74" s="87" t="n">
        <v>142900</v>
      </c>
      <c r="E74" s="90" t="n">
        <v>143481</v>
      </c>
      <c r="F74" s="73" t="n">
        <f aca="false">E74/C74*100</f>
        <v>284.684523809524</v>
      </c>
      <c r="G74" s="73" t="n">
        <f aca="false">E74/D74*100</f>
        <v>100.406578026592</v>
      </c>
      <c r="H74" s="181"/>
    </row>
    <row r="75" customFormat="false" ht="12.75" hidden="false" customHeight="false" outlineLevel="0" collapsed="false">
      <c r="A75" s="80" t="n">
        <v>30000000</v>
      </c>
      <c r="B75" s="81" t="s">
        <v>199</v>
      </c>
      <c r="C75" s="82" t="n">
        <f aca="false">C76</f>
        <v>26600</v>
      </c>
      <c r="D75" s="82" t="n">
        <f aca="false">D76</f>
        <v>29800</v>
      </c>
      <c r="E75" s="85" t="n">
        <f aca="false">E76</f>
        <v>33600</v>
      </c>
      <c r="F75" s="73" t="n">
        <f aca="false">E75/C75*100</f>
        <v>126.315789473684</v>
      </c>
      <c r="G75" s="73" t="n">
        <f aca="false">E75/D75*100</f>
        <v>112.751677852349</v>
      </c>
      <c r="H75" s="181"/>
    </row>
    <row r="76" customFormat="false" ht="12.75" hidden="false" customHeight="false" outlineLevel="0" collapsed="false">
      <c r="A76" s="80" t="n">
        <v>31000000</v>
      </c>
      <c r="B76" s="81" t="s">
        <v>77</v>
      </c>
      <c r="C76" s="82" t="n">
        <f aca="false">C77</f>
        <v>26600</v>
      </c>
      <c r="D76" s="82" t="n">
        <f aca="false">D77</f>
        <v>29800</v>
      </c>
      <c r="E76" s="85" t="n">
        <f aca="false">E77</f>
        <v>33600</v>
      </c>
      <c r="F76" s="73" t="n">
        <f aca="false">E76/C76*100</f>
        <v>126.315789473684</v>
      </c>
      <c r="G76" s="73" t="n">
        <f aca="false">E76/D76*100</f>
        <v>112.751677852349</v>
      </c>
      <c r="H76" s="181"/>
    </row>
    <row r="77" customFormat="false" ht="12.75" hidden="false" customHeight="false" outlineLevel="0" collapsed="false">
      <c r="A77" s="71" t="n">
        <v>31010200</v>
      </c>
      <c r="B77" s="86" t="s">
        <v>78</v>
      </c>
      <c r="C77" s="87" t="n">
        <v>26600</v>
      </c>
      <c r="D77" s="87" t="n">
        <v>29800</v>
      </c>
      <c r="E77" s="90" t="n">
        <v>33600</v>
      </c>
      <c r="F77" s="73" t="n">
        <f aca="false">E77/C77*100</f>
        <v>126.315789473684</v>
      </c>
      <c r="G77" s="73" t="n">
        <f aca="false">E77/D77*100</f>
        <v>112.751677852349</v>
      </c>
      <c r="H77" s="181"/>
    </row>
    <row r="78" customFormat="false" ht="12.75" hidden="false" customHeight="false" outlineLevel="0" collapsed="false">
      <c r="A78" s="71"/>
      <c r="B78" s="86" t="s">
        <v>364</v>
      </c>
      <c r="C78" s="87"/>
      <c r="D78" s="87"/>
      <c r="E78" s="85"/>
      <c r="F78" s="73"/>
      <c r="G78" s="73"/>
      <c r="H78" s="181"/>
    </row>
    <row r="79" customFormat="false" ht="13.5" hidden="false" customHeight="false" outlineLevel="0" collapsed="false">
      <c r="A79" s="71"/>
      <c r="B79" s="86" t="s">
        <v>365</v>
      </c>
      <c r="C79" s="87"/>
      <c r="D79" s="87"/>
      <c r="E79" s="85"/>
      <c r="F79" s="184"/>
      <c r="G79" s="73"/>
      <c r="H79" s="181"/>
    </row>
    <row r="80" customFormat="false" ht="13.5" hidden="false" customHeight="false" outlineLevel="0" collapsed="false">
      <c r="A80" s="94" t="n">
        <v>900101</v>
      </c>
      <c r="B80" s="185" t="s">
        <v>203</v>
      </c>
      <c r="C80" s="96" t="n">
        <f aca="false">C15+C51+C75</f>
        <v>27785474</v>
      </c>
      <c r="D80" s="96" t="n">
        <f aca="false">D15+D51+D75</f>
        <v>27785474</v>
      </c>
      <c r="E80" s="96" t="n">
        <f aca="false">E15+E51+E75</f>
        <v>27800660</v>
      </c>
      <c r="F80" s="97" t="n">
        <f aca="false">E80/C80*100</f>
        <v>100.054654457217</v>
      </c>
      <c r="G80" s="97" t="n">
        <f aca="false">E80/D80*100</f>
        <v>100.054654457217</v>
      </c>
      <c r="H80" s="181"/>
    </row>
    <row r="81" customFormat="false" ht="13.5" hidden="false" customHeight="false" outlineLevel="0" collapsed="false">
      <c r="A81" s="94"/>
      <c r="B81" s="185"/>
      <c r="C81" s="96"/>
      <c r="D81" s="96"/>
      <c r="E81" s="96"/>
      <c r="F81" s="97"/>
      <c r="G81" s="97"/>
      <c r="H81" s="181"/>
    </row>
    <row r="82" customFormat="false" ht="12.75" hidden="false" customHeight="false" outlineLevel="0" collapsed="false">
      <c r="A82" s="80" t="n">
        <v>40000000</v>
      </c>
      <c r="B82" s="98" t="s">
        <v>82</v>
      </c>
      <c r="C82" s="85" t="n">
        <f aca="false">C83</f>
        <v>255908111</v>
      </c>
      <c r="D82" s="85" t="n">
        <f aca="false">D83</f>
        <v>308052719</v>
      </c>
      <c r="E82" s="85" t="n">
        <f aca="false">E83</f>
        <v>305351165</v>
      </c>
      <c r="F82" s="99" t="n">
        <f aca="false">E82/C82*100</f>
        <v>119.320627942113</v>
      </c>
      <c r="G82" s="99" t="n">
        <f aca="false">E82/D82*100</f>
        <v>99.1230221863421</v>
      </c>
      <c r="H82" s="181"/>
    </row>
    <row r="83" customFormat="false" ht="12.75" hidden="false" customHeight="false" outlineLevel="0" collapsed="false">
      <c r="A83" s="80" t="n">
        <v>41000000</v>
      </c>
      <c r="B83" s="100" t="s">
        <v>83</v>
      </c>
      <c r="C83" s="85" t="n">
        <f aca="false">C87+C84+C85</f>
        <v>255908111</v>
      </c>
      <c r="D83" s="85" t="n">
        <f aca="false">D87+D84+D85</f>
        <v>308052719</v>
      </c>
      <c r="E83" s="85" t="n">
        <f aca="false">E87+E84+E85</f>
        <v>305351165</v>
      </c>
      <c r="F83" s="73" t="n">
        <f aca="false">E83/C83*100</f>
        <v>119.320627942113</v>
      </c>
      <c r="G83" s="73" t="n">
        <f aca="false">E83/D83*100</f>
        <v>99.1230221863421</v>
      </c>
      <c r="H83" s="181"/>
    </row>
    <row r="84" customFormat="false" ht="12.75" hidden="false" customHeight="false" outlineLevel="0" collapsed="false">
      <c r="A84" s="80" t="n">
        <v>41010900</v>
      </c>
      <c r="B84" s="100" t="s">
        <v>366</v>
      </c>
      <c r="C84" s="85" t="n">
        <v>0</v>
      </c>
      <c r="D84" s="85" t="n">
        <v>0</v>
      </c>
      <c r="E84" s="85" t="n">
        <v>13690</v>
      </c>
      <c r="F84" s="73" t="n">
        <v>0</v>
      </c>
      <c r="G84" s="73" t="n">
        <v>0</v>
      </c>
      <c r="H84" s="181"/>
    </row>
    <row r="85" customFormat="false" ht="12.75" hidden="false" customHeight="false" outlineLevel="0" collapsed="false">
      <c r="A85" s="107" t="n">
        <v>41020000</v>
      </c>
      <c r="B85" s="32" t="s">
        <v>343</v>
      </c>
      <c r="C85" s="85" t="n">
        <f aca="false">C86</f>
        <v>0</v>
      </c>
      <c r="D85" s="85" t="n">
        <f aca="false">D86</f>
        <v>478453</v>
      </c>
      <c r="E85" s="85" t="n">
        <f aca="false">E86</f>
        <v>478453</v>
      </c>
      <c r="F85" s="73" t="n">
        <v>0</v>
      </c>
      <c r="G85" s="73" t="n">
        <f aca="false">E85/D85*100</f>
        <v>100</v>
      </c>
      <c r="H85" s="181"/>
    </row>
    <row r="86" customFormat="false" ht="12.75" hidden="false" customHeight="false" outlineLevel="0" collapsed="false">
      <c r="A86" s="110" t="n">
        <v>41020900</v>
      </c>
      <c r="B86" s="30" t="s">
        <v>344</v>
      </c>
      <c r="C86" s="85" t="n">
        <v>0</v>
      </c>
      <c r="D86" s="85" t="n">
        <v>478453</v>
      </c>
      <c r="E86" s="85" t="n">
        <v>478453</v>
      </c>
      <c r="F86" s="73" t="n">
        <v>0</v>
      </c>
      <c r="G86" s="73" t="n">
        <f aca="false">E86/D86*100</f>
        <v>100</v>
      </c>
      <c r="H86" s="181"/>
    </row>
    <row r="87" customFormat="false" ht="12.75" hidden="false" customHeight="false" outlineLevel="0" collapsed="false">
      <c r="A87" s="80" t="n">
        <v>41030000</v>
      </c>
      <c r="B87" s="100" t="s">
        <v>84</v>
      </c>
      <c r="C87" s="85" t="n">
        <f aca="false">C89+C93+C97+C100+C110</f>
        <v>255908111</v>
      </c>
      <c r="D87" s="85" t="n">
        <f aca="false">D89+D93+D97+D100+D110</f>
        <v>307574266</v>
      </c>
      <c r="E87" s="85" t="n">
        <f aca="false">E89+E93+E97+E100+E110</f>
        <v>304859022</v>
      </c>
      <c r="F87" s="73" t="n">
        <f aca="false">E87/C87*100</f>
        <v>119.128315553859</v>
      </c>
      <c r="G87" s="73" t="n">
        <f aca="false">E87/D87*100</f>
        <v>99.1172070292773</v>
      </c>
      <c r="H87" s="181"/>
    </row>
    <row r="88" customFormat="false" ht="12.75" hidden="false" customHeight="false" outlineLevel="0" collapsed="false">
      <c r="A88" s="71"/>
      <c r="B88" s="70" t="s">
        <v>85</v>
      </c>
      <c r="C88" s="90"/>
      <c r="D88" s="90"/>
      <c r="E88" s="82"/>
      <c r="F88" s="73"/>
      <c r="G88" s="73"/>
      <c r="H88" s="181"/>
    </row>
    <row r="89" customFormat="false" ht="12.75" hidden="false" customHeight="false" outlineLevel="0" collapsed="false">
      <c r="A89" s="71" t="n">
        <v>41030600</v>
      </c>
      <c r="B89" s="70" t="s">
        <v>367</v>
      </c>
      <c r="C89" s="101" t="n">
        <v>181677300</v>
      </c>
      <c r="D89" s="101" t="n">
        <v>136904300</v>
      </c>
      <c r="E89" s="87" t="n">
        <v>134221834</v>
      </c>
      <c r="F89" s="73" t="n">
        <f aca="false">E89/C89*100</f>
        <v>73.8792540399929</v>
      </c>
      <c r="G89" s="73" t="n">
        <f aca="false">E89/D89*100</f>
        <v>98.0406269196804</v>
      </c>
      <c r="H89" s="181"/>
    </row>
    <row r="90" customFormat="false" ht="12.75" hidden="false" customHeight="false" outlineLevel="0" collapsed="false">
      <c r="A90" s="71"/>
      <c r="B90" s="70" t="s">
        <v>368</v>
      </c>
      <c r="C90" s="90"/>
      <c r="D90" s="90"/>
      <c r="E90" s="87"/>
      <c r="F90" s="73"/>
      <c r="G90" s="73"/>
      <c r="H90" s="181"/>
    </row>
    <row r="91" customFormat="false" ht="12.75" hidden="false" customHeight="false" outlineLevel="0" collapsed="false">
      <c r="A91" s="71"/>
      <c r="B91" s="70" t="s">
        <v>369</v>
      </c>
      <c r="C91" s="90"/>
      <c r="D91" s="90"/>
      <c r="E91" s="82"/>
      <c r="F91" s="73"/>
      <c r="G91" s="73"/>
      <c r="H91" s="181"/>
    </row>
    <row r="92" customFormat="false" ht="12.75" hidden="false" customHeight="false" outlineLevel="0" collapsed="false">
      <c r="A92" s="71"/>
      <c r="B92" s="70" t="s">
        <v>370</v>
      </c>
      <c r="C92" s="90"/>
      <c r="D92" s="90"/>
      <c r="E92" s="82"/>
      <c r="F92" s="73"/>
      <c r="G92" s="73"/>
      <c r="H92" s="181"/>
    </row>
    <row r="93" customFormat="false" ht="12.75" hidden="false" customHeight="false" outlineLevel="0" collapsed="false">
      <c r="A93" s="71" t="n">
        <v>41030800</v>
      </c>
      <c r="B93" s="70" t="s">
        <v>90</v>
      </c>
      <c r="C93" s="90" t="n">
        <v>71834900</v>
      </c>
      <c r="D93" s="90" t="n">
        <v>167300544</v>
      </c>
      <c r="E93" s="82" t="n">
        <v>167300544</v>
      </c>
      <c r="F93" s="73" t="n">
        <f aca="false">E93/C93*100</f>
        <v>232.89590992679</v>
      </c>
      <c r="G93" s="73" t="n">
        <f aca="false">E93/D93*100</f>
        <v>100</v>
      </c>
      <c r="H93" s="181"/>
    </row>
    <row r="94" customFormat="false" ht="12.75" hidden="false" customHeight="false" outlineLevel="0" collapsed="false">
      <c r="A94" s="71"/>
      <c r="B94" s="70" t="s">
        <v>371</v>
      </c>
      <c r="C94" s="90"/>
      <c r="D94" s="90"/>
      <c r="E94" s="87"/>
      <c r="F94" s="73"/>
      <c r="G94" s="73"/>
      <c r="H94" s="181"/>
    </row>
    <row r="95" customFormat="false" ht="12.75" hidden="false" customHeight="false" outlineLevel="0" collapsed="false">
      <c r="A95" s="71"/>
      <c r="B95" s="70" t="s">
        <v>372</v>
      </c>
      <c r="C95" s="90"/>
      <c r="D95" s="90"/>
      <c r="E95" s="82"/>
      <c r="F95" s="73"/>
      <c r="G95" s="73"/>
      <c r="H95" s="181"/>
    </row>
    <row r="96" customFormat="false" ht="12.75" hidden="false" customHeight="false" outlineLevel="0" collapsed="false">
      <c r="A96" s="71"/>
      <c r="B96" s="70" t="s">
        <v>93</v>
      </c>
      <c r="C96" s="90"/>
      <c r="D96" s="90"/>
      <c r="E96" s="87"/>
      <c r="F96" s="73"/>
      <c r="G96" s="73"/>
      <c r="H96" s="181"/>
    </row>
    <row r="97" customFormat="false" ht="12.75" hidden="false" customHeight="false" outlineLevel="0" collapsed="false">
      <c r="A97" s="71" t="n">
        <v>41031000</v>
      </c>
      <c r="B97" s="70" t="s">
        <v>212</v>
      </c>
      <c r="C97" s="90" t="n">
        <v>9900</v>
      </c>
      <c r="D97" s="90" t="n">
        <v>43660</v>
      </c>
      <c r="E97" s="87" t="n">
        <v>43660</v>
      </c>
      <c r="F97" s="73" t="n">
        <f aca="false">E97/C97*100</f>
        <v>441.010101010101</v>
      </c>
      <c r="G97" s="73" t="n">
        <f aca="false">E97/D97*100</f>
        <v>100</v>
      </c>
      <c r="H97" s="181"/>
    </row>
    <row r="98" customFormat="false" ht="12.75" hidden="false" customHeight="false" outlineLevel="0" collapsed="false">
      <c r="A98" s="71"/>
      <c r="B98" s="70" t="s">
        <v>213</v>
      </c>
      <c r="C98" s="90"/>
      <c r="D98" s="90"/>
      <c r="E98" s="87"/>
      <c r="F98" s="73"/>
      <c r="G98" s="73"/>
      <c r="H98" s="181"/>
    </row>
    <row r="99" customFormat="false" ht="12.75" hidden="false" customHeight="false" outlineLevel="0" collapsed="false">
      <c r="A99" s="71"/>
      <c r="B99" s="70" t="s">
        <v>214</v>
      </c>
      <c r="C99" s="90"/>
      <c r="D99" s="90"/>
      <c r="E99" s="87"/>
      <c r="F99" s="73"/>
      <c r="G99" s="73"/>
      <c r="H99" s="181"/>
    </row>
    <row r="100" customFormat="false" ht="12.75" hidden="false" customHeight="false" outlineLevel="0" collapsed="false">
      <c r="A100" s="107" t="n">
        <v>41035000</v>
      </c>
      <c r="B100" s="108" t="s">
        <v>98</v>
      </c>
      <c r="C100" s="101" t="n">
        <f aca="false">C101+C104+C108</f>
        <v>1359173</v>
      </c>
      <c r="D100" s="101" t="n">
        <f aca="false">D101+D104+D108</f>
        <v>2086294</v>
      </c>
      <c r="E100" s="101" t="n">
        <f aca="false">E101+E104+E108</f>
        <v>2085892</v>
      </c>
      <c r="F100" s="186" t="n">
        <f aca="false">E100/C100*100</f>
        <v>153.467733688059</v>
      </c>
      <c r="G100" s="186" t="n">
        <f aca="false">E100/D100*100</f>
        <v>99.980731383017</v>
      </c>
      <c r="H100" s="181"/>
    </row>
    <row r="101" customFormat="false" ht="12.75" hidden="false" customHeight="false" outlineLevel="0" collapsed="false">
      <c r="A101" s="103" t="n">
        <v>41035000</v>
      </c>
      <c r="B101" s="58" t="s">
        <v>115</v>
      </c>
      <c r="C101" s="90" t="n">
        <v>83826</v>
      </c>
      <c r="D101" s="90" t="n">
        <v>42225</v>
      </c>
      <c r="E101" s="167" t="n">
        <v>42224</v>
      </c>
      <c r="F101" s="186" t="n">
        <f aca="false">E101/C101*100</f>
        <v>50.371006608928</v>
      </c>
      <c r="G101" s="186" t="n">
        <f aca="false">E101/D101*100</f>
        <v>99.9976317347543</v>
      </c>
      <c r="H101" s="181"/>
    </row>
    <row r="102" customFormat="false" ht="12.75" hidden="false" customHeight="false" outlineLevel="0" collapsed="false">
      <c r="A102" s="103"/>
      <c r="B102" s="58" t="s">
        <v>373</v>
      </c>
      <c r="C102" s="90"/>
      <c r="D102" s="90"/>
      <c r="E102" s="167"/>
      <c r="F102" s="186"/>
      <c r="G102" s="186"/>
      <c r="H102" s="181"/>
    </row>
    <row r="103" customFormat="false" ht="12.75" hidden="false" customHeight="false" outlineLevel="0" collapsed="false">
      <c r="A103" s="103"/>
      <c r="B103" s="58" t="s">
        <v>374</v>
      </c>
      <c r="C103" s="90"/>
      <c r="D103" s="90"/>
      <c r="E103" s="167"/>
      <c r="F103" s="186"/>
      <c r="G103" s="186"/>
      <c r="H103" s="181"/>
    </row>
    <row r="104" customFormat="false" ht="12.75" hidden="false" customHeight="false" outlineLevel="0" collapsed="false">
      <c r="A104" s="103" t="n">
        <v>41035000</v>
      </c>
      <c r="B104" s="58" t="s">
        <v>109</v>
      </c>
      <c r="C104" s="90" t="n">
        <v>1275347</v>
      </c>
      <c r="D104" s="90" t="n">
        <v>1923759</v>
      </c>
      <c r="E104" s="167" t="n">
        <v>1923758</v>
      </c>
      <c r="F104" s="186" t="n">
        <f aca="false">E104/C104*100</f>
        <v>150.841927726336</v>
      </c>
      <c r="G104" s="186" t="n">
        <f aca="false">E104/D104*100</f>
        <v>99.9999480184368</v>
      </c>
      <c r="H104" s="181"/>
    </row>
    <row r="105" customFormat="false" ht="12.75" hidden="false" customHeight="false" outlineLevel="0" collapsed="false">
      <c r="A105" s="103"/>
      <c r="B105" s="58" t="s">
        <v>336</v>
      </c>
      <c r="C105" s="90"/>
      <c r="D105" s="90"/>
      <c r="E105" s="167"/>
      <c r="F105" s="186"/>
      <c r="G105" s="186"/>
      <c r="H105" s="181"/>
    </row>
    <row r="106" customFormat="false" ht="12.75" hidden="false" customHeight="false" outlineLevel="0" collapsed="false">
      <c r="A106" s="103"/>
      <c r="B106" s="58" t="s">
        <v>337</v>
      </c>
      <c r="C106" s="90"/>
      <c r="D106" s="90"/>
      <c r="E106" s="167"/>
      <c r="F106" s="186"/>
      <c r="G106" s="186"/>
      <c r="H106" s="181"/>
    </row>
    <row r="107" customFormat="false" ht="12.75" hidden="false" customHeight="false" outlineLevel="0" collapsed="false">
      <c r="A107" s="103"/>
      <c r="B107" s="58" t="s">
        <v>338</v>
      </c>
      <c r="C107" s="90"/>
      <c r="D107" s="90"/>
      <c r="E107" s="167"/>
      <c r="F107" s="186"/>
      <c r="G107" s="186"/>
      <c r="H107" s="181"/>
    </row>
    <row r="108" customFormat="false" ht="12.75" hidden="false" customHeight="false" outlineLevel="0" collapsed="false">
      <c r="A108" s="103" t="n">
        <v>41035000</v>
      </c>
      <c r="B108" s="58" t="s">
        <v>334</v>
      </c>
      <c r="C108" s="90" t="n">
        <v>0</v>
      </c>
      <c r="D108" s="90" t="n">
        <v>120310</v>
      </c>
      <c r="E108" s="167" t="n">
        <v>119910</v>
      </c>
      <c r="F108" s="186" t="n">
        <v>0</v>
      </c>
      <c r="G108" s="186" t="n">
        <f aca="false">E108/D108*100</f>
        <v>99.6675255589727</v>
      </c>
      <c r="H108" s="181"/>
    </row>
    <row r="109" customFormat="false" ht="12.75" hidden="false" customHeight="false" outlineLevel="0" collapsed="false">
      <c r="A109" s="103"/>
      <c r="B109" s="58" t="s">
        <v>375</v>
      </c>
      <c r="C109" s="90"/>
      <c r="D109" s="90"/>
      <c r="E109" s="167"/>
      <c r="F109" s="186"/>
      <c r="G109" s="186"/>
      <c r="H109" s="181"/>
    </row>
    <row r="110" customFormat="false" ht="12.75" hidden="false" customHeight="false" outlineLevel="0" collapsed="false">
      <c r="A110" s="71" t="n">
        <v>41035800</v>
      </c>
      <c r="B110" s="30" t="s">
        <v>118</v>
      </c>
      <c r="C110" s="90" t="n">
        <v>1026838</v>
      </c>
      <c r="D110" s="90" t="n">
        <v>1239468</v>
      </c>
      <c r="E110" s="167" t="n">
        <v>1207092</v>
      </c>
      <c r="F110" s="186" t="n">
        <f aca="false">E110/C110*100</f>
        <v>117.554278279534</v>
      </c>
      <c r="G110" s="186" t="n">
        <f aca="false">E110/D110*100</f>
        <v>97.3879115878748</v>
      </c>
      <c r="H110" s="181"/>
    </row>
    <row r="111" customFormat="false" ht="12.75" hidden="false" customHeight="false" outlineLevel="0" collapsed="false">
      <c r="A111" s="71"/>
      <c r="B111" s="30" t="s">
        <v>119</v>
      </c>
      <c r="C111" s="90"/>
      <c r="D111" s="90"/>
      <c r="E111" s="167"/>
      <c r="F111" s="186"/>
      <c r="G111" s="186"/>
      <c r="H111" s="181"/>
    </row>
    <row r="112" customFormat="false" ht="12.75" hidden="false" customHeight="false" outlineLevel="0" collapsed="false">
      <c r="A112" s="71"/>
      <c r="B112" s="30" t="s">
        <v>120</v>
      </c>
      <c r="C112" s="90"/>
      <c r="D112" s="90"/>
      <c r="E112" s="111"/>
      <c r="F112" s="186"/>
      <c r="G112" s="186"/>
      <c r="H112" s="181"/>
    </row>
    <row r="113" customFormat="false" ht="12.75" hidden="false" customHeight="false" outlineLevel="0" collapsed="false">
      <c r="A113" s="71"/>
      <c r="B113" s="30" t="s">
        <v>121</v>
      </c>
      <c r="C113" s="90"/>
      <c r="D113" s="90"/>
      <c r="E113" s="87"/>
      <c r="F113" s="73"/>
      <c r="G113" s="73"/>
      <c r="H113" s="181"/>
    </row>
    <row r="114" customFormat="false" ht="12.75" hidden="false" customHeight="false" outlineLevel="0" collapsed="false">
      <c r="A114" s="71"/>
      <c r="B114" s="30" t="s">
        <v>303</v>
      </c>
      <c r="C114" s="90"/>
      <c r="D114" s="90"/>
      <c r="E114" s="87"/>
      <c r="F114" s="73"/>
      <c r="G114" s="73"/>
      <c r="H114" s="181"/>
    </row>
    <row r="115" customFormat="false" ht="12.75" hidden="false" customHeight="false" outlineLevel="0" collapsed="false">
      <c r="A115" s="71"/>
      <c r="B115" s="30" t="s">
        <v>304</v>
      </c>
      <c r="C115" s="90"/>
      <c r="D115" s="90"/>
      <c r="E115" s="87"/>
      <c r="F115" s="73"/>
      <c r="G115" s="73"/>
      <c r="H115" s="181"/>
    </row>
    <row r="116" customFormat="false" ht="13.5" hidden="false" customHeight="false" outlineLevel="0" collapsed="false">
      <c r="A116" s="71"/>
      <c r="B116" s="86"/>
      <c r="C116" s="90"/>
      <c r="D116" s="90"/>
      <c r="E116" s="87"/>
      <c r="F116" s="73"/>
      <c r="G116" s="73"/>
      <c r="H116" s="181"/>
    </row>
    <row r="117" customFormat="false" ht="13.5" hidden="false" customHeight="false" outlineLevel="0" collapsed="false">
      <c r="A117" s="113" t="n">
        <v>900102</v>
      </c>
      <c r="B117" s="114" t="s">
        <v>227</v>
      </c>
      <c r="C117" s="115" t="n">
        <f aca="false">C80+C82</f>
        <v>283693585</v>
      </c>
      <c r="D117" s="115" t="n">
        <f aca="false">D80+D82</f>
        <v>335838193</v>
      </c>
      <c r="E117" s="115" t="n">
        <f aca="false">E80+E82</f>
        <v>333151825</v>
      </c>
      <c r="F117" s="97" t="n">
        <f aca="false">E117/C117*100</f>
        <v>117.433682894169</v>
      </c>
      <c r="G117" s="97" t="n">
        <f aca="false">E117/D117*100</f>
        <v>99.2001005079253</v>
      </c>
      <c r="H117" s="181"/>
    </row>
    <row r="118" customFormat="false" ht="13.5" hidden="false" customHeight="false" outlineLevel="0" collapsed="false">
      <c r="A118" s="94" t="n">
        <v>602100</v>
      </c>
      <c r="B118" s="116" t="s">
        <v>228</v>
      </c>
      <c r="C118" s="115"/>
      <c r="D118" s="85"/>
      <c r="E118" s="87" t="n">
        <v>4162973</v>
      </c>
      <c r="F118" s="73"/>
      <c r="G118" s="73"/>
      <c r="H118" s="181"/>
    </row>
    <row r="119" customFormat="false" ht="13.5" hidden="false" customHeight="false" outlineLevel="0" collapsed="false">
      <c r="A119" s="94" t="n">
        <v>603000</v>
      </c>
      <c r="B119" s="116" t="s">
        <v>229</v>
      </c>
      <c r="C119" s="115"/>
      <c r="D119" s="115"/>
      <c r="E119" s="187"/>
      <c r="F119" s="188"/>
      <c r="G119" s="188"/>
      <c r="H119" s="181"/>
    </row>
    <row r="120" customFormat="false" ht="13.5" hidden="false" customHeight="false" outlineLevel="0" collapsed="false">
      <c r="A120" s="120"/>
      <c r="B120" s="121" t="s">
        <v>230</v>
      </c>
      <c r="C120" s="115" t="n">
        <f aca="false">C117</f>
        <v>283693585</v>
      </c>
      <c r="D120" s="115" t="n">
        <f aca="false">D117</f>
        <v>335838193</v>
      </c>
      <c r="E120" s="115" t="n">
        <f aca="false">E117+E118+E119</f>
        <v>337314798</v>
      </c>
      <c r="F120" s="188" t="n">
        <f aca="false">E120/C120*100</f>
        <v>118.901101693928</v>
      </c>
      <c r="G120" s="188" t="n">
        <f aca="false">E120/D120*100</f>
        <v>100.439677508627</v>
      </c>
      <c r="H120" s="181"/>
    </row>
    <row r="121" customFormat="false" ht="12.75" hidden="false" customHeight="false" outlineLevel="0" collapsed="false">
      <c r="A121" s="80"/>
      <c r="B121" s="122" t="s">
        <v>231</v>
      </c>
      <c r="C121" s="123" t="n">
        <f aca="false">C122</f>
        <v>84481</v>
      </c>
      <c r="D121" s="123" t="n">
        <f aca="false">D122</f>
        <v>421276</v>
      </c>
      <c r="E121" s="123" t="n">
        <f aca="false">E122</f>
        <v>441756</v>
      </c>
      <c r="F121" s="124" t="n">
        <f aca="false">E121/C121*100</f>
        <v>522.90574211953</v>
      </c>
      <c r="G121" s="125" t="n">
        <f aca="false">E121/D121*100</f>
        <v>104.861421016151</v>
      </c>
      <c r="H121" s="181"/>
    </row>
    <row r="122" customFormat="false" ht="12.75" hidden="false" customHeight="false" outlineLevel="0" collapsed="false">
      <c r="A122" s="80" t="n">
        <v>25000000</v>
      </c>
      <c r="B122" s="81" t="s">
        <v>71</v>
      </c>
      <c r="C122" s="85" t="n">
        <f aca="false">C123+C127</f>
        <v>84481</v>
      </c>
      <c r="D122" s="85" t="n">
        <f aca="false">D123+D127</f>
        <v>421276</v>
      </c>
      <c r="E122" s="85" t="n">
        <f aca="false">E123+E127</f>
        <v>441756</v>
      </c>
      <c r="F122" s="125" t="n">
        <f aca="false">E122/C122*100</f>
        <v>522.90574211953</v>
      </c>
      <c r="G122" s="125" t="n">
        <f aca="false">E122/D122*100</f>
        <v>104.861421016151</v>
      </c>
      <c r="H122" s="181"/>
    </row>
    <row r="123" customFormat="false" ht="12.75" hidden="false" customHeight="false" outlineLevel="0" collapsed="false">
      <c r="A123" s="80" t="n">
        <v>25010000</v>
      </c>
      <c r="B123" s="81" t="s">
        <v>376</v>
      </c>
      <c r="C123" s="85" t="n">
        <f aca="false">C125+C126</f>
        <v>84481</v>
      </c>
      <c r="D123" s="85" t="n">
        <f aca="false">D125+D126</f>
        <v>47002</v>
      </c>
      <c r="E123" s="85" t="n">
        <f aca="false">E125+E126</f>
        <v>46986</v>
      </c>
      <c r="F123" s="125" t="n">
        <f aca="false">E123/C123*100</f>
        <v>55.6172393792687</v>
      </c>
      <c r="G123" s="125" t="n">
        <f aca="false">E123/D123*100</f>
        <v>99.9659588953662</v>
      </c>
      <c r="H123" s="181"/>
    </row>
    <row r="124" customFormat="false" ht="12.75" hidden="false" customHeight="false" outlineLevel="0" collapsed="false">
      <c r="A124" s="80"/>
      <c r="B124" s="81" t="s">
        <v>377</v>
      </c>
      <c r="C124" s="85"/>
      <c r="D124" s="85"/>
      <c r="E124" s="85"/>
      <c r="F124" s="125"/>
      <c r="G124" s="125"/>
      <c r="H124" s="181"/>
    </row>
    <row r="125" customFormat="false" ht="12.75" hidden="false" customHeight="false" outlineLevel="0" collapsed="false">
      <c r="A125" s="71" t="n">
        <v>25010100</v>
      </c>
      <c r="B125" s="86" t="s">
        <v>378</v>
      </c>
      <c r="C125" s="101" t="n">
        <v>57740</v>
      </c>
      <c r="D125" s="101" t="n">
        <v>27500</v>
      </c>
      <c r="E125" s="167" t="n">
        <v>27487</v>
      </c>
      <c r="F125" s="73" t="n">
        <f aca="false">E125/C125*100</f>
        <v>47.6047800484932</v>
      </c>
      <c r="G125" s="73" t="n">
        <f aca="false">E125/D125*100</f>
        <v>99.9527272727273</v>
      </c>
      <c r="H125" s="181"/>
    </row>
    <row r="126" customFormat="false" ht="12.75" hidden="false" customHeight="false" outlineLevel="0" collapsed="false">
      <c r="A126" s="71" t="n">
        <v>25010300</v>
      </c>
      <c r="B126" s="86" t="s">
        <v>75</v>
      </c>
      <c r="C126" s="101" t="n">
        <v>26741</v>
      </c>
      <c r="D126" s="101" t="n">
        <v>19502</v>
      </c>
      <c r="E126" s="111" t="n">
        <v>19499</v>
      </c>
      <c r="F126" s="125" t="n">
        <f aca="false">E126/C126*100</f>
        <v>72.9179910998093</v>
      </c>
      <c r="G126" s="125" t="n">
        <f aca="false">E126/D126*100</f>
        <v>99.9846169623628</v>
      </c>
      <c r="H126" s="181"/>
    </row>
    <row r="127" customFormat="false" ht="12.75" hidden="false" customHeight="false" outlineLevel="0" collapsed="false">
      <c r="A127" s="80" t="n">
        <v>25020000</v>
      </c>
      <c r="B127" s="81" t="s">
        <v>237</v>
      </c>
      <c r="C127" s="127" t="n">
        <f aca="false">C128+C129</f>
        <v>0</v>
      </c>
      <c r="D127" s="127" t="n">
        <f aca="false">D128+D129</f>
        <v>374274</v>
      </c>
      <c r="E127" s="127" t="n">
        <f aca="false">E128+E129</f>
        <v>394770</v>
      </c>
      <c r="F127" s="73" t="n">
        <v>0</v>
      </c>
      <c r="G127" s="73" t="n">
        <f aca="false">E127/D127*100</f>
        <v>105.476201926931</v>
      </c>
      <c r="H127" s="181"/>
    </row>
    <row r="128" customFormat="false" ht="12.75" hidden="false" customHeight="false" outlineLevel="0" collapsed="false">
      <c r="A128" s="71" t="n">
        <v>25020100</v>
      </c>
      <c r="B128" s="86" t="s">
        <v>238</v>
      </c>
      <c r="C128" s="101" t="n">
        <v>0</v>
      </c>
      <c r="D128" s="101" t="n">
        <v>331749</v>
      </c>
      <c r="E128" s="167" t="n">
        <v>331749</v>
      </c>
      <c r="F128" s="73" t="n">
        <v>0</v>
      </c>
      <c r="G128" s="73" t="n">
        <f aca="false">E128/D128*100</f>
        <v>100</v>
      </c>
      <c r="H128" s="181"/>
    </row>
    <row r="129" customFormat="false" ht="12.75" hidden="false" customHeight="false" outlineLevel="0" collapsed="false">
      <c r="A129" s="71" t="n">
        <v>25020200</v>
      </c>
      <c r="B129" s="86" t="s">
        <v>379</v>
      </c>
      <c r="C129" s="101" t="n">
        <v>0</v>
      </c>
      <c r="D129" s="101" t="n">
        <v>42525</v>
      </c>
      <c r="E129" s="167" t="n">
        <v>63021</v>
      </c>
      <c r="F129" s="73" t="n">
        <v>0</v>
      </c>
      <c r="G129" s="73" t="n">
        <f aca="false">E129/D129*100</f>
        <v>148.197530864198</v>
      </c>
      <c r="H129" s="181"/>
    </row>
    <row r="130" customFormat="false" ht="12.75" hidden="false" customHeight="false" outlineLevel="0" collapsed="false">
      <c r="A130" s="71"/>
      <c r="B130" s="86" t="s">
        <v>380</v>
      </c>
      <c r="C130" s="189"/>
      <c r="D130" s="189"/>
      <c r="E130" s="189"/>
      <c r="F130" s="73"/>
      <c r="G130" s="73"/>
      <c r="H130" s="181"/>
    </row>
    <row r="131" customFormat="false" ht="12.75" hidden="false" customHeight="false" outlineLevel="0" collapsed="false">
      <c r="A131" s="71"/>
      <c r="B131" s="86" t="s">
        <v>381</v>
      </c>
      <c r="C131" s="190"/>
      <c r="D131" s="190"/>
      <c r="E131" s="190"/>
      <c r="F131" s="73"/>
      <c r="G131" s="73"/>
      <c r="H131" s="181"/>
    </row>
    <row r="132" customFormat="false" ht="12.75" hidden="false" customHeight="false" outlineLevel="0" collapsed="false">
      <c r="A132" s="71"/>
      <c r="B132" s="86" t="s">
        <v>382</v>
      </c>
      <c r="C132" s="190"/>
      <c r="D132" s="190"/>
      <c r="E132" s="190"/>
      <c r="F132" s="73"/>
      <c r="G132" s="73"/>
      <c r="H132" s="181"/>
    </row>
    <row r="133" customFormat="false" ht="13.5" hidden="false" customHeight="false" outlineLevel="0" collapsed="false">
      <c r="A133" s="71"/>
      <c r="B133" s="86"/>
      <c r="C133" s="190"/>
      <c r="D133" s="190"/>
      <c r="E133" s="190"/>
      <c r="F133" s="191"/>
      <c r="G133" s="70"/>
      <c r="H133" s="181"/>
    </row>
    <row r="134" customFormat="false" ht="13.5" hidden="false" customHeight="false" outlineLevel="0" collapsed="false">
      <c r="A134" s="94" t="n">
        <v>602100</v>
      </c>
      <c r="B134" s="132" t="s">
        <v>228</v>
      </c>
      <c r="C134" s="133"/>
      <c r="D134" s="133"/>
      <c r="E134" s="192" t="n">
        <v>2373604</v>
      </c>
      <c r="F134" s="193"/>
      <c r="G134" s="193"/>
      <c r="H134" s="181"/>
    </row>
    <row r="135" customFormat="false" ht="13.5" hidden="false" customHeight="false" outlineLevel="0" collapsed="false">
      <c r="A135" s="94" t="n">
        <v>602300</v>
      </c>
      <c r="B135" s="136" t="s">
        <v>244</v>
      </c>
      <c r="C135" s="133"/>
      <c r="D135" s="133"/>
      <c r="E135" s="194" t="n">
        <v>-2304071</v>
      </c>
      <c r="F135" s="193"/>
      <c r="G135" s="193"/>
      <c r="H135" s="181"/>
    </row>
    <row r="136" customFormat="false" ht="13.5" hidden="false" customHeight="false" outlineLevel="0" collapsed="false">
      <c r="A136" s="100"/>
      <c r="B136" s="81" t="s">
        <v>245</v>
      </c>
      <c r="C136" s="115" t="n">
        <f aca="false">C121</f>
        <v>84481</v>
      </c>
      <c r="D136" s="115" t="n">
        <f aca="false">D121</f>
        <v>421276</v>
      </c>
      <c r="E136" s="115" t="n">
        <f aca="false">E121+E134+E135</f>
        <v>511289</v>
      </c>
      <c r="F136" s="188"/>
      <c r="G136" s="188"/>
      <c r="H136" s="181"/>
    </row>
    <row r="137" customFormat="false" ht="13.5" hidden="false" customHeight="false" outlineLevel="0" collapsed="false">
      <c r="A137" s="94" t="n">
        <v>900103</v>
      </c>
      <c r="B137" s="132" t="s">
        <v>246</v>
      </c>
      <c r="C137" s="115" t="n">
        <f aca="false">C120+C136</f>
        <v>283778066</v>
      </c>
      <c r="D137" s="115" t="n">
        <f aca="false">D120+D136</f>
        <v>336259469</v>
      </c>
      <c r="E137" s="115" t="n">
        <f aca="false">E120+E136</f>
        <v>337826087</v>
      </c>
      <c r="F137" s="184" t="n">
        <f aca="false">E137/C137*100</f>
        <v>119.045876857868</v>
      </c>
      <c r="G137" s="184" t="n">
        <f aca="false">E137/D137*100</f>
        <v>100.465895578988</v>
      </c>
      <c r="H137" s="181"/>
    </row>
    <row r="138" customFormat="false" ht="12.75" hidden="false" customHeight="false" outlineLevel="0" collapsed="false">
      <c r="A138" s="181"/>
      <c r="B138" s="181"/>
      <c r="C138" s="195"/>
      <c r="D138" s="195"/>
      <c r="E138" s="195"/>
      <c r="F138" s="58"/>
      <c r="G138" s="58"/>
      <c r="H138" s="181"/>
    </row>
    <row r="139" customFormat="false" ht="12.75" hidden="false" customHeight="false" outlineLevel="0" collapsed="false">
      <c r="A139" s="181"/>
      <c r="B139" s="181"/>
      <c r="C139" s="195"/>
      <c r="D139" s="195"/>
      <c r="E139" s="195"/>
      <c r="F139" s="58"/>
      <c r="G139" s="58"/>
      <c r="H139" s="181"/>
    </row>
    <row r="140" customFormat="false" ht="12.75" hidden="false" customHeight="false" outlineLevel="0" collapsed="false">
      <c r="A140" s="181"/>
      <c r="B140" s="181"/>
      <c r="C140" s="181"/>
      <c r="D140" s="181"/>
      <c r="E140" s="181"/>
      <c r="F140" s="58"/>
      <c r="G140" s="58"/>
      <c r="H140" s="181"/>
    </row>
    <row r="141" customFormat="false" ht="12.75" hidden="false" customHeight="false" outlineLevel="0" collapsed="false">
      <c r="A141" s="181"/>
      <c r="B141" s="58"/>
      <c r="C141" s="58"/>
      <c r="D141" s="58"/>
      <c r="E141" s="181"/>
      <c r="F141" s="58"/>
      <c r="G141" s="58"/>
      <c r="H141" s="181"/>
    </row>
    <row r="142" customFormat="false" ht="12.75" hidden="false" customHeight="false" outlineLevel="0" collapsed="false">
      <c r="A142" s="181"/>
      <c r="B142" s="181" t="s">
        <v>323</v>
      </c>
      <c r="C142" s="181"/>
      <c r="D142" s="181"/>
      <c r="E142" s="181"/>
      <c r="F142" s="58"/>
      <c r="G142" s="58"/>
      <c r="H142" s="181"/>
    </row>
    <row r="143" customFormat="false" ht="12.75" hidden="false" customHeight="false" outlineLevel="0" collapsed="false">
      <c r="A143" s="181"/>
      <c r="B143" s="181" t="s">
        <v>324</v>
      </c>
      <c r="C143" s="181"/>
      <c r="D143" s="181"/>
      <c r="E143" s="181"/>
      <c r="F143" s="58" t="s">
        <v>248</v>
      </c>
      <c r="G143" s="58"/>
      <c r="H143" s="181"/>
    </row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</sheetData>
  <mergeCells count="1">
    <mergeCell ref="F10:G10"/>
  </mergeCells>
  <printOptions headings="false" gridLines="false" gridLinesSet="true" horizontalCentered="false" verticalCentered="false"/>
  <pageMargins left="0.370138888888889" right="0.159722222222222" top="0.240277777777778" bottom="0.25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0" man="true" max="16383" min="0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04"/>
  <sheetViews>
    <sheetView windowProtection="false" showFormulas="false" showGridLines="true" showRowColHeaders="true" showZeros="true" rightToLeft="false" tabSelected="false" showOutlineSymbols="true" defaultGridColor="true" view="pageBreakPreview" topLeftCell="A70" colorId="64" zoomScale="100" zoomScaleNormal="75" zoomScalePageLayoutView="100" workbookViewId="0">
      <selection pane="topLeft" activeCell="B63" activeCellId="0" sqref="B63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383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384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37974744</v>
      </c>
      <c r="D13" s="26" t="n">
        <f aca="false">D14+D28</f>
        <v>37974744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20446438</v>
      </c>
      <c r="D14" s="26" t="n">
        <f aca="false">D15</f>
        <v>20446438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20446438</v>
      </c>
      <c r="D15" s="28" t="n">
        <f aca="false">D16+D18+D21+D23+D25</f>
        <v>20446438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16671368</v>
      </c>
      <c r="D16" s="28" t="n">
        <v>16671368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2580644</v>
      </c>
      <c r="D18" s="28" t="n">
        <v>2580644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647360</v>
      </c>
      <c r="D21" s="28" t="n">
        <v>647360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493129</v>
      </c>
      <c r="D23" s="28" t="n">
        <v>493129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385</v>
      </c>
      <c r="C25" s="28" t="n">
        <f aca="false">D25</f>
        <v>53937</v>
      </c>
      <c r="D25" s="28" t="n">
        <v>53937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386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332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17528306</v>
      </c>
      <c r="D28" s="26" t="n">
        <f aca="false">D29+D34</f>
        <v>17528306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17012700</v>
      </c>
      <c r="D29" s="26" t="n">
        <f aca="false">D30+D31+D32+D33</f>
        <v>17012700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5408370</v>
      </c>
      <c r="D30" s="28" t="n">
        <v>5408370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9432234</v>
      </c>
      <c r="D31" s="28" t="n">
        <v>9432234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875952</v>
      </c>
      <c r="D32" s="28" t="n">
        <v>875952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1296144</v>
      </c>
      <c r="D33" s="28" t="n">
        <v>1296144</v>
      </c>
      <c r="E33" s="28"/>
      <c r="F33" s="29"/>
      <c r="G33" s="3"/>
    </row>
    <row r="34" customFormat="false" ht="14.25" hidden="false" customHeight="true" outlineLevel="0" collapsed="false">
      <c r="A34" s="24" t="n">
        <v>18030000</v>
      </c>
      <c r="B34" s="25" t="s">
        <v>43</v>
      </c>
      <c r="C34" s="26" t="n">
        <f aca="false">D34</f>
        <v>515606</v>
      </c>
      <c r="D34" s="26" t="n">
        <f aca="false">D35+D36</f>
        <v>515606</v>
      </c>
      <c r="E34" s="26"/>
      <c r="F34" s="27"/>
      <c r="G34" s="3"/>
    </row>
    <row r="35" customFormat="false" ht="14.25" hidden="false" customHeight="true" outlineLevel="0" collapsed="false">
      <c r="A35" s="18" t="n">
        <v>18030100</v>
      </c>
      <c r="B35" s="19" t="s">
        <v>44</v>
      </c>
      <c r="C35" s="28" t="n">
        <f aca="false">D35</f>
        <v>320606</v>
      </c>
      <c r="D35" s="28" t="n">
        <v>320606</v>
      </c>
      <c r="E35" s="28"/>
      <c r="F35" s="29"/>
      <c r="G35" s="3"/>
    </row>
    <row r="36" customFormat="false" ht="14.25" hidden="false" customHeight="true" outlineLevel="0" collapsed="false">
      <c r="A36" s="18" t="n">
        <v>18030200</v>
      </c>
      <c r="B36" s="19" t="s">
        <v>45</v>
      </c>
      <c r="C36" s="28" t="n">
        <f aca="false">D36</f>
        <v>195000</v>
      </c>
      <c r="D36" s="28" t="n">
        <v>195000</v>
      </c>
      <c r="E36" s="28"/>
      <c r="F36" s="29"/>
      <c r="G36" s="3"/>
    </row>
    <row r="37" customFormat="false" ht="15.75" hidden="false" customHeight="true" outlineLevel="0" collapsed="false">
      <c r="A37" s="24" t="n">
        <v>20000000</v>
      </c>
      <c r="B37" s="25" t="s">
        <v>46</v>
      </c>
      <c r="C37" s="26" t="n">
        <f aca="false">D37+E37</f>
        <v>286289</v>
      </c>
      <c r="D37" s="26" t="n">
        <f aca="false">D38+D41+D48</f>
        <v>180230</v>
      </c>
      <c r="E37" s="26" t="n">
        <f aca="false">E51</f>
        <v>106059</v>
      </c>
      <c r="F37" s="27"/>
      <c r="G37" s="3"/>
    </row>
    <row r="38" customFormat="false" ht="15.75" hidden="false" customHeight="false" outlineLevel="0" collapsed="false">
      <c r="A38" s="24" t="n">
        <v>21000000</v>
      </c>
      <c r="B38" s="25" t="s">
        <v>47</v>
      </c>
      <c r="C38" s="26" t="n">
        <f aca="false">D38</f>
        <v>20000</v>
      </c>
      <c r="D38" s="26" t="n">
        <f aca="false">D39</f>
        <v>20000</v>
      </c>
      <c r="E38" s="26"/>
      <c r="F38" s="27"/>
      <c r="G38" s="3"/>
    </row>
    <row r="39" customFormat="false" ht="14.25" hidden="false" customHeight="true" outlineLevel="0" collapsed="false">
      <c r="A39" s="24" t="n">
        <v>21080000</v>
      </c>
      <c r="B39" s="25" t="s">
        <v>48</v>
      </c>
      <c r="C39" s="26" t="n">
        <f aca="false">D39</f>
        <v>20000</v>
      </c>
      <c r="D39" s="26" t="n">
        <f aca="false">D40</f>
        <v>20000</v>
      </c>
      <c r="E39" s="26"/>
      <c r="F39" s="27"/>
      <c r="G39" s="3"/>
    </row>
    <row r="40" customFormat="false" ht="14.25" hidden="false" customHeight="true" outlineLevel="0" collapsed="false">
      <c r="A40" s="18" t="n">
        <v>21081100</v>
      </c>
      <c r="B40" s="19" t="s">
        <v>49</v>
      </c>
      <c r="C40" s="28" t="n">
        <f aca="false">D40</f>
        <v>20000</v>
      </c>
      <c r="D40" s="28" t="n">
        <v>20000</v>
      </c>
      <c r="E40" s="28"/>
      <c r="F40" s="29"/>
      <c r="G40" s="3"/>
    </row>
    <row r="41" customFormat="false" ht="15.75" hidden="false" customHeight="false" outlineLevel="0" collapsed="false">
      <c r="A41" s="24" t="n">
        <v>22000000</v>
      </c>
      <c r="B41" s="25" t="s">
        <v>50</v>
      </c>
      <c r="C41" s="26" t="n">
        <f aca="false">C43</f>
        <v>145000</v>
      </c>
      <c r="D41" s="26" t="n">
        <f aca="false">D43</f>
        <v>145000</v>
      </c>
      <c r="E41" s="26"/>
      <c r="F41" s="27"/>
      <c r="G41" s="3"/>
    </row>
    <row r="42" customFormat="false" ht="15.75" hidden="false" customHeight="false" outlineLevel="0" collapsed="false">
      <c r="A42" s="18"/>
      <c r="B42" s="25" t="s">
        <v>51</v>
      </c>
      <c r="C42" s="28"/>
      <c r="D42" s="28"/>
      <c r="E42" s="28"/>
      <c r="F42" s="29"/>
      <c r="G42" s="3"/>
    </row>
    <row r="43" customFormat="false" ht="15.75" hidden="false" customHeight="false" outlineLevel="0" collapsed="false">
      <c r="A43" s="24" t="n">
        <v>22090000</v>
      </c>
      <c r="B43" s="25" t="s">
        <v>62</v>
      </c>
      <c r="C43" s="26" t="n">
        <f aca="false">D43</f>
        <v>145000</v>
      </c>
      <c r="D43" s="26" t="n">
        <f aca="false">D44+D46</f>
        <v>145000</v>
      </c>
      <c r="E43" s="26"/>
      <c r="F43" s="27"/>
      <c r="G43" s="3"/>
    </row>
    <row r="44" customFormat="false" ht="15" hidden="false" customHeight="false" outlineLevel="0" collapsed="false">
      <c r="A44" s="18" t="n">
        <v>22090100</v>
      </c>
      <c r="B44" s="19" t="s">
        <v>63</v>
      </c>
      <c r="C44" s="28" t="n">
        <f aca="false">D44</f>
        <v>100000</v>
      </c>
      <c r="D44" s="34" t="n">
        <v>100000</v>
      </c>
      <c r="E44" s="28"/>
      <c r="F44" s="29"/>
      <c r="G44" s="3"/>
    </row>
    <row r="45" customFormat="false" ht="15" hidden="false" customHeight="false" outlineLevel="0" collapsed="false">
      <c r="A45" s="18"/>
      <c r="B45" s="19" t="s">
        <v>64</v>
      </c>
      <c r="C45" s="28"/>
      <c r="D45" s="34"/>
      <c r="E45" s="28"/>
      <c r="F45" s="29"/>
      <c r="G45" s="3"/>
    </row>
    <row r="46" customFormat="false" ht="15" hidden="false" customHeight="false" outlineLevel="0" collapsed="false">
      <c r="A46" s="18" t="n">
        <v>22090400</v>
      </c>
      <c r="B46" s="19" t="s">
        <v>68</v>
      </c>
      <c r="C46" s="28" t="n">
        <f aca="false">D46</f>
        <v>45000</v>
      </c>
      <c r="D46" s="34" t="n">
        <v>45000</v>
      </c>
      <c r="E46" s="28"/>
      <c r="F46" s="29"/>
      <c r="G46" s="3"/>
    </row>
    <row r="47" customFormat="false" ht="15" hidden="false" customHeight="false" outlineLevel="0" collapsed="false">
      <c r="A47" s="18"/>
      <c r="B47" s="19" t="s">
        <v>69</v>
      </c>
      <c r="C47" s="28"/>
      <c r="D47" s="34"/>
      <c r="E47" s="28"/>
      <c r="F47" s="29"/>
      <c r="G47" s="3"/>
    </row>
    <row r="48" customFormat="false" ht="15.75" hidden="false" customHeight="false" outlineLevel="0" collapsed="false">
      <c r="A48" s="24" t="n">
        <v>24000000</v>
      </c>
      <c r="B48" s="25" t="s">
        <v>70</v>
      </c>
      <c r="C48" s="26" t="n">
        <f aca="false">D48</f>
        <v>15230</v>
      </c>
      <c r="D48" s="26" t="n">
        <f aca="false">D49</f>
        <v>15230</v>
      </c>
      <c r="E48" s="26"/>
      <c r="F48" s="27"/>
      <c r="G48" s="3"/>
    </row>
    <row r="49" customFormat="false" ht="15.75" hidden="false" customHeight="false" outlineLevel="0" collapsed="false">
      <c r="A49" s="24" t="n">
        <v>24060000</v>
      </c>
      <c r="B49" s="25" t="s">
        <v>48</v>
      </c>
      <c r="C49" s="26" t="n">
        <f aca="false">D49</f>
        <v>15230</v>
      </c>
      <c r="D49" s="26" t="n">
        <f aca="false">D50</f>
        <v>15230</v>
      </c>
      <c r="E49" s="26"/>
      <c r="F49" s="27"/>
      <c r="G49" s="3"/>
    </row>
    <row r="50" customFormat="false" ht="15" hidden="false" customHeight="false" outlineLevel="0" collapsed="false">
      <c r="A50" s="18" t="n">
        <v>24060300</v>
      </c>
      <c r="B50" s="19" t="s">
        <v>48</v>
      </c>
      <c r="C50" s="28" t="n">
        <f aca="false">D50</f>
        <v>15230</v>
      </c>
      <c r="D50" s="28" t="n">
        <v>15230</v>
      </c>
      <c r="E50" s="28"/>
      <c r="F50" s="29"/>
      <c r="G50" s="3"/>
    </row>
    <row r="51" customFormat="false" ht="15.75" hidden="false" customHeight="false" outlineLevel="0" collapsed="false">
      <c r="A51" s="24" t="n">
        <v>25000000</v>
      </c>
      <c r="B51" s="25" t="s">
        <v>71</v>
      </c>
      <c r="C51" s="26" t="n">
        <f aca="false">E51</f>
        <v>106059</v>
      </c>
      <c r="D51" s="28"/>
      <c r="E51" s="26" t="n">
        <f aca="false">E52</f>
        <v>106059</v>
      </c>
      <c r="F51" s="29"/>
      <c r="G51" s="3"/>
    </row>
    <row r="52" customFormat="false" ht="15.75" hidden="false" customHeight="false" outlineLevel="0" collapsed="false">
      <c r="A52" s="24" t="n">
        <v>25010000</v>
      </c>
      <c r="B52" s="25" t="s">
        <v>72</v>
      </c>
      <c r="C52" s="26" t="n">
        <f aca="false">E52</f>
        <v>106059</v>
      </c>
      <c r="D52" s="28"/>
      <c r="E52" s="26" t="n">
        <f aca="false">E54+E55</f>
        <v>106059</v>
      </c>
      <c r="F52" s="29"/>
      <c r="G52" s="3"/>
    </row>
    <row r="53" customFormat="false" ht="15.75" hidden="false" customHeight="false" outlineLevel="0" collapsed="false">
      <c r="A53" s="24"/>
      <c r="B53" s="25" t="s">
        <v>73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 t="n">
        <v>25010100</v>
      </c>
      <c r="B54" s="19" t="s">
        <v>74</v>
      </c>
      <c r="C54" s="28" t="n">
        <f aca="false">E54</f>
        <v>87657</v>
      </c>
      <c r="D54" s="28"/>
      <c r="E54" s="34" t="n">
        <v>87657</v>
      </c>
      <c r="F54" s="29"/>
      <c r="G54" s="3"/>
    </row>
    <row r="55" customFormat="false" ht="15" hidden="false" customHeight="false" outlineLevel="0" collapsed="false">
      <c r="A55" s="18" t="n">
        <v>25010300</v>
      </c>
      <c r="B55" s="19" t="s">
        <v>75</v>
      </c>
      <c r="C55" s="28" t="n">
        <f aca="false">E55</f>
        <v>18402</v>
      </c>
      <c r="D55" s="28"/>
      <c r="E55" s="34" t="n">
        <v>18402</v>
      </c>
      <c r="F55" s="29"/>
      <c r="G55" s="3"/>
    </row>
    <row r="56" customFormat="false" ht="15.75" hidden="false" customHeight="false" outlineLevel="0" collapsed="false">
      <c r="A56" s="24" t="n">
        <v>30000000</v>
      </c>
      <c r="B56" s="19" t="s">
        <v>76</v>
      </c>
      <c r="C56" s="26" t="n">
        <f aca="false">D56</f>
        <v>27000</v>
      </c>
      <c r="D56" s="26" t="n">
        <f aca="false">D57</f>
        <v>27000</v>
      </c>
      <c r="E56" s="26"/>
      <c r="F56" s="27"/>
      <c r="G56" s="3"/>
    </row>
    <row r="57" customFormat="false" ht="15.75" hidden="false" customHeight="false" outlineLevel="0" collapsed="false">
      <c r="A57" s="24" t="n">
        <v>31000000</v>
      </c>
      <c r="B57" s="25" t="s">
        <v>77</v>
      </c>
      <c r="C57" s="26" t="n">
        <f aca="false">D57</f>
        <v>27000</v>
      </c>
      <c r="D57" s="26" t="n">
        <f aca="false">D58</f>
        <v>27000</v>
      </c>
      <c r="E57" s="26"/>
      <c r="F57" s="27"/>
      <c r="G57" s="3"/>
    </row>
    <row r="58" customFormat="false" ht="15" hidden="false" customHeight="false" outlineLevel="0" collapsed="false">
      <c r="A58" s="18" t="n">
        <v>31010200</v>
      </c>
      <c r="B58" s="19" t="s">
        <v>78</v>
      </c>
      <c r="C58" s="28" t="n">
        <f aca="false">D58</f>
        <v>27000</v>
      </c>
      <c r="D58" s="28" t="n">
        <v>27000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364</v>
      </c>
      <c r="C59" s="28"/>
      <c r="D59" s="28"/>
      <c r="E59" s="28"/>
      <c r="F59" s="29"/>
      <c r="G59" s="3"/>
    </row>
    <row r="60" customFormat="false" ht="15.75" hidden="false" customHeight="false" outlineLevel="0" collapsed="false">
      <c r="A60" s="18"/>
      <c r="B60" s="19" t="s">
        <v>365</v>
      </c>
      <c r="C60" s="28"/>
      <c r="D60" s="28"/>
      <c r="E60" s="28"/>
      <c r="F60" s="29"/>
      <c r="G60" s="3"/>
    </row>
    <row r="61" customFormat="false" ht="16.5" hidden="false" customHeight="false" outlineLevel="0" collapsed="false">
      <c r="A61" s="35"/>
      <c r="B61" s="36" t="s">
        <v>81</v>
      </c>
      <c r="C61" s="37" t="n">
        <f aca="false">C13+C37+C56</f>
        <v>38288033</v>
      </c>
      <c r="D61" s="37" t="n">
        <f aca="false">D13+D37+D56</f>
        <v>38181974</v>
      </c>
      <c r="E61" s="37" t="n">
        <f aca="false">E37</f>
        <v>106059</v>
      </c>
      <c r="F61" s="38"/>
      <c r="G61" s="3"/>
    </row>
    <row r="62" customFormat="false" ht="15.75" hidden="false" customHeight="false" outlineLevel="0" collapsed="false">
      <c r="A62" s="39" t="n">
        <v>40000000</v>
      </c>
      <c r="B62" s="40" t="s">
        <v>82</v>
      </c>
      <c r="C62" s="41" t="n">
        <f aca="false">D62+E62</f>
        <v>332524426</v>
      </c>
      <c r="D62" s="26" t="n">
        <f aca="false">D63</f>
        <v>332524426</v>
      </c>
      <c r="E62" s="26"/>
      <c r="F62" s="27"/>
      <c r="G62" s="3"/>
    </row>
    <row r="63" customFormat="false" ht="15.75" hidden="false" customHeight="false" outlineLevel="0" collapsed="false">
      <c r="A63" s="24" t="n">
        <v>41050000</v>
      </c>
      <c r="B63" s="42" t="s">
        <v>387</v>
      </c>
      <c r="C63" s="26" t="n">
        <f aca="false">D63+E63</f>
        <v>332524426</v>
      </c>
      <c r="D63" s="26" t="n">
        <f aca="false">D65+D70+D73+D83+D77</f>
        <v>332524426</v>
      </c>
      <c r="E63" s="26"/>
      <c r="F63" s="27"/>
      <c r="G63" s="3"/>
    </row>
    <row r="64" customFormat="false" ht="15" hidden="false" customHeight="false" outlineLevel="0" collapsed="false">
      <c r="A64" s="18"/>
      <c r="B64" s="43" t="s">
        <v>85</v>
      </c>
      <c r="C64" s="34"/>
      <c r="D64" s="28"/>
      <c r="E64" s="28"/>
      <c r="F64" s="29"/>
      <c r="G64" s="3"/>
    </row>
    <row r="65" customFormat="false" ht="15" hidden="false" customHeight="false" outlineLevel="0" collapsed="false">
      <c r="A65" s="18" t="n">
        <v>41050100</v>
      </c>
      <c r="B65" s="43" t="s">
        <v>388</v>
      </c>
      <c r="C65" s="34" t="n">
        <f aca="false">D65</f>
        <v>130823300</v>
      </c>
      <c r="D65" s="28" t="n">
        <v>130823300</v>
      </c>
      <c r="E65" s="28"/>
      <c r="F65" s="29"/>
      <c r="G65" s="3"/>
    </row>
    <row r="66" customFormat="false" ht="15" hidden="false" customHeight="false" outlineLevel="0" collapsed="false">
      <c r="A66" s="18"/>
      <c r="B66" s="43" t="s">
        <v>389</v>
      </c>
      <c r="C66" s="34"/>
      <c r="D66" s="28"/>
      <c r="E66" s="28"/>
      <c r="F66" s="29"/>
      <c r="G66" s="3"/>
    </row>
    <row r="67" customFormat="false" ht="15" hidden="false" customHeight="false" outlineLevel="0" collapsed="false">
      <c r="A67" s="18"/>
      <c r="B67" s="43" t="s">
        <v>390</v>
      </c>
      <c r="C67" s="34"/>
      <c r="D67" s="28"/>
      <c r="E67" s="28"/>
      <c r="F67" s="29"/>
      <c r="G67" s="3"/>
    </row>
    <row r="68" customFormat="false" ht="15" hidden="false" customHeight="false" outlineLevel="0" collapsed="false">
      <c r="A68" s="18"/>
      <c r="B68" s="43" t="s">
        <v>391</v>
      </c>
      <c r="C68" s="34"/>
      <c r="D68" s="28"/>
      <c r="E68" s="28"/>
      <c r="F68" s="29"/>
      <c r="G68" s="3"/>
    </row>
    <row r="69" customFormat="false" ht="15" hidden="false" customHeight="false" outlineLevel="0" collapsed="false">
      <c r="A69" s="18"/>
      <c r="B69" s="43" t="s">
        <v>392</v>
      </c>
      <c r="C69" s="34"/>
      <c r="D69" s="28"/>
      <c r="E69" s="28"/>
      <c r="F69" s="29"/>
      <c r="G69" s="3"/>
    </row>
    <row r="70" customFormat="false" ht="15" hidden="false" customHeight="false" outlineLevel="0" collapsed="false">
      <c r="A70" s="18" t="n">
        <v>41050200</v>
      </c>
      <c r="B70" s="43" t="s">
        <v>393</v>
      </c>
      <c r="C70" s="34" t="n">
        <f aca="false">D70</f>
        <v>47500</v>
      </c>
      <c r="D70" s="28" t="n">
        <v>47500</v>
      </c>
      <c r="E70" s="28"/>
      <c r="F70" s="29"/>
      <c r="G70" s="3"/>
    </row>
    <row r="71" customFormat="false" ht="15" hidden="false" customHeight="false" outlineLevel="0" collapsed="false">
      <c r="A71" s="18"/>
      <c r="B71" s="43" t="s">
        <v>394</v>
      </c>
      <c r="C71" s="34"/>
      <c r="D71" s="28"/>
      <c r="E71" s="28"/>
      <c r="F71" s="29"/>
      <c r="G71" s="3"/>
    </row>
    <row r="72" customFormat="false" ht="15" hidden="false" customHeight="false" outlineLevel="0" collapsed="false">
      <c r="A72" s="18"/>
      <c r="B72" s="43" t="s">
        <v>392</v>
      </c>
      <c r="C72" s="34"/>
      <c r="D72" s="28"/>
      <c r="E72" s="28"/>
      <c r="F72" s="29"/>
      <c r="G72" s="3"/>
    </row>
    <row r="73" customFormat="false" ht="15" hidden="false" customHeight="false" outlineLevel="0" collapsed="false">
      <c r="A73" s="18" t="n">
        <v>41050300</v>
      </c>
      <c r="B73" s="43" t="s">
        <v>395</v>
      </c>
      <c r="C73" s="34" t="n">
        <f aca="false">D73</f>
        <v>161400000</v>
      </c>
      <c r="D73" s="28" t="n">
        <v>161400000</v>
      </c>
      <c r="E73" s="28"/>
      <c r="F73" s="29"/>
      <c r="G73" s="3"/>
    </row>
    <row r="74" customFormat="false" ht="15" hidden="false" customHeight="false" outlineLevel="0" collapsed="false">
      <c r="A74" s="18"/>
      <c r="B74" s="43" t="s">
        <v>396</v>
      </c>
      <c r="C74" s="34"/>
      <c r="D74" s="28"/>
      <c r="E74" s="28"/>
      <c r="F74" s="29"/>
      <c r="G74" s="3"/>
    </row>
    <row r="75" customFormat="false" ht="15" hidden="false" customHeight="false" outlineLevel="0" collapsed="false">
      <c r="A75" s="18"/>
      <c r="B75" s="43" t="s">
        <v>397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 t="s">
        <v>392</v>
      </c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 t="n">
        <v>41050500</v>
      </c>
      <c r="B77" s="43" t="s">
        <v>398</v>
      </c>
      <c r="C77" s="34" t="n">
        <f aca="false">D77</f>
        <v>1424094</v>
      </c>
      <c r="D77" s="28" t="n">
        <v>1424094</v>
      </c>
      <c r="E77" s="28"/>
      <c r="F77" s="29"/>
      <c r="G77" s="3"/>
    </row>
    <row r="78" customFormat="false" ht="15" hidden="false" customHeight="false" outlineLevel="0" collapsed="false">
      <c r="A78" s="18"/>
      <c r="B78" s="43" t="s">
        <v>399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400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401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/>
      <c r="B81" s="43" t="s">
        <v>402</v>
      </c>
      <c r="C81" s="34"/>
      <c r="D81" s="28"/>
      <c r="E81" s="28"/>
      <c r="F81" s="29"/>
      <c r="G81" s="3"/>
    </row>
    <row r="82" customFormat="false" ht="15" hidden="false" customHeight="false" outlineLevel="0" collapsed="false">
      <c r="A82" s="18"/>
      <c r="B82" s="43" t="s">
        <v>403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44" t="n">
        <v>41053400</v>
      </c>
      <c r="B83" s="43" t="s">
        <v>404</v>
      </c>
      <c r="C83" s="34" t="n">
        <f aca="false">D83</f>
        <v>38829532</v>
      </c>
      <c r="D83" s="28" t="n">
        <f aca="false">D84+D88+D91+D93</f>
        <v>38829532</v>
      </c>
      <c r="E83" s="28"/>
      <c r="F83" s="29"/>
      <c r="G83" s="3"/>
    </row>
    <row r="84" customFormat="false" ht="15" hidden="false" customHeight="false" outlineLevel="0" collapsed="false">
      <c r="A84" s="196" t="n">
        <v>41053400</v>
      </c>
      <c r="B84" s="46" t="s">
        <v>109</v>
      </c>
      <c r="C84" s="34" t="n">
        <f aca="false">D84</f>
        <v>2562297</v>
      </c>
      <c r="D84" s="28" t="n">
        <v>2562297</v>
      </c>
      <c r="E84" s="28"/>
      <c r="F84" s="29"/>
      <c r="G84" s="3"/>
    </row>
    <row r="85" customFormat="false" ht="15" hidden="false" customHeight="false" outlineLevel="0" collapsed="false">
      <c r="A85" s="196"/>
      <c r="B85" s="46" t="s">
        <v>405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96"/>
      <c r="B86" s="46" t="s">
        <v>406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96"/>
      <c r="B87" s="46" t="s">
        <v>407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96" t="n">
        <v>41053400</v>
      </c>
      <c r="B88" s="46" t="s">
        <v>115</v>
      </c>
      <c r="C88" s="34" t="n">
        <f aca="false">D88</f>
        <v>94720</v>
      </c>
      <c r="D88" s="28" t="n">
        <v>94720</v>
      </c>
      <c r="E88" s="28"/>
      <c r="F88" s="29"/>
      <c r="G88" s="3"/>
    </row>
    <row r="89" customFormat="false" ht="15" hidden="false" customHeight="false" outlineLevel="0" collapsed="false">
      <c r="A89" s="196"/>
      <c r="B89" s="46" t="s">
        <v>408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96"/>
      <c r="B90" s="46" t="s">
        <v>374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96" t="n">
        <v>41053400</v>
      </c>
      <c r="B91" s="46" t="s">
        <v>409</v>
      </c>
      <c r="C91" s="34" t="n">
        <f aca="false">D91</f>
        <v>34172515</v>
      </c>
      <c r="D91" s="28" t="n">
        <v>34172515</v>
      </c>
      <c r="E91" s="28"/>
      <c r="F91" s="29"/>
      <c r="G91" s="3"/>
    </row>
    <row r="92" customFormat="false" ht="15" hidden="false" customHeight="false" outlineLevel="0" collapsed="false">
      <c r="A92" s="196"/>
      <c r="B92" s="46" t="s">
        <v>410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196" t="n">
        <v>41053400</v>
      </c>
      <c r="B93" s="46" t="s">
        <v>411</v>
      </c>
      <c r="C93" s="34" t="n">
        <f aca="false">D93</f>
        <v>2000000</v>
      </c>
      <c r="D93" s="28" t="n">
        <v>2000000</v>
      </c>
      <c r="E93" s="28"/>
      <c r="F93" s="29"/>
      <c r="G93" s="3"/>
    </row>
    <row r="94" customFormat="false" ht="15" hidden="false" customHeight="false" outlineLevel="0" collapsed="false">
      <c r="A94" s="45"/>
      <c r="B94" s="46" t="s">
        <v>412</v>
      </c>
      <c r="C94" s="34"/>
      <c r="D94" s="28"/>
      <c r="E94" s="28"/>
      <c r="F94" s="29"/>
      <c r="G94" s="3"/>
    </row>
    <row r="95" customFormat="false" ht="15.75" hidden="false" customHeight="false" outlineLevel="0" collapsed="false">
      <c r="A95" s="18"/>
      <c r="B95" s="43"/>
      <c r="C95" s="28"/>
      <c r="D95" s="28"/>
      <c r="E95" s="28"/>
      <c r="F95" s="29"/>
      <c r="G95" s="3"/>
    </row>
    <row r="96" customFormat="false" ht="16.5" hidden="false" customHeight="false" outlineLevel="0" collapsed="false">
      <c r="A96" s="47"/>
      <c r="B96" s="48" t="s">
        <v>123</v>
      </c>
      <c r="C96" s="37" t="n">
        <f aca="false">C61+C62</f>
        <v>370812459</v>
      </c>
      <c r="D96" s="37" t="n">
        <f aca="false">D62+D61</f>
        <v>370706400</v>
      </c>
      <c r="E96" s="37" t="n">
        <f aca="false">E61+E62</f>
        <v>106059</v>
      </c>
      <c r="F96" s="38" t="n">
        <f aca="false">F62</f>
        <v>0</v>
      </c>
      <c r="G96" s="3"/>
    </row>
    <row r="97" customFormat="false" ht="15.75" hidden="false" customHeight="false" outlineLevel="0" collapsed="false">
      <c r="A97" s="42"/>
      <c r="B97" s="42"/>
      <c r="C97" s="49"/>
      <c r="D97" s="49"/>
      <c r="E97" s="49"/>
      <c r="F97" s="50"/>
      <c r="G97" s="3"/>
    </row>
    <row r="98" customFormat="false" ht="15" hidden="false" customHeight="false" outlineLevel="0" collapsed="false">
      <c r="A98" s="51"/>
      <c r="B98" s="51"/>
      <c r="C98" s="52"/>
      <c r="D98" s="49"/>
      <c r="E98" s="49"/>
      <c r="F98" s="50"/>
      <c r="G98" s="3"/>
    </row>
    <row r="99" customFormat="false" ht="15" hidden="false" customHeight="false" outlineLevel="0" collapsed="false">
      <c r="A99" s="51"/>
      <c r="B99" s="51"/>
      <c r="C99" s="52"/>
      <c r="D99" s="49"/>
      <c r="E99" s="49"/>
      <c r="F99" s="50"/>
      <c r="G99" s="3"/>
    </row>
    <row r="100" customFormat="false" ht="15" hidden="false" customHeight="false" outlineLevel="0" collapsed="false">
      <c r="A100" s="51"/>
      <c r="B100" s="51"/>
      <c r="C100" s="51"/>
      <c r="D100" s="53"/>
      <c r="E100" s="54"/>
      <c r="F100" s="54"/>
      <c r="G100" s="3"/>
    </row>
    <row r="101" customFormat="false" ht="14.25" hidden="false" customHeight="false" outlineLevel="0" collapsed="false">
      <c r="A101" s="2"/>
      <c r="B101" s="2"/>
      <c r="C101" s="2"/>
      <c r="D101" s="2"/>
      <c r="E101" s="2"/>
      <c r="F101" s="55"/>
      <c r="G101" s="3"/>
    </row>
    <row r="102" customFormat="false" ht="18" hidden="false" customHeight="false" outlineLevel="0" collapsed="false">
      <c r="A102" s="56" t="s">
        <v>305</v>
      </c>
      <c r="B102" s="56"/>
      <c r="C102" s="56"/>
      <c r="D102" s="56" t="s">
        <v>306</v>
      </c>
      <c r="E102" s="2"/>
      <c r="F102" s="2"/>
      <c r="G102" s="3"/>
    </row>
    <row r="104" customFormat="false" ht="14.25" hidden="false" customHeight="false" outlineLevel="0" collapsed="false"/>
    <row r="105" customFormat="false" ht="14.25" hidden="false" customHeight="false" outlineLevel="0" collapsed="false"/>
    <row r="106" customFormat="false" ht="14.25" hidden="false" customHeight="false" outlineLevel="0" collapsed="false"/>
    <row r="107" customFormat="false" ht="14.25" hidden="false" customHeight="false" outlineLevel="0" collapsed="false"/>
    <row r="108" customFormat="false" ht="14.25" hidden="false" customHeight="false" outlineLevel="0" collapsed="false"/>
    <row r="109" customFormat="false" ht="14.25" hidden="false" customHeight="false" outlineLevel="0" collapsed="false"/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1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60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1" width="17.4030612244898"/>
    <col collapsed="false" hidden="false" max="2" min="2" style="1" width="117.301020408163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22.265306122449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413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414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384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37974744</v>
      </c>
      <c r="D13" s="26" t="n">
        <f aca="false">D14+D28</f>
        <v>37974744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20446438</v>
      </c>
      <c r="D14" s="26" t="n">
        <f aca="false">D15</f>
        <v>20446438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20446438</v>
      </c>
      <c r="D15" s="28" t="n">
        <f aca="false">D16+D18+D21+D23+D25</f>
        <v>20446438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16671368</v>
      </c>
      <c r="D16" s="28" t="n">
        <v>16671368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2580644</v>
      </c>
      <c r="D18" s="28" t="n">
        <v>2580644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647360</v>
      </c>
      <c r="D21" s="28" t="n">
        <v>647360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493129</v>
      </c>
      <c r="D23" s="28" t="n">
        <v>493129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385</v>
      </c>
      <c r="C25" s="28" t="n">
        <f aca="false">D25</f>
        <v>53937</v>
      </c>
      <c r="D25" s="28" t="n">
        <v>53937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386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332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17528306</v>
      </c>
      <c r="D28" s="26" t="n">
        <f aca="false">D29+D34</f>
        <v>17528306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17012700</v>
      </c>
      <c r="D29" s="26" t="n">
        <f aca="false">D30+D31+D32+D33</f>
        <v>17012700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5408370</v>
      </c>
      <c r="D30" s="28" t="n">
        <v>5408370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9432234</v>
      </c>
      <c r="D31" s="28" t="n">
        <v>9432234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875952</v>
      </c>
      <c r="D32" s="28" t="n">
        <v>875952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1296144</v>
      </c>
      <c r="D33" s="28" t="n">
        <v>1296144</v>
      </c>
      <c r="E33" s="28"/>
      <c r="F33" s="29"/>
      <c r="G33" s="3"/>
    </row>
    <row r="34" customFormat="false" ht="14.25" hidden="false" customHeight="true" outlineLevel="0" collapsed="false">
      <c r="A34" s="24" t="n">
        <v>18030000</v>
      </c>
      <c r="B34" s="25" t="s">
        <v>43</v>
      </c>
      <c r="C34" s="26" t="n">
        <f aca="false">D34</f>
        <v>515606</v>
      </c>
      <c r="D34" s="26" t="n">
        <f aca="false">D35+D36</f>
        <v>515606</v>
      </c>
      <c r="E34" s="26"/>
      <c r="F34" s="27"/>
      <c r="G34" s="3"/>
    </row>
    <row r="35" customFormat="false" ht="14.25" hidden="false" customHeight="true" outlineLevel="0" collapsed="false">
      <c r="A35" s="18" t="n">
        <v>18030100</v>
      </c>
      <c r="B35" s="19" t="s">
        <v>44</v>
      </c>
      <c r="C35" s="28" t="n">
        <f aca="false">D35</f>
        <v>320606</v>
      </c>
      <c r="D35" s="28" t="n">
        <v>320606</v>
      </c>
      <c r="E35" s="28"/>
      <c r="F35" s="29"/>
      <c r="G35" s="3"/>
    </row>
    <row r="36" customFormat="false" ht="14.25" hidden="false" customHeight="true" outlineLevel="0" collapsed="false">
      <c r="A36" s="18" t="n">
        <v>18030200</v>
      </c>
      <c r="B36" s="19" t="s">
        <v>45</v>
      </c>
      <c r="C36" s="28" t="n">
        <f aca="false">D36</f>
        <v>195000</v>
      </c>
      <c r="D36" s="28" t="n">
        <v>195000</v>
      </c>
      <c r="E36" s="28"/>
      <c r="F36" s="29"/>
      <c r="G36" s="3"/>
    </row>
    <row r="37" customFormat="false" ht="15.75" hidden="false" customHeight="true" outlineLevel="0" collapsed="false">
      <c r="A37" s="24" t="n">
        <v>20000000</v>
      </c>
      <c r="B37" s="25" t="s">
        <v>46</v>
      </c>
      <c r="C37" s="26" t="n">
        <f aca="false">D37+E37</f>
        <v>286289</v>
      </c>
      <c r="D37" s="26" t="n">
        <f aca="false">D38+D41+D48</f>
        <v>180230</v>
      </c>
      <c r="E37" s="26" t="n">
        <f aca="false">E51</f>
        <v>106059</v>
      </c>
      <c r="F37" s="27"/>
      <c r="G37" s="3"/>
    </row>
    <row r="38" customFormat="false" ht="15.75" hidden="false" customHeight="false" outlineLevel="0" collapsed="false">
      <c r="A38" s="24" t="n">
        <v>21000000</v>
      </c>
      <c r="B38" s="25" t="s">
        <v>47</v>
      </c>
      <c r="C38" s="26" t="n">
        <f aca="false">D38</f>
        <v>20000</v>
      </c>
      <c r="D38" s="26" t="n">
        <f aca="false">D39</f>
        <v>20000</v>
      </c>
      <c r="E38" s="26"/>
      <c r="F38" s="27"/>
      <c r="G38" s="3"/>
    </row>
    <row r="39" customFormat="false" ht="14.25" hidden="false" customHeight="true" outlineLevel="0" collapsed="false">
      <c r="A39" s="24" t="n">
        <v>21080000</v>
      </c>
      <c r="B39" s="25" t="s">
        <v>48</v>
      </c>
      <c r="C39" s="26" t="n">
        <f aca="false">D39</f>
        <v>20000</v>
      </c>
      <c r="D39" s="26" t="n">
        <f aca="false">D40</f>
        <v>20000</v>
      </c>
      <c r="E39" s="26"/>
      <c r="F39" s="27"/>
      <c r="G39" s="3"/>
    </row>
    <row r="40" customFormat="false" ht="14.25" hidden="false" customHeight="true" outlineLevel="0" collapsed="false">
      <c r="A40" s="18" t="n">
        <v>21081100</v>
      </c>
      <c r="B40" s="19" t="s">
        <v>49</v>
      </c>
      <c r="C40" s="28" t="n">
        <f aca="false">D40</f>
        <v>20000</v>
      </c>
      <c r="D40" s="28" t="n">
        <v>20000</v>
      </c>
      <c r="E40" s="28"/>
      <c r="F40" s="29"/>
      <c r="G40" s="3"/>
    </row>
    <row r="41" customFormat="false" ht="15.75" hidden="false" customHeight="false" outlineLevel="0" collapsed="false">
      <c r="A41" s="24" t="n">
        <v>22000000</v>
      </c>
      <c r="B41" s="25" t="s">
        <v>50</v>
      </c>
      <c r="C41" s="26" t="n">
        <f aca="false">C43</f>
        <v>145000</v>
      </c>
      <c r="D41" s="26" t="n">
        <f aca="false">D43</f>
        <v>145000</v>
      </c>
      <c r="E41" s="26"/>
      <c r="F41" s="27"/>
      <c r="G41" s="3"/>
    </row>
    <row r="42" customFormat="false" ht="15.75" hidden="false" customHeight="false" outlineLevel="0" collapsed="false">
      <c r="A42" s="18"/>
      <c r="B42" s="25" t="s">
        <v>51</v>
      </c>
      <c r="C42" s="28"/>
      <c r="D42" s="28"/>
      <c r="E42" s="28"/>
      <c r="F42" s="29"/>
      <c r="G42" s="3"/>
    </row>
    <row r="43" customFormat="false" ht="15.75" hidden="false" customHeight="false" outlineLevel="0" collapsed="false">
      <c r="A43" s="24" t="n">
        <v>22090000</v>
      </c>
      <c r="B43" s="25" t="s">
        <v>62</v>
      </c>
      <c r="C43" s="26" t="n">
        <f aca="false">D43</f>
        <v>145000</v>
      </c>
      <c r="D43" s="26" t="n">
        <f aca="false">D44+D46</f>
        <v>145000</v>
      </c>
      <c r="E43" s="26"/>
      <c r="F43" s="27"/>
      <c r="G43" s="3"/>
    </row>
    <row r="44" customFormat="false" ht="15" hidden="false" customHeight="false" outlineLevel="0" collapsed="false">
      <c r="A44" s="18" t="n">
        <v>22090100</v>
      </c>
      <c r="B44" s="19" t="s">
        <v>63</v>
      </c>
      <c r="C44" s="28" t="n">
        <f aca="false">D44</f>
        <v>100000</v>
      </c>
      <c r="D44" s="34" t="n">
        <v>100000</v>
      </c>
      <c r="E44" s="28"/>
      <c r="F44" s="29"/>
      <c r="G44" s="3"/>
    </row>
    <row r="45" customFormat="false" ht="15" hidden="false" customHeight="false" outlineLevel="0" collapsed="false">
      <c r="A45" s="18"/>
      <c r="B45" s="19" t="s">
        <v>64</v>
      </c>
      <c r="C45" s="28"/>
      <c r="D45" s="34"/>
      <c r="E45" s="28"/>
      <c r="F45" s="29"/>
      <c r="G45" s="3"/>
    </row>
    <row r="46" customFormat="false" ht="15" hidden="false" customHeight="false" outlineLevel="0" collapsed="false">
      <c r="A46" s="18" t="n">
        <v>22090400</v>
      </c>
      <c r="B46" s="19" t="s">
        <v>68</v>
      </c>
      <c r="C46" s="28" t="n">
        <f aca="false">D46</f>
        <v>45000</v>
      </c>
      <c r="D46" s="34" t="n">
        <v>45000</v>
      </c>
      <c r="E46" s="28"/>
      <c r="F46" s="29"/>
      <c r="G46" s="3"/>
    </row>
    <row r="47" customFormat="false" ht="15" hidden="false" customHeight="false" outlineLevel="0" collapsed="false">
      <c r="A47" s="18"/>
      <c r="B47" s="19" t="s">
        <v>69</v>
      </c>
      <c r="C47" s="28"/>
      <c r="D47" s="34"/>
      <c r="E47" s="28"/>
      <c r="F47" s="29"/>
      <c r="G47" s="3"/>
    </row>
    <row r="48" customFormat="false" ht="15.75" hidden="false" customHeight="false" outlineLevel="0" collapsed="false">
      <c r="A48" s="24" t="n">
        <v>24000000</v>
      </c>
      <c r="B48" s="25" t="s">
        <v>70</v>
      </c>
      <c r="C48" s="26" t="n">
        <f aca="false">D48</f>
        <v>15230</v>
      </c>
      <c r="D48" s="26" t="n">
        <f aca="false">D49</f>
        <v>15230</v>
      </c>
      <c r="E48" s="26"/>
      <c r="F48" s="27"/>
      <c r="G48" s="3"/>
    </row>
    <row r="49" customFormat="false" ht="15.75" hidden="false" customHeight="false" outlineLevel="0" collapsed="false">
      <c r="A49" s="24" t="n">
        <v>24060000</v>
      </c>
      <c r="B49" s="25" t="s">
        <v>48</v>
      </c>
      <c r="C49" s="26" t="n">
        <f aca="false">D49</f>
        <v>15230</v>
      </c>
      <c r="D49" s="26" t="n">
        <f aca="false">D50</f>
        <v>15230</v>
      </c>
      <c r="E49" s="26"/>
      <c r="F49" s="27"/>
      <c r="G49" s="3"/>
    </row>
    <row r="50" customFormat="false" ht="15" hidden="false" customHeight="false" outlineLevel="0" collapsed="false">
      <c r="A50" s="18" t="n">
        <v>24060300</v>
      </c>
      <c r="B50" s="19" t="s">
        <v>48</v>
      </c>
      <c r="C50" s="28" t="n">
        <f aca="false">D50</f>
        <v>15230</v>
      </c>
      <c r="D50" s="28" t="n">
        <v>15230</v>
      </c>
      <c r="E50" s="28"/>
      <c r="F50" s="29"/>
      <c r="G50" s="3"/>
    </row>
    <row r="51" customFormat="false" ht="15.75" hidden="false" customHeight="false" outlineLevel="0" collapsed="false">
      <c r="A51" s="24" t="n">
        <v>25000000</v>
      </c>
      <c r="B51" s="25" t="s">
        <v>71</v>
      </c>
      <c r="C51" s="26" t="n">
        <f aca="false">E51</f>
        <v>106059</v>
      </c>
      <c r="D51" s="28"/>
      <c r="E51" s="26" t="n">
        <f aca="false">E52</f>
        <v>106059</v>
      </c>
      <c r="F51" s="29"/>
      <c r="G51" s="3"/>
    </row>
    <row r="52" customFormat="false" ht="15.75" hidden="false" customHeight="false" outlineLevel="0" collapsed="false">
      <c r="A52" s="24" t="n">
        <v>25010000</v>
      </c>
      <c r="B52" s="25" t="s">
        <v>72</v>
      </c>
      <c r="C52" s="26" t="n">
        <f aca="false">E52</f>
        <v>106059</v>
      </c>
      <c r="D52" s="28"/>
      <c r="E52" s="26" t="n">
        <f aca="false">E54+E55</f>
        <v>106059</v>
      </c>
      <c r="F52" s="29"/>
      <c r="G52" s="3"/>
    </row>
    <row r="53" customFormat="false" ht="15.75" hidden="false" customHeight="false" outlineLevel="0" collapsed="false">
      <c r="A53" s="24"/>
      <c r="B53" s="25" t="s">
        <v>73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 t="n">
        <v>25010100</v>
      </c>
      <c r="B54" s="19" t="s">
        <v>74</v>
      </c>
      <c r="C54" s="28" t="n">
        <f aca="false">E54</f>
        <v>87657</v>
      </c>
      <c r="D54" s="28"/>
      <c r="E54" s="34" t="n">
        <v>87657</v>
      </c>
      <c r="F54" s="29"/>
      <c r="G54" s="3"/>
    </row>
    <row r="55" customFormat="false" ht="15" hidden="false" customHeight="false" outlineLevel="0" collapsed="false">
      <c r="A55" s="18" t="n">
        <v>25010300</v>
      </c>
      <c r="B55" s="19" t="s">
        <v>75</v>
      </c>
      <c r="C55" s="28" t="n">
        <f aca="false">E55</f>
        <v>18402</v>
      </c>
      <c r="D55" s="28"/>
      <c r="E55" s="34" t="n">
        <v>18402</v>
      </c>
      <c r="F55" s="29"/>
      <c r="G55" s="3"/>
    </row>
    <row r="56" customFormat="false" ht="15.75" hidden="false" customHeight="false" outlineLevel="0" collapsed="false">
      <c r="A56" s="24" t="n">
        <v>30000000</v>
      </c>
      <c r="B56" s="19" t="s">
        <v>76</v>
      </c>
      <c r="C56" s="26" t="n">
        <f aca="false">D56</f>
        <v>27000</v>
      </c>
      <c r="D56" s="26" t="n">
        <f aca="false">D57</f>
        <v>27000</v>
      </c>
      <c r="E56" s="26"/>
      <c r="F56" s="27"/>
      <c r="G56" s="3"/>
    </row>
    <row r="57" customFormat="false" ht="15.75" hidden="false" customHeight="false" outlineLevel="0" collapsed="false">
      <c r="A57" s="24" t="n">
        <v>31000000</v>
      </c>
      <c r="B57" s="25" t="s">
        <v>77</v>
      </c>
      <c r="C57" s="26" t="n">
        <f aca="false">D57</f>
        <v>27000</v>
      </c>
      <c r="D57" s="26" t="n">
        <f aca="false">D58</f>
        <v>27000</v>
      </c>
      <c r="E57" s="26"/>
      <c r="F57" s="27"/>
      <c r="G57" s="3"/>
    </row>
    <row r="58" customFormat="false" ht="15" hidden="false" customHeight="false" outlineLevel="0" collapsed="false">
      <c r="A58" s="18" t="n">
        <v>31010200</v>
      </c>
      <c r="B58" s="19" t="s">
        <v>78</v>
      </c>
      <c r="C58" s="28" t="n">
        <f aca="false">D58</f>
        <v>27000</v>
      </c>
      <c r="D58" s="28" t="n">
        <v>27000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364</v>
      </c>
      <c r="C59" s="28"/>
      <c r="D59" s="28"/>
      <c r="E59" s="28"/>
      <c r="F59" s="29"/>
      <c r="G59" s="3"/>
    </row>
    <row r="60" customFormat="false" ht="15.75" hidden="false" customHeight="false" outlineLevel="0" collapsed="false">
      <c r="A60" s="18"/>
      <c r="B60" s="19" t="s">
        <v>365</v>
      </c>
      <c r="C60" s="28"/>
      <c r="D60" s="28"/>
      <c r="E60" s="28"/>
      <c r="F60" s="29"/>
      <c r="G60" s="3"/>
    </row>
    <row r="61" customFormat="false" ht="16.5" hidden="false" customHeight="false" outlineLevel="0" collapsed="false">
      <c r="A61" s="35"/>
      <c r="B61" s="36" t="s">
        <v>81</v>
      </c>
      <c r="C61" s="37" t="n">
        <f aca="false">C13+C37+C56</f>
        <v>38288033</v>
      </c>
      <c r="D61" s="37" t="n">
        <f aca="false">D13+D37+D56</f>
        <v>38181974</v>
      </c>
      <c r="E61" s="37" t="n">
        <f aca="false">E37</f>
        <v>106059</v>
      </c>
      <c r="F61" s="38"/>
      <c r="G61" s="3"/>
    </row>
    <row r="62" customFormat="false" ht="15.75" hidden="false" customHeight="false" outlineLevel="0" collapsed="false">
      <c r="A62" s="39" t="n">
        <v>40000000</v>
      </c>
      <c r="B62" s="40" t="s">
        <v>82</v>
      </c>
      <c r="C62" s="41" t="n">
        <f aca="false">D62+E62</f>
        <v>351600516</v>
      </c>
      <c r="D62" s="26" t="n">
        <v>351600516</v>
      </c>
      <c r="E62" s="26"/>
      <c r="F62" s="27"/>
      <c r="G62" s="3"/>
    </row>
    <row r="63" customFormat="false" ht="15.75" hidden="false" customHeight="false" outlineLevel="0" collapsed="false">
      <c r="A63" s="24" t="n">
        <v>41050000</v>
      </c>
      <c r="B63" s="42" t="s">
        <v>387</v>
      </c>
      <c r="C63" s="26" t="n">
        <f aca="false">D63+E63</f>
        <v>351600516</v>
      </c>
      <c r="D63" s="26" t="n">
        <v>351600516</v>
      </c>
      <c r="E63" s="26"/>
      <c r="F63" s="27"/>
      <c r="G63" s="3"/>
    </row>
    <row r="64" customFormat="false" ht="15" hidden="false" customHeight="false" outlineLevel="0" collapsed="false">
      <c r="A64" s="18"/>
      <c r="B64" s="43" t="s">
        <v>85</v>
      </c>
      <c r="C64" s="34"/>
      <c r="D64" s="28"/>
      <c r="E64" s="28"/>
      <c r="F64" s="29"/>
      <c r="G64" s="3"/>
    </row>
    <row r="65" customFormat="false" ht="15" hidden="false" customHeight="false" outlineLevel="0" collapsed="false">
      <c r="A65" s="18" t="n">
        <v>41050100</v>
      </c>
      <c r="B65" s="43" t="s">
        <v>388</v>
      </c>
      <c r="C65" s="34" t="n">
        <f aca="false">D65</f>
        <v>164960300</v>
      </c>
      <c r="D65" s="28" t="n">
        <v>164960300</v>
      </c>
      <c r="E65" s="28"/>
      <c r="F65" s="29"/>
      <c r="G65" s="3"/>
    </row>
    <row r="66" customFormat="false" ht="15" hidden="false" customHeight="false" outlineLevel="0" collapsed="false">
      <c r="A66" s="18"/>
      <c r="B66" s="43" t="s">
        <v>389</v>
      </c>
      <c r="C66" s="34"/>
      <c r="D66" s="28"/>
      <c r="E66" s="28"/>
      <c r="F66" s="29"/>
      <c r="G66" s="3"/>
    </row>
    <row r="67" customFormat="false" ht="15" hidden="false" customHeight="false" outlineLevel="0" collapsed="false">
      <c r="A67" s="18"/>
      <c r="B67" s="43" t="s">
        <v>390</v>
      </c>
      <c r="C67" s="34"/>
      <c r="D67" s="28"/>
      <c r="E67" s="28"/>
      <c r="F67" s="29"/>
      <c r="G67" s="3"/>
    </row>
    <row r="68" customFormat="false" ht="15" hidden="false" customHeight="false" outlineLevel="0" collapsed="false">
      <c r="A68" s="18"/>
      <c r="B68" s="43" t="s">
        <v>391</v>
      </c>
      <c r="C68" s="34"/>
      <c r="D68" s="28"/>
      <c r="E68" s="28"/>
      <c r="F68" s="29"/>
      <c r="G68" s="3"/>
    </row>
    <row r="69" customFormat="false" ht="15" hidden="false" customHeight="false" outlineLevel="0" collapsed="false">
      <c r="A69" s="18"/>
      <c r="B69" s="43" t="s">
        <v>392</v>
      </c>
      <c r="C69" s="34"/>
      <c r="D69" s="28"/>
      <c r="E69" s="28"/>
      <c r="F69" s="29"/>
      <c r="G69" s="3"/>
    </row>
    <row r="70" customFormat="false" ht="15" hidden="false" customHeight="false" outlineLevel="0" collapsed="false">
      <c r="A70" s="18" t="n">
        <v>41050200</v>
      </c>
      <c r="B70" s="43" t="s">
        <v>393</v>
      </c>
      <c r="C70" s="34" t="n">
        <f aca="false">D70</f>
        <v>47500</v>
      </c>
      <c r="D70" s="28" t="n">
        <v>47500</v>
      </c>
      <c r="E70" s="28"/>
      <c r="F70" s="29"/>
      <c r="G70" s="3"/>
    </row>
    <row r="71" customFormat="false" ht="15" hidden="false" customHeight="false" outlineLevel="0" collapsed="false">
      <c r="A71" s="18"/>
      <c r="B71" s="43" t="s">
        <v>394</v>
      </c>
      <c r="C71" s="34"/>
      <c r="D71" s="28"/>
      <c r="E71" s="28"/>
      <c r="F71" s="29"/>
      <c r="G71" s="3"/>
    </row>
    <row r="72" customFormat="false" ht="15" hidden="false" customHeight="false" outlineLevel="0" collapsed="false">
      <c r="A72" s="18"/>
      <c r="B72" s="43" t="s">
        <v>392</v>
      </c>
      <c r="C72" s="34"/>
      <c r="D72" s="28"/>
      <c r="E72" s="28"/>
      <c r="F72" s="29"/>
      <c r="G72" s="3"/>
    </row>
    <row r="73" customFormat="false" ht="15" hidden="false" customHeight="false" outlineLevel="0" collapsed="false">
      <c r="A73" s="18" t="n">
        <v>41050300</v>
      </c>
      <c r="B73" s="43" t="s">
        <v>395</v>
      </c>
      <c r="C73" s="34" t="n">
        <f aca="false">D73</f>
        <v>178698300</v>
      </c>
      <c r="D73" s="28" t="n">
        <v>178698300</v>
      </c>
      <c r="E73" s="28"/>
      <c r="F73" s="29"/>
      <c r="G73" s="3"/>
    </row>
    <row r="74" customFormat="false" ht="15" hidden="false" customHeight="false" outlineLevel="0" collapsed="false">
      <c r="A74" s="18"/>
      <c r="B74" s="43" t="s">
        <v>415</v>
      </c>
      <c r="C74" s="34"/>
      <c r="D74" s="28"/>
      <c r="E74" s="28"/>
      <c r="F74" s="29"/>
      <c r="G74" s="3"/>
    </row>
    <row r="75" customFormat="false" ht="15" hidden="false" customHeight="false" outlineLevel="0" collapsed="false">
      <c r="A75" s="18"/>
      <c r="B75" s="43" t="s">
        <v>416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 t="s">
        <v>417</v>
      </c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/>
      <c r="B77" s="43" t="s">
        <v>418</v>
      </c>
      <c r="C77" s="34"/>
      <c r="D77" s="28"/>
      <c r="E77" s="28"/>
      <c r="F77" s="29"/>
      <c r="G77" s="3"/>
    </row>
    <row r="78" customFormat="false" ht="15" hidden="false" customHeight="false" outlineLevel="0" collapsed="false">
      <c r="A78" s="18"/>
      <c r="B78" s="43" t="s">
        <v>419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420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421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/>
      <c r="B81" s="43" t="s">
        <v>392</v>
      </c>
      <c r="C81" s="34"/>
      <c r="D81" s="28"/>
      <c r="E81" s="28"/>
      <c r="F81" s="29"/>
      <c r="G81" s="3"/>
    </row>
    <row r="82" customFormat="false" ht="15" hidden="false" customHeight="false" outlineLevel="0" collapsed="false">
      <c r="A82" s="18" t="n">
        <v>41050700</v>
      </c>
      <c r="B82" s="43" t="s">
        <v>422</v>
      </c>
      <c r="C82" s="34" t="n">
        <f aca="false">D82</f>
        <v>1424094</v>
      </c>
      <c r="D82" s="28" t="n">
        <v>1424094</v>
      </c>
      <c r="E82" s="28"/>
      <c r="F82" s="29"/>
      <c r="G82" s="3"/>
    </row>
    <row r="83" customFormat="false" ht="15" hidden="false" customHeight="false" outlineLevel="0" collapsed="false">
      <c r="A83" s="18"/>
      <c r="B83" s="43" t="s">
        <v>423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424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/>
      <c r="B85" s="43" t="s">
        <v>425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426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427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 t="n">
        <v>41053900</v>
      </c>
      <c r="B88" s="43" t="s">
        <v>404</v>
      </c>
      <c r="C88" s="34" t="n">
        <f aca="false">D88</f>
        <v>6470322</v>
      </c>
      <c r="D88" s="28" t="n">
        <f aca="false">D89+D93+D96+D98+D100</f>
        <v>6470322</v>
      </c>
      <c r="E88" s="28"/>
      <c r="F88" s="29"/>
      <c r="G88" s="3"/>
    </row>
    <row r="89" customFormat="false" ht="15" hidden="false" customHeight="false" outlineLevel="0" collapsed="false">
      <c r="A89" s="196" t="n">
        <v>41053900</v>
      </c>
      <c r="B89" s="46" t="s">
        <v>109</v>
      </c>
      <c r="C89" s="34" t="n">
        <f aca="false">D89</f>
        <v>2562297</v>
      </c>
      <c r="D89" s="28" t="n">
        <v>2562297</v>
      </c>
      <c r="E89" s="28"/>
      <c r="F89" s="29"/>
      <c r="G89" s="3"/>
    </row>
    <row r="90" customFormat="false" ht="15" hidden="false" customHeight="false" outlineLevel="0" collapsed="false">
      <c r="A90" s="196"/>
      <c r="B90" s="46" t="s">
        <v>405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96"/>
      <c r="B91" s="46" t="s">
        <v>428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96"/>
      <c r="B92" s="46" t="s">
        <v>429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196" t="n">
        <v>41053900</v>
      </c>
      <c r="B93" s="46" t="s">
        <v>115</v>
      </c>
      <c r="C93" s="34" t="n">
        <f aca="false">D93</f>
        <v>94720</v>
      </c>
      <c r="D93" s="28" t="n">
        <v>94720</v>
      </c>
      <c r="E93" s="28"/>
      <c r="F93" s="29"/>
      <c r="G93" s="3"/>
    </row>
    <row r="94" customFormat="false" ht="15" hidden="false" customHeight="false" outlineLevel="0" collapsed="false">
      <c r="A94" s="196"/>
      <c r="B94" s="46" t="s">
        <v>408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196"/>
      <c r="B95" s="46" t="s">
        <v>374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196" t="n">
        <v>41053900</v>
      </c>
      <c r="B96" s="46" t="s">
        <v>409</v>
      </c>
      <c r="C96" s="34" t="n">
        <f aca="false">D96</f>
        <v>1495276</v>
      </c>
      <c r="D96" s="28" t="n">
        <v>1495276</v>
      </c>
      <c r="E96" s="28"/>
      <c r="F96" s="29"/>
      <c r="G96" s="3"/>
    </row>
    <row r="97" customFormat="false" ht="15" hidden="false" customHeight="false" outlineLevel="0" collapsed="false">
      <c r="A97" s="196"/>
      <c r="B97" s="46" t="s">
        <v>410</v>
      </c>
      <c r="C97" s="34"/>
      <c r="D97" s="28"/>
      <c r="E97" s="28"/>
      <c r="F97" s="29"/>
      <c r="G97" s="3"/>
    </row>
    <row r="98" customFormat="false" ht="15" hidden="false" customHeight="false" outlineLevel="0" collapsed="false">
      <c r="A98" s="196" t="n">
        <v>41053900</v>
      </c>
      <c r="B98" s="46" t="s">
        <v>430</v>
      </c>
      <c r="C98" s="34" t="n">
        <f aca="false">D98</f>
        <v>2000000</v>
      </c>
      <c r="D98" s="28" t="n">
        <v>2000000</v>
      </c>
      <c r="E98" s="28"/>
      <c r="F98" s="29"/>
      <c r="G98" s="3"/>
    </row>
    <row r="99" customFormat="false" ht="15" hidden="false" customHeight="false" outlineLevel="0" collapsed="false">
      <c r="A99" s="45"/>
      <c r="B99" s="46" t="s">
        <v>431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41053900</v>
      </c>
      <c r="B100" s="46" t="s">
        <v>432</v>
      </c>
      <c r="C100" s="34" t="n">
        <v>318029</v>
      </c>
      <c r="D100" s="28" t="n">
        <v>318029</v>
      </c>
      <c r="E100" s="28"/>
      <c r="F100" s="29"/>
      <c r="G100" s="3"/>
    </row>
    <row r="101" customFormat="false" ht="15.75" hidden="false" customHeight="false" outlineLevel="0" collapsed="false">
      <c r="A101" s="18"/>
      <c r="B101" s="43" t="s">
        <v>433</v>
      </c>
      <c r="C101" s="28"/>
      <c r="D101" s="28"/>
      <c r="E101" s="28"/>
      <c r="F101" s="29"/>
      <c r="G101" s="3"/>
    </row>
    <row r="102" customFormat="false" ht="16.5" hidden="false" customHeight="false" outlineLevel="0" collapsed="false">
      <c r="A102" s="47"/>
      <c r="B102" s="48" t="s">
        <v>123</v>
      </c>
      <c r="C102" s="37" t="n">
        <f aca="false">C61+C62</f>
        <v>389888549</v>
      </c>
      <c r="D102" s="37" t="n">
        <f aca="false">D62+D61</f>
        <v>389782490</v>
      </c>
      <c r="E102" s="37" t="n">
        <f aca="false">E61+E62</f>
        <v>106059</v>
      </c>
      <c r="F102" s="38" t="n">
        <f aca="false">F62</f>
        <v>0</v>
      </c>
      <c r="G102" s="3"/>
    </row>
    <row r="103" customFormat="false" ht="15.75" hidden="false" customHeight="false" outlineLevel="0" collapsed="false">
      <c r="A103" s="42"/>
      <c r="B103" s="42"/>
      <c r="C103" s="49"/>
      <c r="D103" s="49"/>
      <c r="E103" s="49"/>
      <c r="F103" s="50"/>
      <c r="G103" s="3"/>
    </row>
    <row r="104" customFormat="false" ht="15" hidden="false" customHeight="false" outlineLevel="0" collapsed="false">
      <c r="A104" s="51"/>
      <c r="B104" s="51"/>
      <c r="C104" s="52"/>
      <c r="D104" s="49"/>
      <c r="E104" s="49"/>
      <c r="F104" s="50"/>
      <c r="G104" s="3"/>
    </row>
    <row r="105" customFormat="false" ht="15" hidden="false" customHeight="false" outlineLevel="0" collapsed="false">
      <c r="A105" s="51"/>
      <c r="B105" s="51"/>
      <c r="C105" s="52"/>
      <c r="D105" s="49"/>
      <c r="E105" s="49"/>
      <c r="F105" s="50"/>
      <c r="G105" s="3"/>
    </row>
    <row r="106" customFormat="false" ht="15" hidden="false" customHeight="false" outlineLevel="0" collapsed="false">
      <c r="A106" s="51"/>
      <c r="B106" s="51"/>
      <c r="C106" s="51"/>
      <c r="D106" s="53"/>
      <c r="E106" s="54"/>
      <c r="F106" s="54"/>
      <c r="G106" s="3"/>
    </row>
    <row r="107" customFormat="false" ht="14.25" hidden="false" customHeight="false" outlineLevel="0" collapsed="false">
      <c r="A107" s="2"/>
      <c r="B107" s="2"/>
      <c r="C107" s="2"/>
      <c r="D107" s="2"/>
      <c r="E107" s="2"/>
      <c r="F107" s="55"/>
      <c r="G107" s="3"/>
    </row>
    <row r="108" customFormat="false" ht="18" hidden="false" customHeight="false" outlineLevel="0" collapsed="false">
      <c r="A108" s="56" t="s">
        <v>305</v>
      </c>
      <c r="B108" s="56"/>
      <c r="C108" s="56"/>
      <c r="D108" s="56" t="s">
        <v>280</v>
      </c>
      <c r="E108" s="2"/>
      <c r="F108" s="2"/>
      <c r="G108" s="3"/>
    </row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4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09"/>
  <sheetViews>
    <sheetView windowProtection="false" showFormulas="false" showGridLines="true" showRowColHeaders="true" showZeros="true" rightToLeft="false" tabSelected="false" showOutlineSymbols="true" defaultGridColor="true" view="pageBreakPreview" topLeftCell="B76" colorId="64" zoomScale="100" zoomScaleNormal="75" zoomScalePageLayoutView="100" workbookViewId="0">
      <selection pane="topLeft" activeCell="D88" activeCellId="0" sqref="D88"/>
    </sheetView>
  </sheetViews>
  <sheetFormatPr defaultRowHeight="12.75"/>
  <cols>
    <col collapsed="false" hidden="false" max="1" min="1" style="1" width="12.6989795918367"/>
    <col collapsed="false" hidden="false" max="2" min="2" style="1" width="103.311224489796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383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384</v>
      </c>
      <c r="C6" s="4"/>
      <c r="G6" s="3"/>
    </row>
    <row r="7" customFormat="false" ht="13.5" hidden="false" customHeight="false" outlineLevel="0" collapsed="false">
      <c r="F7" s="178" t="s">
        <v>4</v>
      </c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37974744</v>
      </c>
      <c r="D13" s="26" t="n">
        <f aca="false">D14+D28</f>
        <v>37974744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20446438</v>
      </c>
      <c r="D14" s="26" t="n">
        <f aca="false">D15</f>
        <v>20446438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20446438</v>
      </c>
      <c r="D15" s="28" t="n">
        <f aca="false">D16+D18+D21+D23+D25</f>
        <v>20446438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16671368</v>
      </c>
      <c r="D16" s="28" t="n">
        <v>16671368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2580644</v>
      </c>
      <c r="D18" s="28" t="n">
        <v>2580644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647360</v>
      </c>
      <c r="D21" s="28" t="n">
        <v>647360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493129</v>
      </c>
      <c r="D23" s="28" t="n">
        <v>493129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385</v>
      </c>
      <c r="C25" s="28" t="n">
        <f aca="false">D25</f>
        <v>53937</v>
      </c>
      <c r="D25" s="28" t="n">
        <v>53937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386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332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17528306</v>
      </c>
      <c r="D28" s="26" t="n">
        <f aca="false">D29+D34</f>
        <v>17528306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17012700</v>
      </c>
      <c r="D29" s="26" t="n">
        <f aca="false">D30+D31+D32+D33</f>
        <v>17012700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5408370</v>
      </c>
      <c r="D30" s="28" t="n">
        <v>5408370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9432234</v>
      </c>
      <c r="D31" s="28" t="n">
        <v>9432234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875952</v>
      </c>
      <c r="D32" s="28" t="n">
        <v>875952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1296144</v>
      </c>
      <c r="D33" s="28" t="n">
        <v>1296144</v>
      </c>
      <c r="E33" s="28"/>
      <c r="F33" s="29"/>
      <c r="G33" s="3"/>
    </row>
    <row r="34" customFormat="false" ht="14.25" hidden="false" customHeight="true" outlineLevel="0" collapsed="false">
      <c r="A34" s="24" t="n">
        <v>18030000</v>
      </c>
      <c r="B34" s="25" t="s">
        <v>43</v>
      </c>
      <c r="C34" s="26" t="n">
        <f aca="false">D34</f>
        <v>515606</v>
      </c>
      <c r="D34" s="26" t="n">
        <f aca="false">D35+D36</f>
        <v>515606</v>
      </c>
      <c r="E34" s="26"/>
      <c r="F34" s="27"/>
      <c r="G34" s="3"/>
    </row>
    <row r="35" customFormat="false" ht="14.25" hidden="false" customHeight="true" outlineLevel="0" collapsed="false">
      <c r="A35" s="18" t="n">
        <v>18030100</v>
      </c>
      <c r="B35" s="19" t="s">
        <v>44</v>
      </c>
      <c r="C35" s="28" t="n">
        <f aca="false">D35</f>
        <v>320606</v>
      </c>
      <c r="D35" s="28" t="n">
        <v>320606</v>
      </c>
      <c r="E35" s="28"/>
      <c r="F35" s="29"/>
      <c r="G35" s="3"/>
    </row>
    <row r="36" customFormat="false" ht="14.25" hidden="false" customHeight="true" outlineLevel="0" collapsed="false">
      <c r="A36" s="18" t="n">
        <v>18030200</v>
      </c>
      <c r="B36" s="19" t="s">
        <v>45</v>
      </c>
      <c r="C36" s="28" t="n">
        <f aca="false">D36</f>
        <v>195000</v>
      </c>
      <c r="D36" s="28" t="n">
        <v>195000</v>
      </c>
      <c r="E36" s="28"/>
      <c r="F36" s="29"/>
      <c r="G36" s="3"/>
    </row>
    <row r="37" customFormat="false" ht="15.75" hidden="false" customHeight="true" outlineLevel="0" collapsed="false">
      <c r="A37" s="24" t="n">
        <v>20000000</v>
      </c>
      <c r="B37" s="25" t="s">
        <v>46</v>
      </c>
      <c r="C37" s="26" t="n">
        <f aca="false">D37+E37</f>
        <v>286289</v>
      </c>
      <c r="D37" s="26" t="n">
        <f aca="false">D38+D41+D48</f>
        <v>180230</v>
      </c>
      <c r="E37" s="26" t="n">
        <f aca="false">E51</f>
        <v>106059</v>
      </c>
      <c r="F37" s="27"/>
      <c r="G37" s="3"/>
    </row>
    <row r="38" customFormat="false" ht="15.75" hidden="false" customHeight="false" outlineLevel="0" collapsed="false">
      <c r="A38" s="24" t="n">
        <v>21000000</v>
      </c>
      <c r="B38" s="25" t="s">
        <v>47</v>
      </c>
      <c r="C38" s="26" t="n">
        <f aca="false">D38</f>
        <v>20000</v>
      </c>
      <c r="D38" s="26" t="n">
        <f aca="false">D39</f>
        <v>20000</v>
      </c>
      <c r="E38" s="26"/>
      <c r="F38" s="27"/>
      <c r="G38" s="3"/>
    </row>
    <row r="39" customFormat="false" ht="14.25" hidden="false" customHeight="true" outlineLevel="0" collapsed="false">
      <c r="A39" s="24" t="n">
        <v>21080000</v>
      </c>
      <c r="B39" s="25" t="s">
        <v>48</v>
      </c>
      <c r="C39" s="26" t="n">
        <f aca="false">D39</f>
        <v>20000</v>
      </c>
      <c r="D39" s="26" t="n">
        <f aca="false">D40</f>
        <v>20000</v>
      </c>
      <c r="E39" s="26"/>
      <c r="F39" s="27"/>
      <c r="G39" s="3"/>
    </row>
    <row r="40" customFormat="false" ht="14.25" hidden="false" customHeight="true" outlineLevel="0" collapsed="false">
      <c r="A40" s="18" t="n">
        <v>21081100</v>
      </c>
      <c r="B40" s="19" t="s">
        <v>49</v>
      </c>
      <c r="C40" s="28" t="n">
        <f aca="false">D40</f>
        <v>20000</v>
      </c>
      <c r="D40" s="28" t="n">
        <v>20000</v>
      </c>
      <c r="E40" s="28"/>
      <c r="F40" s="29"/>
      <c r="G40" s="3"/>
    </row>
    <row r="41" customFormat="false" ht="15.75" hidden="false" customHeight="false" outlineLevel="0" collapsed="false">
      <c r="A41" s="24" t="n">
        <v>22000000</v>
      </c>
      <c r="B41" s="25" t="s">
        <v>50</v>
      </c>
      <c r="C41" s="26" t="n">
        <f aca="false">C43</f>
        <v>145000</v>
      </c>
      <c r="D41" s="26" t="n">
        <f aca="false">D43</f>
        <v>145000</v>
      </c>
      <c r="E41" s="26"/>
      <c r="F41" s="27"/>
      <c r="G41" s="3"/>
    </row>
    <row r="42" customFormat="false" ht="15.75" hidden="false" customHeight="false" outlineLevel="0" collapsed="false">
      <c r="A42" s="18"/>
      <c r="B42" s="25" t="s">
        <v>51</v>
      </c>
      <c r="C42" s="28"/>
      <c r="D42" s="28"/>
      <c r="E42" s="28"/>
      <c r="F42" s="29"/>
      <c r="G42" s="3"/>
    </row>
    <row r="43" customFormat="false" ht="15.75" hidden="false" customHeight="false" outlineLevel="0" collapsed="false">
      <c r="A43" s="24" t="n">
        <v>22090000</v>
      </c>
      <c r="B43" s="25" t="s">
        <v>62</v>
      </c>
      <c r="C43" s="26" t="n">
        <f aca="false">D43</f>
        <v>145000</v>
      </c>
      <c r="D43" s="26" t="n">
        <f aca="false">D44+D46</f>
        <v>145000</v>
      </c>
      <c r="E43" s="26"/>
      <c r="F43" s="27"/>
      <c r="G43" s="3"/>
    </row>
    <row r="44" customFormat="false" ht="15" hidden="false" customHeight="false" outlineLevel="0" collapsed="false">
      <c r="A44" s="18" t="n">
        <v>22090100</v>
      </c>
      <c r="B44" s="19" t="s">
        <v>63</v>
      </c>
      <c r="C44" s="28" t="n">
        <f aca="false">D44</f>
        <v>100000</v>
      </c>
      <c r="D44" s="34" t="n">
        <v>100000</v>
      </c>
      <c r="E44" s="28"/>
      <c r="F44" s="29"/>
      <c r="G44" s="3"/>
    </row>
    <row r="45" customFormat="false" ht="15" hidden="false" customHeight="false" outlineLevel="0" collapsed="false">
      <c r="A45" s="18"/>
      <c r="B45" s="19" t="s">
        <v>64</v>
      </c>
      <c r="C45" s="28"/>
      <c r="D45" s="34"/>
      <c r="E45" s="28"/>
      <c r="F45" s="29"/>
      <c r="G45" s="3"/>
    </row>
    <row r="46" customFormat="false" ht="15" hidden="false" customHeight="false" outlineLevel="0" collapsed="false">
      <c r="A46" s="18" t="n">
        <v>22090400</v>
      </c>
      <c r="B46" s="19" t="s">
        <v>68</v>
      </c>
      <c r="C46" s="28" t="n">
        <f aca="false">D46</f>
        <v>45000</v>
      </c>
      <c r="D46" s="34" t="n">
        <v>45000</v>
      </c>
      <c r="E46" s="28"/>
      <c r="F46" s="29"/>
      <c r="G46" s="3"/>
    </row>
    <row r="47" customFormat="false" ht="15" hidden="false" customHeight="false" outlineLevel="0" collapsed="false">
      <c r="A47" s="18"/>
      <c r="B47" s="19" t="s">
        <v>69</v>
      </c>
      <c r="C47" s="28"/>
      <c r="D47" s="34"/>
      <c r="E47" s="28"/>
      <c r="F47" s="29"/>
      <c r="G47" s="3"/>
    </row>
    <row r="48" customFormat="false" ht="15.75" hidden="false" customHeight="false" outlineLevel="0" collapsed="false">
      <c r="A48" s="24" t="n">
        <v>24000000</v>
      </c>
      <c r="B48" s="25" t="s">
        <v>70</v>
      </c>
      <c r="C48" s="26" t="n">
        <f aca="false">D48</f>
        <v>15230</v>
      </c>
      <c r="D48" s="26" t="n">
        <f aca="false">D49</f>
        <v>15230</v>
      </c>
      <c r="E48" s="26"/>
      <c r="F48" s="27"/>
      <c r="G48" s="3"/>
    </row>
    <row r="49" customFormat="false" ht="15.75" hidden="false" customHeight="false" outlineLevel="0" collapsed="false">
      <c r="A49" s="24" t="n">
        <v>24060000</v>
      </c>
      <c r="B49" s="25" t="s">
        <v>48</v>
      </c>
      <c r="C49" s="26" t="n">
        <f aca="false">D49</f>
        <v>15230</v>
      </c>
      <c r="D49" s="26" t="n">
        <f aca="false">D50</f>
        <v>15230</v>
      </c>
      <c r="E49" s="26"/>
      <c r="F49" s="27"/>
      <c r="G49" s="3"/>
    </row>
    <row r="50" customFormat="false" ht="15" hidden="false" customHeight="false" outlineLevel="0" collapsed="false">
      <c r="A50" s="18" t="n">
        <v>24060300</v>
      </c>
      <c r="B50" s="19" t="s">
        <v>48</v>
      </c>
      <c r="C50" s="28" t="n">
        <f aca="false">D50</f>
        <v>15230</v>
      </c>
      <c r="D50" s="28" t="n">
        <v>15230</v>
      </c>
      <c r="E50" s="28"/>
      <c r="F50" s="29"/>
      <c r="G50" s="3"/>
    </row>
    <row r="51" customFormat="false" ht="15.75" hidden="false" customHeight="false" outlineLevel="0" collapsed="false">
      <c r="A51" s="24" t="n">
        <v>25000000</v>
      </c>
      <c r="B51" s="25" t="s">
        <v>71</v>
      </c>
      <c r="C51" s="26" t="n">
        <f aca="false">E51</f>
        <v>106059</v>
      </c>
      <c r="D51" s="28"/>
      <c r="E51" s="26" t="n">
        <f aca="false">E52</f>
        <v>106059</v>
      </c>
      <c r="F51" s="29"/>
      <c r="G51" s="3"/>
    </row>
    <row r="52" customFormat="false" ht="15.75" hidden="false" customHeight="false" outlineLevel="0" collapsed="false">
      <c r="A52" s="24" t="n">
        <v>25010000</v>
      </c>
      <c r="B52" s="25" t="s">
        <v>72</v>
      </c>
      <c r="C52" s="26" t="n">
        <f aca="false">E52</f>
        <v>106059</v>
      </c>
      <c r="D52" s="28"/>
      <c r="E52" s="26" t="n">
        <f aca="false">E54+E55</f>
        <v>106059</v>
      </c>
      <c r="F52" s="29"/>
      <c r="G52" s="3"/>
    </row>
    <row r="53" customFormat="false" ht="15.75" hidden="false" customHeight="false" outlineLevel="0" collapsed="false">
      <c r="A53" s="24"/>
      <c r="B53" s="25" t="s">
        <v>73</v>
      </c>
      <c r="C53" s="28"/>
      <c r="D53" s="28"/>
      <c r="E53" s="28"/>
      <c r="F53" s="29"/>
      <c r="G53" s="3"/>
    </row>
    <row r="54" customFormat="false" ht="15" hidden="false" customHeight="false" outlineLevel="0" collapsed="false">
      <c r="A54" s="18" t="n">
        <v>25010100</v>
      </c>
      <c r="B54" s="19" t="s">
        <v>74</v>
      </c>
      <c r="C54" s="28" t="n">
        <f aca="false">E54</f>
        <v>87657</v>
      </c>
      <c r="D54" s="28"/>
      <c r="E54" s="34" t="n">
        <v>87657</v>
      </c>
      <c r="F54" s="29"/>
      <c r="G54" s="3"/>
    </row>
    <row r="55" customFormat="false" ht="15" hidden="false" customHeight="false" outlineLevel="0" collapsed="false">
      <c r="A55" s="18" t="n">
        <v>25010300</v>
      </c>
      <c r="B55" s="19" t="s">
        <v>75</v>
      </c>
      <c r="C55" s="28" t="n">
        <f aca="false">E55</f>
        <v>18402</v>
      </c>
      <c r="D55" s="28"/>
      <c r="E55" s="34" t="n">
        <v>18402</v>
      </c>
      <c r="F55" s="29"/>
      <c r="G55" s="3"/>
    </row>
    <row r="56" customFormat="false" ht="15.75" hidden="false" customHeight="false" outlineLevel="0" collapsed="false">
      <c r="A56" s="24" t="n">
        <v>30000000</v>
      </c>
      <c r="B56" s="19" t="s">
        <v>76</v>
      </c>
      <c r="C56" s="26" t="n">
        <f aca="false">D56</f>
        <v>27000</v>
      </c>
      <c r="D56" s="26" t="n">
        <f aca="false">D57</f>
        <v>27000</v>
      </c>
      <c r="E56" s="26"/>
      <c r="F56" s="27"/>
      <c r="G56" s="3"/>
    </row>
    <row r="57" customFormat="false" ht="15.75" hidden="false" customHeight="false" outlineLevel="0" collapsed="false">
      <c r="A57" s="24" t="n">
        <v>31000000</v>
      </c>
      <c r="B57" s="25" t="s">
        <v>77</v>
      </c>
      <c r="C57" s="26" t="n">
        <f aca="false">D57</f>
        <v>27000</v>
      </c>
      <c r="D57" s="26" t="n">
        <f aca="false">D58</f>
        <v>27000</v>
      </c>
      <c r="E57" s="26"/>
      <c r="F57" s="27"/>
      <c r="G57" s="3"/>
    </row>
    <row r="58" customFormat="false" ht="15" hidden="false" customHeight="false" outlineLevel="0" collapsed="false">
      <c r="A58" s="18" t="n">
        <v>31010200</v>
      </c>
      <c r="B58" s="19" t="s">
        <v>78</v>
      </c>
      <c r="C58" s="28" t="n">
        <f aca="false">D58</f>
        <v>27000</v>
      </c>
      <c r="D58" s="28" t="n">
        <v>27000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364</v>
      </c>
      <c r="C59" s="28"/>
      <c r="D59" s="28"/>
      <c r="E59" s="28"/>
      <c r="F59" s="29"/>
      <c r="G59" s="3"/>
    </row>
    <row r="60" customFormat="false" ht="15.75" hidden="false" customHeight="false" outlineLevel="0" collapsed="false">
      <c r="A60" s="18"/>
      <c r="B60" s="19" t="s">
        <v>365</v>
      </c>
      <c r="C60" s="28"/>
      <c r="D60" s="28"/>
      <c r="E60" s="28"/>
      <c r="F60" s="29"/>
      <c r="G60" s="3"/>
    </row>
    <row r="61" customFormat="false" ht="16.5" hidden="false" customHeight="false" outlineLevel="0" collapsed="false">
      <c r="A61" s="35"/>
      <c r="B61" s="36" t="s">
        <v>81</v>
      </c>
      <c r="C61" s="37" t="n">
        <f aca="false">C13+C37+C56</f>
        <v>38288033</v>
      </c>
      <c r="D61" s="37" t="n">
        <f aca="false">D13+D37+D56</f>
        <v>38181974</v>
      </c>
      <c r="E61" s="37" t="n">
        <f aca="false">E37</f>
        <v>106059</v>
      </c>
      <c r="F61" s="38"/>
      <c r="G61" s="3"/>
    </row>
    <row r="62" customFormat="false" ht="15.75" hidden="false" customHeight="false" outlineLevel="0" collapsed="false">
      <c r="A62" s="39" t="n">
        <v>40000000</v>
      </c>
      <c r="B62" s="40" t="s">
        <v>82</v>
      </c>
      <c r="C62" s="41" t="n">
        <f aca="false">D62+E62</f>
        <v>351282487</v>
      </c>
      <c r="D62" s="26" t="n">
        <f aca="false">D63</f>
        <v>351282487</v>
      </c>
      <c r="E62" s="26"/>
      <c r="F62" s="27"/>
      <c r="G62" s="3"/>
    </row>
    <row r="63" customFormat="false" ht="15.75" hidden="false" customHeight="false" outlineLevel="0" collapsed="false">
      <c r="A63" s="24" t="n">
        <v>41050000</v>
      </c>
      <c r="B63" s="42" t="s">
        <v>387</v>
      </c>
      <c r="C63" s="26" t="n">
        <f aca="false">D63+E63</f>
        <v>351282487</v>
      </c>
      <c r="D63" s="26" t="n">
        <f aca="false">D65+D70+D73+D88+D82</f>
        <v>351282487</v>
      </c>
      <c r="E63" s="26"/>
      <c r="F63" s="27"/>
      <c r="G63" s="3"/>
    </row>
    <row r="64" customFormat="false" ht="15" hidden="false" customHeight="false" outlineLevel="0" collapsed="false">
      <c r="A64" s="18"/>
      <c r="B64" s="43" t="s">
        <v>85</v>
      </c>
      <c r="C64" s="34"/>
      <c r="D64" s="28"/>
      <c r="E64" s="28"/>
      <c r="F64" s="29"/>
      <c r="G64" s="3"/>
    </row>
    <row r="65" customFormat="false" ht="15" hidden="false" customHeight="false" outlineLevel="0" collapsed="false">
      <c r="A65" s="18" t="n">
        <v>41050100</v>
      </c>
      <c r="B65" s="43" t="s">
        <v>388</v>
      </c>
      <c r="C65" s="34" t="n">
        <f aca="false">D65</f>
        <v>164960300</v>
      </c>
      <c r="D65" s="28" t="n">
        <v>164960300</v>
      </c>
      <c r="E65" s="28"/>
      <c r="F65" s="29"/>
      <c r="G65" s="3"/>
    </row>
    <row r="66" customFormat="false" ht="15" hidden="false" customHeight="false" outlineLevel="0" collapsed="false">
      <c r="A66" s="18"/>
      <c r="B66" s="43" t="s">
        <v>389</v>
      </c>
      <c r="C66" s="34"/>
      <c r="D66" s="28"/>
      <c r="E66" s="28"/>
      <c r="F66" s="29"/>
      <c r="G66" s="3"/>
    </row>
    <row r="67" customFormat="false" ht="15" hidden="false" customHeight="false" outlineLevel="0" collapsed="false">
      <c r="A67" s="18"/>
      <c r="B67" s="43" t="s">
        <v>390</v>
      </c>
      <c r="C67" s="34"/>
      <c r="D67" s="28"/>
      <c r="E67" s="28"/>
      <c r="F67" s="29"/>
      <c r="G67" s="3"/>
    </row>
    <row r="68" customFormat="false" ht="15" hidden="false" customHeight="false" outlineLevel="0" collapsed="false">
      <c r="A68" s="18"/>
      <c r="B68" s="43" t="s">
        <v>391</v>
      </c>
      <c r="C68" s="34"/>
      <c r="D68" s="28"/>
      <c r="E68" s="28"/>
      <c r="F68" s="29"/>
      <c r="G68" s="3"/>
    </row>
    <row r="69" customFormat="false" ht="15" hidden="false" customHeight="false" outlineLevel="0" collapsed="false">
      <c r="A69" s="18"/>
      <c r="B69" s="43" t="s">
        <v>392</v>
      </c>
      <c r="C69" s="34"/>
      <c r="D69" s="28"/>
      <c r="E69" s="28"/>
      <c r="F69" s="29"/>
      <c r="G69" s="3"/>
    </row>
    <row r="70" customFormat="false" ht="15" hidden="false" customHeight="false" outlineLevel="0" collapsed="false">
      <c r="A70" s="18" t="n">
        <v>41050200</v>
      </c>
      <c r="B70" s="43" t="s">
        <v>393</v>
      </c>
      <c r="C70" s="34" t="n">
        <f aca="false">D70</f>
        <v>47500</v>
      </c>
      <c r="D70" s="28" t="n">
        <v>47500</v>
      </c>
      <c r="E70" s="28"/>
      <c r="F70" s="29"/>
      <c r="G70" s="3"/>
    </row>
    <row r="71" customFormat="false" ht="15" hidden="false" customHeight="false" outlineLevel="0" collapsed="false">
      <c r="A71" s="18"/>
      <c r="B71" s="43" t="s">
        <v>394</v>
      </c>
      <c r="C71" s="34"/>
      <c r="D71" s="28"/>
      <c r="E71" s="28"/>
      <c r="F71" s="29"/>
      <c r="G71" s="3"/>
    </row>
    <row r="72" customFormat="false" ht="15" hidden="false" customHeight="false" outlineLevel="0" collapsed="false">
      <c r="A72" s="18"/>
      <c r="B72" s="43" t="s">
        <v>392</v>
      </c>
      <c r="C72" s="34"/>
      <c r="D72" s="28"/>
      <c r="E72" s="28"/>
      <c r="F72" s="29"/>
      <c r="G72" s="3"/>
    </row>
    <row r="73" customFormat="false" ht="15" hidden="false" customHeight="false" outlineLevel="0" collapsed="false">
      <c r="A73" s="18" t="n">
        <v>41050300</v>
      </c>
      <c r="B73" s="43" t="s">
        <v>395</v>
      </c>
      <c r="C73" s="34" t="n">
        <f aca="false">D73</f>
        <v>178698300</v>
      </c>
      <c r="D73" s="28" t="n">
        <v>178698300</v>
      </c>
      <c r="E73" s="28"/>
      <c r="F73" s="29"/>
      <c r="G73" s="3"/>
    </row>
    <row r="74" customFormat="false" ht="15" hidden="false" customHeight="false" outlineLevel="0" collapsed="false">
      <c r="A74" s="18"/>
      <c r="B74" s="43" t="s">
        <v>415</v>
      </c>
      <c r="C74" s="34"/>
      <c r="D74" s="28"/>
      <c r="E74" s="28"/>
      <c r="F74" s="29"/>
      <c r="G74" s="3"/>
    </row>
    <row r="75" customFormat="false" ht="15" hidden="false" customHeight="false" outlineLevel="0" collapsed="false">
      <c r="A75" s="18"/>
      <c r="B75" s="43" t="s">
        <v>416</v>
      </c>
      <c r="C75" s="34"/>
      <c r="D75" s="28"/>
      <c r="E75" s="28"/>
      <c r="F75" s="29"/>
      <c r="G75" s="3"/>
    </row>
    <row r="76" customFormat="false" ht="15" hidden="false" customHeight="false" outlineLevel="0" collapsed="false">
      <c r="A76" s="18"/>
      <c r="B76" s="43" t="s">
        <v>417</v>
      </c>
      <c r="C76" s="34"/>
      <c r="D76" s="28"/>
      <c r="E76" s="28"/>
      <c r="F76" s="29"/>
      <c r="G76" s="3"/>
    </row>
    <row r="77" customFormat="false" ht="15" hidden="false" customHeight="false" outlineLevel="0" collapsed="false">
      <c r="A77" s="18"/>
      <c r="B77" s="43" t="s">
        <v>418</v>
      </c>
      <c r="C77" s="34"/>
      <c r="D77" s="28"/>
      <c r="E77" s="28"/>
      <c r="F77" s="29"/>
      <c r="G77" s="3"/>
    </row>
    <row r="78" customFormat="false" ht="15" hidden="false" customHeight="false" outlineLevel="0" collapsed="false">
      <c r="A78" s="18"/>
      <c r="B78" s="43" t="s">
        <v>419</v>
      </c>
      <c r="C78" s="34"/>
      <c r="D78" s="28"/>
      <c r="E78" s="28"/>
      <c r="F78" s="29"/>
      <c r="G78" s="3"/>
    </row>
    <row r="79" customFormat="false" ht="15" hidden="false" customHeight="false" outlineLevel="0" collapsed="false">
      <c r="A79" s="18"/>
      <c r="B79" s="43" t="s">
        <v>420</v>
      </c>
      <c r="C79" s="34"/>
      <c r="D79" s="28"/>
      <c r="E79" s="28"/>
      <c r="F79" s="29"/>
      <c r="G79" s="3"/>
    </row>
    <row r="80" customFormat="false" ht="15" hidden="false" customHeight="false" outlineLevel="0" collapsed="false">
      <c r="A80" s="18"/>
      <c r="B80" s="43" t="s">
        <v>421</v>
      </c>
      <c r="C80" s="34"/>
      <c r="D80" s="28"/>
      <c r="E80" s="28"/>
      <c r="F80" s="29"/>
      <c r="G80" s="3"/>
    </row>
    <row r="81" customFormat="false" ht="15" hidden="false" customHeight="false" outlineLevel="0" collapsed="false">
      <c r="A81" s="18"/>
      <c r="B81" s="43" t="s">
        <v>392</v>
      </c>
      <c r="C81" s="34"/>
      <c r="D81" s="28"/>
      <c r="E81" s="28"/>
      <c r="F81" s="29"/>
      <c r="G81" s="3"/>
    </row>
    <row r="82" customFormat="false" ht="15" hidden="false" customHeight="false" outlineLevel="0" collapsed="false">
      <c r="A82" s="18" t="n">
        <v>41050700</v>
      </c>
      <c r="B82" s="43" t="s">
        <v>422</v>
      </c>
      <c r="C82" s="34" t="n">
        <f aca="false">D82</f>
        <v>1424094</v>
      </c>
      <c r="D82" s="28" t="n">
        <v>1424094</v>
      </c>
      <c r="E82" s="28"/>
      <c r="F82" s="29"/>
      <c r="G82" s="3"/>
    </row>
    <row r="83" customFormat="false" ht="15" hidden="false" customHeight="false" outlineLevel="0" collapsed="false">
      <c r="A83" s="18"/>
      <c r="B83" s="43" t="s">
        <v>423</v>
      </c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/>
      <c r="B84" s="43" t="s">
        <v>424</v>
      </c>
      <c r="C84" s="34"/>
      <c r="D84" s="28"/>
      <c r="E84" s="28"/>
      <c r="F84" s="29"/>
      <c r="G84" s="3"/>
    </row>
    <row r="85" customFormat="false" ht="15" hidden="false" customHeight="false" outlineLevel="0" collapsed="false">
      <c r="A85" s="18"/>
      <c r="B85" s="43" t="s">
        <v>425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426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427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44" t="n">
        <v>41053900</v>
      </c>
      <c r="B88" s="43" t="s">
        <v>404</v>
      </c>
      <c r="C88" s="34" t="n">
        <f aca="false">D88</f>
        <v>6152293</v>
      </c>
      <c r="D88" s="28" t="n">
        <f aca="false">D89+D93+D96+D98</f>
        <v>6152293</v>
      </c>
      <c r="E88" s="28"/>
      <c r="F88" s="29"/>
      <c r="G88" s="3"/>
    </row>
    <row r="89" customFormat="false" ht="15" hidden="false" customHeight="false" outlineLevel="0" collapsed="false">
      <c r="A89" s="196" t="n">
        <v>41053900</v>
      </c>
      <c r="B89" s="46" t="s">
        <v>109</v>
      </c>
      <c r="C89" s="34" t="n">
        <f aca="false">D89</f>
        <v>2562297</v>
      </c>
      <c r="D89" s="28" t="n">
        <v>2562297</v>
      </c>
      <c r="E89" s="28"/>
      <c r="F89" s="29"/>
      <c r="G89" s="3"/>
    </row>
    <row r="90" customFormat="false" ht="15" hidden="false" customHeight="false" outlineLevel="0" collapsed="false">
      <c r="A90" s="196"/>
      <c r="B90" s="46" t="s">
        <v>405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96"/>
      <c r="B91" s="46" t="s">
        <v>428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96"/>
      <c r="B92" s="46" t="s">
        <v>429</v>
      </c>
      <c r="C92" s="34"/>
      <c r="D92" s="28"/>
      <c r="E92" s="28"/>
      <c r="F92" s="29"/>
      <c r="G92" s="3"/>
    </row>
    <row r="93" customFormat="false" ht="15" hidden="false" customHeight="false" outlineLevel="0" collapsed="false">
      <c r="A93" s="196" t="n">
        <v>41053900</v>
      </c>
      <c r="B93" s="46" t="s">
        <v>115</v>
      </c>
      <c r="C93" s="34" t="n">
        <f aca="false">D93</f>
        <v>94720</v>
      </c>
      <c r="D93" s="28" t="n">
        <v>94720</v>
      </c>
      <c r="E93" s="28"/>
      <c r="F93" s="29"/>
      <c r="G93" s="3"/>
    </row>
    <row r="94" customFormat="false" ht="15" hidden="false" customHeight="false" outlineLevel="0" collapsed="false">
      <c r="A94" s="196"/>
      <c r="B94" s="46" t="s">
        <v>408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196"/>
      <c r="B95" s="46" t="s">
        <v>374</v>
      </c>
      <c r="C95" s="34"/>
      <c r="D95" s="28"/>
      <c r="E95" s="28"/>
      <c r="F95" s="29"/>
      <c r="G95" s="3"/>
    </row>
    <row r="96" customFormat="false" ht="15" hidden="false" customHeight="false" outlineLevel="0" collapsed="false">
      <c r="A96" s="196" t="n">
        <v>41053900</v>
      </c>
      <c r="B96" s="46" t="s">
        <v>409</v>
      </c>
      <c r="C96" s="34" t="n">
        <f aca="false">D96</f>
        <v>1495276</v>
      </c>
      <c r="D96" s="28" t="n">
        <v>1495276</v>
      </c>
      <c r="E96" s="28"/>
      <c r="F96" s="29"/>
      <c r="G96" s="3"/>
    </row>
    <row r="97" customFormat="false" ht="15" hidden="false" customHeight="false" outlineLevel="0" collapsed="false">
      <c r="A97" s="196"/>
      <c r="B97" s="46" t="s">
        <v>410</v>
      </c>
      <c r="C97" s="34"/>
      <c r="D97" s="28"/>
      <c r="E97" s="28"/>
      <c r="F97" s="29"/>
      <c r="G97" s="3"/>
    </row>
    <row r="98" customFormat="false" ht="15" hidden="false" customHeight="false" outlineLevel="0" collapsed="false">
      <c r="A98" s="196" t="n">
        <v>41053900</v>
      </c>
      <c r="B98" s="46" t="s">
        <v>430</v>
      </c>
      <c r="C98" s="34" t="n">
        <f aca="false">D98</f>
        <v>2000000</v>
      </c>
      <c r="D98" s="28" t="n">
        <v>2000000</v>
      </c>
      <c r="E98" s="28"/>
      <c r="F98" s="29"/>
      <c r="G98" s="3"/>
    </row>
    <row r="99" customFormat="false" ht="15" hidden="false" customHeight="false" outlineLevel="0" collapsed="false">
      <c r="A99" s="45"/>
      <c r="B99" s="46" t="s">
        <v>431</v>
      </c>
      <c r="C99" s="34"/>
      <c r="D99" s="28"/>
      <c r="E99" s="28"/>
      <c r="F99" s="29"/>
      <c r="G99" s="3"/>
    </row>
    <row r="100" customFormat="false" ht="15.75" hidden="false" customHeight="false" outlineLevel="0" collapsed="false">
      <c r="A100" s="18"/>
      <c r="B100" s="43"/>
      <c r="C100" s="28"/>
      <c r="D100" s="144"/>
      <c r="E100" s="28"/>
      <c r="F100" s="29"/>
      <c r="G100" s="3"/>
    </row>
    <row r="101" customFormat="false" ht="16.5" hidden="false" customHeight="false" outlineLevel="0" collapsed="false">
      <c r="A101" s="47"/>
      <c r="B101" s="48" t="s">
        <v>123</v>
      </c>
      <c r="C101" s="37" t="n">
        <f aca="false">C61+C62</f>
        <v>389570520</v>
      </c>
      <c r="D101" s="37" t="n">
        <f aca="false">D62+D61</f>
        <v>389464461</v>
      </c>
      <c r="E101" s="37" t="n">
        <f aca="false">E61+E62</f>
        <v>106059</v>
      </c>
      <c r="F101" s="38" t="n">
        <f aca="false">F62</f>
        <v>0</v>
      </c>
      <c r="G101" s="3"/>
    </row>
    <row r="102" customFormat="false" ht="15.75" hidden="false" customHeight="false" outlineLevel="0" collapsed="false">
      <c r="A102" s="42"/>
      <c r="B102" s="42"/>
      <c r="C102" s="49"/>
      <c r="D102" s="49"/>
      <c r="E102" s="49"/>
      <c r="F102" s="50"/>
      <c r="G102" s="3"/>
    </row>
    <row r="103" customFormat="false" ht="15" hidden="false" customHeight="false" outlineLevel="0" collapsed="false">
      <c r="A103" s="51"/>
      <c r="B103" s="51"/>
      <c r="C103" s="52"/>
      <c r="D103" s="49"/>
      <c r="E103" s="49"/>
      <c r="F103" s="50"/>
      <c r="G103" s="3"/>
    </row>
    <row r="104" customFormat="false" ht="15" hidden="false" customHeight="false" outlineLevel="0" collapsed="false">
      <c r="A104" s="51"/>
      <c r="B104" s="51"/>
      <c r="C104" s="52"/>
      <c r="D104" s="49"/>
      <c r="E104" s="49"/>
      <c r="F104" s="50"/>
      <c r="G104" s="3"/>
    </row>
    <row r="105" customFormat="false" ht="15" hidden="false" customHeight="false" outlineLevel="0" collapsed="false">
      <c r="A105" s="51"/>
      <c r="B105" s="51"/>
      <c r="C105" s="51"/>
      <c r="D105" s="53"/>
      <c r="E105" s="54"/>
      <c r="F105" s="54"/>
      <c r="G105" s="3"/>
    </row>
    <row r="106" customFormat="false" ht="14.25" hidden="false" customHeight="false" outlineLevel="0" collapsed="false">
      <c r="A106" s="2"/>
      <c r="B106" s="2"/>
      <c r="C106" s="2"/>
      <c r="D106" s="2"/>
      <c r="E106" s="2"/>
      <c r="F106" s="55"/>
      <c r="G106" s="3"/>
    </row>
    <row r="107" customFormat="false" ht="18" hidden="false" customHeight="false" outlineLevel="0" collapsed="false">
      <c r="A107" s="56" t="s">
        <v>305</v>
      </c>
      <c r="B107" s="56"/>
      <c r="C107" s="56"/>
      <c r="D107" s="56" t="s">
        <v>306</v>
      </c>
      <c r="E107" s="2"/>
      <c r="F107" s="2"/>
      <c r="G107" s="3"/>
    </row>
    <row r="109" customFormat="false" ht="14.25" hidden="false" customHeight="false" outlineLevel="0" collapsed="false"/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H161"/>
  <sheetViews>
    <sheetView windowProtection="false" showFormulas="false" showGridLines="true" showRowColHeaders="true" showZeros="true" rightToLeft="false" tabSelected="false" showOutlineSymbols="true" defaultGridColor="true" view="pageBreakPreview" topLeftCell="B1" colorId="64" zoomScale="100" zoomScaleNormal="75" zoomScalePageLayoutView="100" workbookViewId="0">
      <selection pane="topLeft" activeCell="E1" activeCellId="0" sqref="E1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3" min="3" style="0" width="18.6938775510204"/>
    <col collapsed="false" hidden="false" max="4" min="4" style="0" width="16.4081632653061"/>
    <col collapsed="false" hidden="false" max="5" min="5" style="0" width="17.8367346938776"/>
    <col collapsed="false" hidden="false" max="6" min="6" style="0" width="23.5408163265306"/>
    <col collapsed="false" hidden="false" max="7" min="7" style="0" width="26.2602040816327"/>
  </cols>
  <sheetData>
    <row r="1" customFormat="false" ht="14.25" hidden="false" customHeight="false" outlineLevel="0" collapsed="false">
      <c r="A1" s="57"/>
      <c r="B1" s="57"/>
      <c r="C1" s="57"/>
      <c r="D1" s="57"/>
      <c r="E1" s="2"/>
      <c r="F1" s="2" t="s">
        <v>0</v>
      </c>
      <c r="G1" s="2"/>
      <c r="H1" s="57"/>
    </row>
    <row r="2" customFormat="false" ht="14.25" hidden="false" customHeight="false" outlineLevel="0" collapsed="false">
      <c r="A2" s="57"/>
      <c r="B2" s="57"/>
      <c r="C2" s="57"/>
      <c r="D2" s="57"/>
      <c r="E2" s="2" t="s">
        <v>1</v>
      </c>
      <c r="F2" s="2"/>
      <c r="G2" s="2"/>
      <c r="H2" s="57"/>
    </row>
    <row r="3" customFormat="false" ht="14.25" hidden="false" customHeight="false" outlineLevel="0" collapsed="false">
      <c r="A3" s="57"/>
      <c r="B3" s="57"/>
      <c r="C3" s="57"/>
      <c r="D3" s="57"/>
      <c r="E3" s="2"/>
      <c r="F3" s="2" t="s">
        <v>2</v>
      </c>
      <c r="G3" s="2"/>
      <c r="H3" s="57"/>
    </row>
    <row r="4" customFormat="false" ht="18" hidden="false" customHeight="false" outlineLevel="0" collapsed="false">
      <c r="A4" s="59"/>
      <c r="B4" s="57"/>
      <c r="C4" s="57"/>
      <c r="D4" s="57"/>
      <c r="E4" s="2"/>
      <c r="F4" s="2"/>
      <c r="G4" s="2"/>
      <c r="H4" s="57"/>
    </row>
    <row r="5" customFormat="false" ht="12.75" hidden="false" customHeight="false" outlineLevel="0" collapsed="false">
      <c r="A5" s="60"/>
      <c r="B5" s="61"/>
      <c r="C5" s="61"/>
      <c r="D5" s="61"/>
      <c r="E5" s="1"/>
      <c r="F5" s="1"/>
      <c r="G5" s="1"/>
    </row>
    <row r="6" customFormat="false" ht="12.75" hidden="false" customHeight="false" outlineLevel="0" collapsed="false">
      <c r="A6" s="62"/>
      <c r="B6" s="57" t="s">
        <v>130</v>
      </c>
      <c r="C6" s="57"/>
      <c r="D6" s="57"/>
      <c r="E6" s="60"/>
      <c r="F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60"/>
      <c r="F7" s="60"/>
    </row>
    <row r="8" customFormat="false" ht="12.75" hidden="false" customHeight="false" outlineLevel="0" collapsed="false">
      <c r="A8" s="61"/>
      <c r="B8" s="61"/>
      <c r="C8" s="63"/>
      <c r="D8" s="63"/>
      <c r="E8" s="61"/>
      <c r="F8" s="61"/>
    </row>
    <row r="9" customFormat="false" ht="13.5" hidden="false" customHeight="false" outlineLevel="0" collapsed="false">
      <c r="A9" s="58"/>
      <c r="B9" s="64"/>
      <c r="C9" s="65"/>
      <c r="D9" s="65"/>
      <c r="E9" s="64"/>
      <c r="F9" s="64"/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133</v>
      </c>
      <c r="E10" s="67" t="s">
        <v>134</v>
      </c>
      <c r="F10" s="69" t="s">
        <v>135</v>
      </c>
      <c r="G10" s="69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138</v>
      </c>
      <c r="E11" s="71" t="s">
        <v>139</v>
      </c>
      <c r="F11" s="72" t="s">
        <v>249</v>
      </c>
      <c r="G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142</v>
      </c>
      <c r="D12" s="71" t="s">
        <v>143</v>
      </c>
      <c r="E12" s="71" t="s">
        <v>144</v>
      </c>
      <c r="F12" s="72" t="s">
        <v>145</v>
      </c>
      <c r="G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4" t="s">
        <v>147</v>
      </c>
      <c r="F13" s="72" t="s">
        <v>148</v>
      </c>
      <c r="G13" s="71" t="s">
        <v>149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5</v>
      </c>
      <c r="F14" s="78" t="n">
        <v>6</v>
      </c>
      <c r="G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C16+C32+C39+C35</f>
        <v>32517800</v>
      </c>
      <c r="D15" s="82" t="n">
        <f aca="false">D16+D32+D39+D35</f>
        <v>32517800</v>
      </c>
      <c r="E15" s="82" t="n">
        <f aca="false">E16+E32+E39+E35</f>
        <v>42975971</v>
      </c>
      <c r="F15" s="83" t="n">
        <f aca="false">E15/C15*100</f>
        <v>132.161373155626</v>
      </c>
      <c r="G15" s="83" t="n">
        <f aca="false">E15/D15*100</f>
        <v>132.161373155626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13676900</v>
      </c>
      <c r="D16" s="82" t="n">
        <f aca="false">D18</f>
        <v>13676900</v>
      </c>
      <c r="E16" s="82" t="n">
        <f aca="false">E18</f>
        <v>18290766</v>
      </c>
      <c r="F16" s="84" t="n">
        <f aca="false">E16/C16*100</f>
        <v>133.734735210464</v>
      </c>
      <c r="G16" s="84" t="n">
        <f aca="false">E16/D16*100</f>
        <v>133.734735210464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5"/>
      <c r="F17" s="84"/>
      <c r="G17" s="84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13676900</v>
      </c>
      <c r="D18" s="87" t="n">
        <f aca="false">D19+D21+D24+D26+D29</f>
        <v>13676900</v>
      </c>
      <c r="E18" s="87" t="n">
        <f aca="false">E19+E21+E24+E26+E29</f>
        <v>18290766</v>
      </c>
      <c r="F18" s="84" t="n">
        <f aca="false">E18/C18*100</f>
        <v>133.734735210464</v>
      </c>
      <c r="G18" s="84" t="n">
        <f aca="false">E18/D18*100</f>
        <v>133.734735210464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9571400</v>
      </c>
      <c r="D19" s="87" t="n">
        <v>9571400</v>
      </c>
      <c r="E19" s="87" t="n">
        <v>13897974</v>
      </c>
      <c r="F19" s="84" t="n">
        <f aca="false">E19/C19*100</f>
        <v>145.203146875065</v>
      </c>
      <c r="G19" s="84" t="n">
        <f aca="false">E19/D19*100</f>
        <v>145.203146875065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4"/>
      <c r="G20" s="84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2780100</v>
      </c>
      <c r="D21" s="87" t="n">
        <v>2780100</v>
      </c>
      <c r="E21" s="87" t="n">
        <v>2983025</v>
      </c>
      <c r="F21" s="84" t="n">
        <f aca="false">E21/C21*100</f>
        <v>107.29919787058</v>
      </c>
      <c r="G21" s="84" t="n">
        <f aca="false">E21/D21*100</f>
        <v>107.29919787058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4"/>
      <c r="G22" s="84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4"/>
      <c r="G23" s="84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833900</v>
      </c>
      <c r="D24" s="87" t="n">
        <v>833900</v>
      </c>
      <c r="E24" s="87" t="n">
        <v>841087</v>
      </c>
      <c r="F24" s="84" t="n">
        <f aca="false">E24/C24*100</f>
        <v>100.861853939321</v>
      </c>
      <c r="G24" s="84" t="n">
        <f aca="false">E24/D24*100</f>
        <v>100.861853939321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4"/>
      <c r="G25" s="84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331900</v>
      </c>
      <c r="D26" s="87" t="n">
        <v>331900</v>
      </c>
      <c r="E26" s="87" t="n">
        <v>482840</v>
      </c>
      <c r="F26" s="84" t="n">
        <f aca="false">E26/C26*100</f>
        <v>145.477553479964</v>
      </c>
      <c r="G26" s="84" t="n">
        <f aca="false">E26/D26*100</f>
        <v>145.477553479964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8"/>
      <c r="F27" s="84"/>
      <c r="G27" s="84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8"/>
      <c r="F28" s="84"/>
      <c r="G28" s="84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159600</v>
      </c>
      <c r="D29" s="87" t="n">
        <v>159600</v>
      </c>
      <c r="E29" s="88" t="n">
        <v>85840</v>
      </c>
      <c r="F29" s="84" t="n">
        <f aca="false">E29/C29*100</f>
        <v>53.7844611528822</v>
      </c>
      <c r="G29" s="84" t="n">
        <f aca="false">E29/D29*100</f>
        <v>53.7844611528822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8"/>
      <c r="F30" s="84"/>
      <c r="G30" s="84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8"/>
      <c r="F31" s="84"/>
      <c r="G31" s="84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90" t="n">
        <f aca="false">E33</f>
        <v>348</v>
      </c>
      <c r="F32" s="84" t="n">
        <v>0</v>
      </c>
      <c r="G32" s="84" t="n"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90" t="n">
        <f aca="false">E34</f>
        <v>348</v>
      </c>
      <c r="F33" s="84" t="n">
        <v>0</v>
      </c>
      <c r="G33" s="84" t="n"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8" t="n">
        <v>348</v>
      </c>
      <c r="F34" s="84" t="n">
        <v>0</v>
      </c>
      <c r="G34" s="84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90" t="n">
        <f aca="false">E36</f>
        <v>-7000</v>
      </c>
      <c r="F35" s="84" t="n">
        <v>0</v>
      </c>
      <c r="G35" s="84" t="n"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E37+E38</f>
        <v>-7000</v>
      </c>
      <c r="F36" s="84" t="n">
        <v>0</v>
      </c>
      <c r="G36" s="84" t="n">
        <v>0</v>
      </c>
    </row>
    <row r="37" customFormat="false" ht="12.75" hidden="false" customHeight="false" outlineLevel="0" collapsed="false">
      <c r="A37" s="91" t="n">
        <v>16010200</v>
      </c>
      <c r="B37" s="86" t="s">
        <v>169</v>
      </c>
      <c r="C37" s="87" t="n">
        <v>0</v>
      </c>
      <c r="D37" s="87" t="n">
        <v>0</v>
      </c>
      <c r="E37" s="87" t="n">
        <v>0</v>
      </c>
      <c r="F37" s="84" t="n">
        <v>0</v>
      </c>
      <c r="G37" s="84" t="n">
        <v>0</v>
      </c>
    </row>
    <row r="38" customFormat="false" ht="12.75" hidden="false" customHeight="false" outlineLevel="0" collapsed="false">
      <c r="A38" s="91" t="n">
        <v>16010400</v>
      </c>
      <c r="B38" s="86" t="s">
        <v>170</v>
      </c>
      <c r="C38" s="87" t="n">
        <v>0</v>
      </c>
      <c r="D38" s="87" t="n">
        <v>0</v>
      </c>
      <c r="E38" s="90" t="n">
        <v>-7000</v>
      </c>
      <c r="F38" s="84"/>
      <c r="G38" s="84"/>
    </row>
    <row r="39" customFormat="false" ht="12.75" hidden="false" customHeight="false" outlineLevel="0" collapsed="false">
      <c r="A39" s="80" t="n">
        <v>18000000</v>
      </c>
      <c r="B39" s="81" t="s">
        <v>34</v>
      </c>
      <c r="C39" s="82" t="n">
        <f aca="false">C40+C45+C50+C53</f>
        <v>18840900</v>
      </c>
      <c r="D39" s="82" t="n">
        <f aca="false">D40+D45+D50+D53</f>
        <v>18840900</v>
      </c>
      <c r="E39" s="82" t="n">
        <f aca="false">E40+E45+E50+E53</f>
        <v>24691857</v>
      </c>
      <c r="F39" s="84" t="n">
        <f aca="false">E39/C39*100</f>
        <v>131.054551534162</v>
      </c>
      <c r="G39" s="84" t="n">
        <f aca="false">E39/D39*100</f>
        <v>131.054551534162</v>
      </c>
    </row>
    <row r="40" customFormat="false" ht="12.75" hidden="false" customHeight="false" outlineLevel="0" collapsed="false">
      <c r="A40" s="80" t="n">
        <v>18010000</v>
      </c>
      <c r="B40" s="81" t="s">
        <v>35</v>
      </c>
      <c r="C40" s="82" t="n">
        <f aca="false">C41+C42+C43+C44</f>
        <v>18297400</v>
      </c>
      <c r="D40" s="82" t="n">
        <f aca="false">D41+D42+D43+D44</f>
        <v>18297400</v>
      </c>
      <c r="E40" s="82" t="n">
        <f aca="false">E41+E42+E43+E44</f>
        <v>24082496</v>
      </c>
      <c r="F40" s="84" t="n">
        <f aca="false">E40/C40*100</f>
        <v>131.617038486342</v>
      </c>
      <c r="G40" s="84" t="n">
        <f aca="false">E40/D40*100</f>
        <v>131.617038486342</v>
      </c>
    </row>
    <row r="41" customFormat="false" ht="12.75" hidden="false" customHeight="false" outlineLevel="0" collapsed="false">
      <c r="A41" s="80" t="n">
        <v>18010500</v>
      </c>
      <c r="B41" s="86" t="s">
        <v>36</v>
      </c>
      <c r="C41" s="82" t="n">
        <v>4947000</v>
      </c>
      <c r="D41" s="82" t="n">
        <v>4947000</v>
      </c>
      <c r="E41" s="85" t="n">
        <v>9303269</v>
      </c>
      <c r="F41" s="84" t="n">
        <f aca="false">E41/C41*100</f>
        <v>188.05880331514</v>
      </c>
      <c r="G41" s="84" t="n">
        <f aca="false">E41/D41*100</f>
        <v>188.05880331514</v>
      </c>
    </row>
    <row r="42" customFormat="false" ht="12.75" hidden="false" customHeight="false" outlineLevel="0" collapsed="false">
      <c r="A42" s="80" t="n">
        <v>18010600</v>
      </c>
      <c r="B42" s="86" t="s">
        <v>37</v>
      </c>
      <c r="C42" s="82" t="n">
        <v>11872800</v>
      </c>
      <c r="D42" s="82" t="n">
        <v>11872800</v>
      </c>
      <c r="E42" s="85" t="n">
        <v>13360628</v>
      </c>
      <c r="F42" s="84" t="n">
        <f aca="false">E42/C42*100</f>
        <v>112.531399501381</v>
      </c>
      <c r="G42" s="84" t="n">
        <f aca="false">E42/D42*100</f>
        <v>112.531399501381</v>
      </c>
    </row>
    <row r="43" customFormat="false" ht="12.75" hidden="false" customHeight="false" outlineLevel="0" collapsed="false">
      <c r="A43" s="80" t="n">
        <v>18010700</v>
      </c>
      <c r="B43" s="86" t="s">
        <v>38</v>
      </c>
      <c r="C43" s="82" t="n">
        <v>207800</v>
      </c>
      <c r="D43" s="82" t="n">
        <v>207800</v>
      </c>
      <c r="E43" s="85" t="n">
        <v>532377</v>
      </c>
      <c r="F43" s="84" t="n">
        <f aca="false">E43/C43*100</f>
        <v>256.196823869105</v>
      </c>
      <c r="G43" s="84" t="n">
        <f aca="false">E43/D43*100</f>
        <v>256.196823869105</v>
      </c>
    </row>
    <row r="44" customFormat="false" ht="12.75" hidden="false" customHeight="false" outlineLevel="0" collapsed="false">
      <c r="A44" s="80" t="n">
        <v>18010900</v>
      </c>
      <c r="B44" s="86" t="s">
        <v>39</v>
      </c>
      <c r="C44" s="82" t="n">
        <v>1269800</v>
      </c>
      <c r="D44" s="82" t="n">
        <v>1269800</v>
      </c>
      <c r="E44" s="85" t="n">
        <v>886222</v>
      </c>
      <c r="F44" s="84" t="n">
        <f aca="false">E44/C44*100</f>
        <v>69.7922507481493</v>
      </c>
      <c r="G44" s="84" t="n">
        <f aca="false">E44/D44*100</f>
        <v>69.7922507481493</v>
      </c>
    </row>
    <row r="45" customFormat="false" ht="12.75" hidden="false" customHeight="false" outlineLevel="0" collapsed="false">
      <c r="A45" s="80" t="n">
        <v>18020000</v>
      </c>
      <c r="B45" s="81" t="s">
        <v>40</v>
      </c>
      <c r="C45" s="82" t="n">
        <f aca="false">C46+C48</f>
        <v>436400</v>
      </c>
      <c r="D45" s="82" t="n">
        <f aca="false">D46+D48</f>
        <v>436400</v>
      </c>
      <c r="E45" s="85" t="n">
        <f aca="false">E46+E48</f>
        <v>532215</v>
      </c>
      <c r="F45" s="84" t="n">
        <f aca="false">E45/C45*100</f>
        <v>121.95577451879</v>
      </c>
      <c r="G45" s="84" t="n">
        <f aca="false">E45/D45*100</f>
        <v>121.95577451879</v>
      </c>
    </row>
    <row r="46" customFormat="false" ht="12.75" hidden="false" customHeight="false" outlineLevel="0" collapsed="false">
      <c r="A46" s="71" t="n">
        <v>18020100</v>
      </c>
      <c r="B46" s="86" t="s">
        <v>171</v>
      </c>
      <c r="C46" s="87" t="n">
        <v>301700</v>
      </c>
      <c r="D46" s="87" t="n">
        <v>301700</v>
      </c>
      <c r="E46" s="88" t="n">
        <v>379065</v>
      </c>
      <c r="F46" s="84" t="n">
        <f aca="false">E46/C46*100</f>
        <v>125.643022870401</v>
      </c>
      <c r="G46" s="84" t="n">
        <f aca="false">E46/D46*100</f>
        <v>125.643022870401</v>
      </c>
    </row>
    <row r="47" customFormat="false" ht="12.75" hidden="false" customHeight="false" outlineLevel="0" collapsed="false">
      <c r="A47" s="71"/>
      <c r="B47" s="86" t="s">
        <v>172</v>
      </c>
      <c r="C47" s="87"/>
      <c r="D47" s="87"/>
      <c r="E47" s="88"/>
      <c r="F47" s="84"/>
      <c r="G47" s="84"/>
    </row>
    <row r="48" customFormat="false" ht="12.75" hidden="false" customHeight="false" outlineLevel="0" collapsed="false">
      <c r="A48" s="71" t="n">
        <v>18020200</v>
      </c>
      <c r="B48" s="86" t="s">
        <v>173</v>
      </c>
      <c r="C48" s="87" t="n">
        <v>134700</v>
      </c>
      <c r="D48" s="87" t="n">
        <v>134700</v>
      </c>
      <c r="E48" s="88" t="n">
        <v>153150</v>
      </c>
      <c r="F48" s="84" t="n">
        <f aca="false">E48/C48*100</f>
        <v>113.69710467706</v>
      </c>
      <c r="G48" s="84" t="n">
        <f aca="false">E48/D48*100</f>
        <v>113.69710467706</v>
      </c>
    </row>
    <row r="49" customFormat="false" ht="12.75" hidden="false" customHeight="false" outlineLevel="0" collapsed="false">
      <c r="A49" s="71"/>
      <c r="B49" s="86" t="s">
        <v>172</v>
      </c>
      <c r="C49" s="87"/>
      <c r="D49" s="87"/>
      <c r="E49" s="88"/>
      <c r="F49" s="84"/>
      <c r="G49" s="84"/>
    </row>
    <row r="50" customFormat="false" ht="12.75" hidden="false" customHeight="false" outlineLevel="0" collapsed="false">
      <c r="A50" s="80" t="n">
        <v>18030000</v>
      </c>
      <c r="B50" s="81" t="s">
        <v>43</v>
      </c>
      <c r="C50" s="82" t="n">
        <f aca="false">C51+C52</f>
        <v>107100</v>
      </c>
      <c r="D50" s="82" t="n">
        <f aca="false">D51+D52</f>
        <v>107100</v>
      </c>
      <c r="E50" s="85" t="n">
        <f aca="false">E51+E52</f>
        <v>119506</v>
      </c>
      <c r="F50" s="84" t="n">
        <f aca="false">E50/C50*100</f>
        <v>111.583566760037</v>
      </c>
      <c r="G50" s="84" t="n">
        <f aca="false">E50/D50*100</f>
        <v>111.583566760037</v>
      </c>
    </row>
    <row r="51" customFormat="false" ht="12.75" hidden="false" customHeight="false" outlineLevel="0" collapsed="false">
      <c r="A51" s="71" t="n">
        <v>18030100</v>
      </c>
      <c r="B51" s="86" t="s">
        <v>44</v>
      </c>
      <c r="C51" s="87" t="n">
        <v>96000</v>
      </c>
      <c r="D51" s="87" t="n">
        <v>96000</v>
      </c>
      <c r="E51" s="88" t="n">
        <v>89312</v>
      </c>
      <c r="F51" s="84" t="n">
        <f aca="false">E51/C51*100</f>
        <v>93.0333333333333</v>
      </c>
      <c r="G51" s="84" t="n">
        <f aca="false">E51/D51*100</f>
        <v>93.0333333333333</v>
      </c>
    </row>
    <row r="52" customFormat="false" ht="12.75" hidden="false" customHeight="false" outlineLevel="0" collapsed="false">
      <c r="A52" s="71" t="n">
        <v>18030200</v>
      </c>
      <c r="B52" s="86" t="s">
        <v>45</v>
      </c>
      <c r="C52" s="87" t="n">
        <v>11100</v>
      </c>
      <c r="D52" s="87" t="n">
        <v>11100</v>
      </c>
      <c r="E52" s="88" t="n">
        <v>30194</v>
      </c>
      <c r="F52" s="84" t="n">
        <f aca="false">E52/C52*100</f>
        <v>272.018018018018</v>
      </c>
      <c r="G52" s="84" t="n">
        <f aca="false">E52/D52*100</f>
        <v>272.018018018018</v>
      </c>
    </row>
    <row r="53" customFormat="false" ht="12.75" hidden="false" customHeight="false" outlineLevel="0" collapsed="false">
      <c r="A53" s="80" t="n">
        <v>18040000</v>
      </c>
      <c r="B53" s="81" t="s">
        <v>174</v>
      </c>
      <c r="C53" s="82" t="n">
        <f aca="false">C55+C57+C59+C61</f>
        <v>0</v>
      </c>
      <c r="D53" s="82" t="n">
        <f aca="false">D55+D57+D59+D61</f>
        <v>0</v>
      </c>
      <c r="E53" s="82" t="n">
        <f aca="false">E55+E57+E59+E61</f>
        <v>-42360</v>
      </c>
      <c r="F53" s="84" t="n">
        <v>0</v>
      </c>
      <c r="G53" s="84" t="n">
        <v>0</v>
      </c>
    </row>
    <row r="54" customFormat="false" ht="12.75" hidden="false" customHeight="false" outlineLevel="0" collapsed="false">
      <c r="A54" s="80"/>
      <c r="B54" s="81" t="s">
        <v>175</v>
      </c>
      <c r="C54" s="82"/>
      <c r="D54" s="82"/>
      <c r="E54" s="85"/>
      <c r="F54" s="84"/>
      <c r="G54" s="84"/>
    </row>
    <row r="55" customFormat="false" ht="12.75" hidden="false" customHeight="false" outlineLevel="0" collapsed="false">
      <c r="A55" s="71" t="n">
        <v>18040200</v>
      </c>
      <c r="B55" s="86" t="s">
        <v>176</v>
      </c>
      <c r="C55" s="87" t="n">
        <v>0</v>
      </c>
      <c r="D55" s="87" t="n">
        <v>0</v>
      </c>
      <c r="E55" s="85" t="n">
        <v>-42655</v>
      </c>
      <c r="F55" s="84" t="n">
        <v>0</v>
      </c>
      <c r="G55" s="84" t="n">
        <v>0</v>
      </c>
    </row>
    <row r="56" customFormat="false" ht="12.75" hidden="false" customHeight="false" outlineLevel="0" collapsed="false">
      <c r="A56" s="71"/>
      <c r="B56" s="86" t="s">
        <v>177</v>
      </c>
      <c r="C56" s="87"/>
      <c r="D56" s="87"/>
      <c r="E56" s="85"/>
      <c r="F56" s="84"/>
      <c r="G56" s="84"/>
    </row>
    <row r="57" customFormat="false" ht="12.75" hidden="false" customHeight="false" outlineLevel="0" collapsed="false">
      <c r="A57" s="71" t="n">
        <v>18040700</v>
      </c>
      <c r="B57" s="86" t="s">
        <v>178</v>
      </c>
      <c r="C57" s="87" t="n">
        <v>0</v>
      </c>
      <c r="D57" s="87" t="n">
        <v>0</v>
      </c>
      <c r="E57" s="88" t="n">
        <v>1656</v>
      </c>
      <c r="F57" s="84" t="n">
        <v>0</v>
      </c>
      <c r="G57" s="84" t="n">
        <v>0</v>
      </c>
    </row>
    <row r="58" customFormat="false" ht="12.75" hidden="false" customHeight="false" outlineLevel="0" collapsed="false">
      <c r="A58" s="71"/>
      <c r="B58" s="86" t="s">
        <v>179</v>
      </c>
      <c r="C58" s="87"/>
      <c r="D58" s="87"/>
      <c r="E58" s="88"/>
      <c r="F58" s="84"/>
      <c r="G58" s="84"/>
    </row>
    <row r="59" customFormat="false" ht="12.75" hidden="false" customHeight="false" outlineLevel="0" collapsed="false">
      <c r="A59" s="71" t="n">
        <v>18040800</v>
      </c>
      <c r="B59" s="86" t="s">
        <v>180</v>
      </c>
      <c r="C59" s="87" t="n">
        <v>0</v>
      </c>
      <c r="D59" s="87" t="n">
        <v>0</v>
      </c>
      <c r="E59" s="85" t="n">
        <v>-261</v>
      </c>
      <c r="F59" s="84" t="n">
        <v>0</v>
      </c>
      <c r="G59" s="84" t="n">
        <v>0</v>
      </c>
    </row>
    <row r="60" customFormat="false" ht="12.75" hidden="false" customHeight="false" outlineLevel="0" collapsed="false">
      <c r="A60" s="71"/>
      <c r="B60" s="86" t="s">
        <v>181</v>
      </c>
      <c r="C60" s="87"/>
      <c r="D60" s="87"/>
      <c r="E60" s="85"/>
      <c r="F60" s="84"/>
      <c r="G60" s="84"/>
    </row>
    <row r="61" customFormat="false" ht="12.75" hidden="false" customHeight="false" outlineLevel="0" collapsed="false">
      <c r="A61" s="71" t="n">
        <v>18041400</v>
      </c>
      <c r="B61" s="86" t="s">
        <v>182</v>
      </c>
      <c r="C61" s="87" t="n">
        <v>0</v>
      </c>
      <c r="D61" s="87" t="n">
        <v>0</v>
      </c>
      <c r="E61" s="88" t="n">
        <v>-1100</v>
      </c>
      <c r="F61" s="84" t="n">
        <v>0</v>
      </c>
      <c r="G61" s="84" t="n">
        <v>0</v>
      </c>
    </row>
    <row r="62" customFormat="false" ht="12.75" hidden="false" customHeight="false" outlineLevel="0" collapsed="false">
      <c r="A62" s="71"/>
      <c r="B62" s="86" t="s">
        <v>183</v>
      </c>
      <c r="C62" s="87"/>
      <c r="D62" s="87"/>
      <c r="E62" s="85"/>
      <c r="F62" s="84"/>
      <c r="G62" s="84"/>
    </row>
    <row r="63" customFormat="false" ht="12.75" hidden="false" customHeight="false" outlineLevel="0" collapsed="false">
      <c r="A63" s="80" t="n">
        <v>20000000</v>
      </c>
      <c r="B63" s="81" t="s">
        <v>46</v>
      </c>
      <c r="C63" s="82" t="n">
        <f aca="false">C64+C69+C80+C86</f>
        <v>1210600</v>
      </c>
      <c r="D63" s="82" t="n">
        <f aca="false">D64+D69+D80+D86</f>
        <v>1210600</v>
      </c>
      <c r="E63" s="82" t="n">
        <f aca="false">E64+E69+E80+E86</f>
        <v>1338242</v>
      </c>
      <c r="F63" s="84" t="n">
        <f aca="false">E63/C63*100</f>
        <v>110.543697340162</v>
      </c>
      <c r="G63" s="84" t="n">
        <f aca="false">E63/D63*100</f>
        <v>110.543697340162</v>
      </c>
    </row>
    <row r="64" customFormat="false" ht="12.75" hidden="false" customHeight="false" outlineLevel="0" collapsed="false">
      <c r="A64" s="80" t="n">
        <v>21000000</v>
      </c>
      <c r="B64" s="81" t="s">
        <v>47</v>
      </c>
      <c r="C64" s="82" t="n">
        <f aca="false">C65+C68</f>
        <v>4500</v>
      </c>
      <c r="D64" s="82" t="n">
        <f aca="false">D65+D68</f>
        <v>4500</v>
      </c>
      <c r="E64" s="82" t="n">
        <f aca="false">E65+E68</f>
        <v>11551</v>
      </c>
      <c r="F64" s="84" t="n">
        <f aca="false">E64/C64*100</f>
        <v>256.688888888889</v>
      </c>
      <c r="G64" s="84" t="n">
        <f aca="false">E64/D64*100</f>
        <v>256.688888888889</v>
      </c>
    </row>
    <row r="65" customFormat="false" ht="12.75" hidden="false" customHeight="false" outlineLevel="0" collapsed="false">
      <c r="A65" s="80" t="n">
        <v>21080900</v>
      </c>
      <c r="B65" s="81" t="s">
        <v>184</v>
      </c>
      <c r="C65" s="82" t="n">
        <v>0</v>
      </c>
      <c r="D65" s="82" t="n">
        <v>0</v>
      </c>
      <c r="E65" s="85" t="n">
        <v>2</v>
      </c>
      <c r="F65" s="84"/>
      <c r="G65" s="84"/>
    </row>
    <row r="66" customFormat="false" ht="12.75" hidden="false" customHeight="false" outlineLevel="0" collapsed="false">
      <c r="A66" s="80"/>
      <c r="B66" s="81" t="s">
        <v>185</v>
      </c>
      <c r="C66" s="82"/>
      <c r="D66" s="82"/>
      <c r="E66" s="85"/>
      <c r="F66" s="84"/>
      <c r="G66" s="84"/>
    </row>
    <row r="67" customFormat="false" ht="12.75" hidden="false" customHeight="false" outlineLevel="0" collapsed="false">
      <c r="A67" s="80"/>
      <c r="B67" s="81" t="s">
        <v>186</v>
      </c>
      <c r="C67" s="82"/>
      <c r="D67" s="82"/>
      <c r="E67" s="85"/>
      <c r="F67" s="84"/>
      <c r="G67" s="84"/>
    </row>
    <row r="68" customFormat="false" ht="12.75" hidden="false" customHeight="false" outlineLevel="0" collapsed="false">
      <c r="A68" s="71" t="n">
        <v>21081100</v>
      </c>
      <c r="B68" s="86" t="s">
        <v>49</v>
      </c>
      <c r="C68" s="87" t="n">
        <v>4500</v>
      </c>
      <c r="D68" s="87" t="n">
        <v>4500</v>
      </c>
      <c r="E68" s="92" t="n">
        <v>11549</v>
      </c>
      <c r="F68" s="84" t="n">
        <f aca="false">E68/C68*100</f>
        <v>256.644444444444</v>
      </c>
      <c r="G68" s="84" t="n">
        <f aca="false">E68/D68*100</f>
        <v>256.644444444444</v>
      </c>
    </row>
    <row r="69" customFormat="false" ht="12.75" hidden="false" customHeight="false" outlineLevel="0" collapsed="false">
      <c r="A69" s="80" t="n">
        <v>22000000</v>
      </c>
      <c r="B69" s="81" t="s">
        <v>187</v>
      </c>
      <c r="C69" s="82" t="n">
        <f aca="false">C70</f>
        <v>592400</v>
      </c>
      <c r="D69" s="82" t="n">
        <f aca="false">D70</f>
        <v>592400</v>
      </c>
      <c r="E69" s="82" t="n">
        <f aca="false">E70</f>
        <v>693604</v>
      </c>
      <c r="F69" s="84" t="n">
        <f aca="false">E69/C69*100</f>
        <v>117.083727211344</v>
      </c>
      <c r="G69" s="84" t="n">
        <f aca="false">E69/D69*100</f>
        <v>117.083727211344</v>
      </c>
    </row>
    <row r="70" customFormat="false" ht="12.75" hidden="false" customHeight="false" outlineLevel="0" collapsed="false">
      <c r="A70" s="80" t="n">
        <v>22010000</v>
      </c>
      <c r="B70" s="81" t="s">
        <v>52</v>
      </c>
      <c r="C70" s="82" t="n">
        <f aca="false">C73+C71+C74+C76</f>
        <v>592400</v>
      </c>
      <c r="D70" s="82" t="n">
        <f aca="false">D73+D71+D74+D76</f>
        <v>592400</v>
      </c>
      <c r="E70" s="82" t="n">
        <f aca="false">E73+E71+E74+E76</f>
        <v>693604</v>
      </c>
      <c r="F70" s="84" t="n">
        <f aca="false">E70/C70*100</f>
        <v>117.083727211344</v>
      </c>
      <c r="G70" s="84" t="n">
        <f aca="false">E70/D70*100</f>
        <v>117.083727211344</v>
      </c>
    </row>
    <row r="71" customFormat="false" ht="12.75" hidden="false" customHeight="false" outlineLevel="0" collapsed="false">
      <c r="A71" s="80" t="n">
        <v>22010300</v>
      </c>
      <c r="B71" s="81" t="s">
        <v>188</v>
      </c>
      <c r="C71" s="82" t="n">
        <v>0</v>
      </c>
      <c r="D71" s="82" t="n">
        <v>0</v>
      </c>
      <c r="E71" s="85" t="n">
        <v>1640</v>
      </c>
      <c r="F71" s="84"/>
      <c r="G71" s="84"/>
    </row>
    <row r="72" customFormat="false" ht="12.75" hidden="false" customHeight="false" outlineLevel="0" collapsed="false">
      <c r="A72" s="80"/>
      <c r="B72" s="81" t="s">
        <v>54</v>
      </c>
      <c r="C72" s="82"/>
      <c r="D72" s="82"/>
      <c r="E72" s="85"/>
      <c r="F72" s="84"/>
      <c r="G72" s="84"/>
    </row>
    <row r="73" customFormat="false" ht="12.75" hidden="false" customHeight="false" outlineLevel="0" collapsed="false">
      <c r="A73" s="80" t="n">
        <v>22012500</v>
      </c>
      <c r="B73" s="81" t="s">
        <v>189</v>
      </c>
      <c r="C73" s="82" t="n">
        <v>592400</v>
      </c>
      <c r="D73" s="82" t="n">
        <v>592400</v>
      </c>
      <c r="E73" s="85" t="n">
        <v>611624</v>
      </c>
      <c r="F73" s="84" t="n">
        <f aca="false">E73/C73*100</f>
        <v>103.245104659014</v>
      </c>
      <c r="G73" s="84" t="n">
        <f aca="false">E73/D73*100</f>
        <v>103.245104659014</v>
      </c>
    </row>
    <row r="74" customFormat="false" ht="12.75" hidden="false" customHeight="false" outlineLevel="0" collapsed="false">
      <c r="A74" s="80" t="n">
        <v>22012600</v>
      </c>
      <c r="B74" s="81" t="s">
        <v>190</v>
      </c>
      <c r="C74" s="82" t="n">
        <v>0</v>
      </c>
      <c r="D74" s="82" t="n">
        <v>0</v>
      </c>
      <c r="E74" s="85" t="n">
        <v>69855</v>
      </c>
      <c r="F74" s="84"/>
      <c r="G74" s="84"/>
    </row>
    <row r="75" customFormat="false" ht="12.75" hidden="false" customHeight="false" outlineLevel="0" collapsed="false">
      <c r="A75" s="80"/>
      <c r="B75" s="81" t="s">
        <v>57</v>
      </c>
      <c r="C75" s="82"/>
      <c r="D75" s="82"/>
      <c r="E75" s="85"/>
      <c r="F75" s="84"/>
      <c r="G75" s="84"/>
    </row>
    <row r="76" customFormat="false" ht="12.75" hidden="false" customHeight="false" outlineLevel="0" collapsed="false">
      <c r="A76" s="80" t="n">
        <v>22012900</v>
      </c>
      <c r="B76" s="81" t="s">
        <v>191</v>
      </c>
      <c r="C76" s="82" t="n">
        <v>0</v>
      </c>
      <c r="D76" s="82" t="n">
        <v>0</v>
      </c>
      <c r="E76" s="85" t="n">
        <v>10485</v>
      </c>
      <c r="F76" s="84"/>
      <c r="G76" s="84"/>
    </row>
    <row r="77" customFormat="false" ht="12.75" hidden="false" customHeight="false" outlineLevel="0" collapsed="false">
      <c r="A77" s="80"/>
      <c r="B77" s="81" t="s">
        <v>192</v>
      </c>
      <c r="C77" s="82"/>
      <c r="D77" s="82"/>
      <c r="E77" s="85"/>
      <c r="F77" s="84"/>
      <c r="G77" s="84"/>
    </row>
    <row r="78" customFormat="false" ht="12.75" hidden="false" customHeight="false" outlineLevel="0" collapsed="false">
      <c r="A78" s="80"/>
      <c r="B78" s="81" t="s">
        <v>193</v>
      </c>
      <c r="C78" s="82"/>
      <c r="D78" s="82"/>
      <c r="E78" s="85"/>
      <c r="F78" s="84"/>
      <c r="G78" s="84"/>
    </row>
    <row r="79" customFormat="false" ht="12.75" hidden="false" customHeight="false" outlineLevel="0" collapsed="false">
      <c r="A79" s="80"/>
      <c r="B79" s="81" t="s">
        <v>194</v>
      </c>
      <c r="C79" s="82"/>
      <c r="D79" s="82"/>
      <c r="E79" s="85"/>
      <c r="F79" s="84"/>
      <c r="G79" s="84"/>
    </row>
    <row r="80" customFormat="false" ht="12.75" hidden="false" customHeight="false" outlineLevel="0" collapsed="false">
      <c r="A80" s="80" t="n">
        <v>22090000</v>
      </c>
      <c r="B80" s="81" t="s">
        <v>62</v>
      </c>
      <c r="C80" s="82" t="n">
        <f aca="false">C81+C83+C84</f>
        <v>605200</v>
      </c>
      <c r="D80" s="82" t="n">
        <f aca="false">D81+D83+D84</f>
        <v>605200</v>
      </c>
      <c r="E80" s="82" t="n">
        <f aca="false">E81+E83+E84</f>
        <v>610895</v>
      </c>
      <c r="F80" s="84" t="n">
        <f aca="false">E80/C80*100</f>
        <v>100.941011235955</v>
      </c>
      <c r="G80" s="84" t="n">
        <f aca="false">E80/D80*100</f>
        <v>100.941011235955</v>
      </c>
    </row>
    <row r="81" customFormat="false" ht="12.75" hidden="false" customHeight="false" outlineLevel="0" collapsed="false">
      <c r="A81" s="71" t="n">
        <v>22090100</v>
      </c>
      <c r="B81" s="86" t="s">
        <v>195</v>
      </c>
      <c r="C81" s="87" t="n">
        <v>50200</v>
      </c>
      <c r="D81" s="87" t="n">
        <v>50200</v>
      </c>
      <c r="E81" s="88" t="n">
        <v>10835</v>
      </c>
      <c r="F81" s="84" t="n">
        <f aca="false">E81/C81*100</f>
        <v>21.5836653386454</v>
      </c>
      <c r="G81" s="84" t="n">
        <f aca="false">E81/D81*100</f>
        <v>21.5836653386454</v>
      </c>
    </row>
    <row r="82" customFormat="false" ht="12.75" hidden="false" customHeight="false" outlineLevel="0" collapsed="false">
      <c r="A82" s="71"/>
      <c r="B82" s="86" t="s">
        <v>196</v>
      </c>
      <c r="C82" s="87"/>
      <c r="D82" s="87"/>
      <c r="E82" s="88"/>
      <c r="F82" s="84"/>
      <c r="G82" s="84"/>
    </row>
    <row r="83" customFormat="false" ht="12.75" hidden="false" customHeight="false" outlineLevel="0" collapsed="false">
      <c r="A83" s="71" t="n">
        <v>22090200</v>
      </c>
      <c r="B83" s="86" t="s">
        <v>65</v>
      </c>
      <c r="C83" s="87" t="n">
        <v>25000</v>
      </c>
      <c r="D83" s="87" t="n">
        <v>25000</v>
      </c>
      <c r="E83" s="88" t="n">
        <v>-3176</v>
      </c>
      <c r="F83" s="84" t="n">
        <f aca="false">E83/C83*100</f>
        <v>-12.704</v>
      </c>
      <c r="G83" s="84" t="n">
        <f aca="false">E83/D83*100</f>
        <v>-12.704</v>
      </c>
    </row>
    <row r="84" customFormat="false" ht="12.75" hidden="false" customHeight="false" outlineLevel="0" collapsed="false">
      <c r="A84" s="71" t="n">
        <v>22090400</v>
      </c>
      <c r="B84" s="86" t="s">
        <v>197</v>
      </c>
      <c r="C84" s="87" t="n">
        <v>530000</v>
      </c>
      <c r="D84" s="87" t="n">
        <v>530000</v>
      </c>
      <c r="E84" s="88" t="n">
        <v>603236</v>
      </c>
      <c r="F84" s="84" t="n">
        <f aca="false">E84/C84*100</f>
        <v>113.818113207547</v>
      </c>
      <c r="G84" s="84" t="n">
        <f aca="false">E84/D84*100</f>
        <v>113.818113207547</v>
      </c>
    </row>
    <row r="85" customFormat="false" ht="12.75" hidden="false" customHeight="false" outlineLevel="0" collapsed="false">
      <c r="A85" s="71"/>
      <c r="B85" s="86" t="s">
        <v>198</v>
      </c>
      <c r="C85" s="87"/>
      <c r="D85" s="87"/>
      <c r="E85" s="88"/>
      <c r="F85" s="84"/>
      <c r="G85" s="84"/>
    </row>
    <row r="86" customFormat="false" ht="12.75" hidden="false" customHeight="false" outlineLevel="0" collapsed="false">
      <c r="A86" s="80" t="n">
        <v>24000000</v>
      </c>
      <c r="B86" s="81" t="s">
        <v>70</v>
      </c>
      <c r="C86" s="82" t="n">
        <f aca="false">C87</f>
        <v>8500</v>
      </c>
      <c r="D86" s="82" t="n">
        <f aca="false">D87</f>
        <v>8500</v>
      </c>
      <c r="E86" s="85" t="n">
        <f aca="false">E87</f>
        <v>22192</v>
      </c>
      <c r="F86" s="84" t="n">
        <f aca="false">E86/C86*100</f>
        <v>261.082352941176</v>
      </c>
      <c r="G86" s="84" t="n">
        <f aca="false">E86/D86*100</f>
        <v>261.082352941176</v>
      </c>
    </row>
    <row r="87" customFormat="false" ht="12.75" hidden="false" customHeight="false" outlineLevel="0" collapsed="false">
      <c r="A87" s="80" t="n">
        <v>24060000</v>
      </c>
      <c r="B87" s="81" t="s">
        <v>48</v>
      </c>
      <c r="C87" s="82" t="n">
        <f aca="false">C88</f>
        <v>8500</v>
      </c>
      <c r="D87" s="82" t="n">
        <f aca="false">D88</f>
        <v>8500</v>
      </c>
      <c r="E87" s="85" t="n">
        <f aca="false">E88</f>
        <v>22192</v>
      </c>
      <c r="F87" s="84" t="n">
        <f aca="false">E87/C87*100</f>
        <v>261.082352941176</v>
      </c>
      <c r="G87" s="84" t="n">
        <f aca="false">E87/D87*100</f>
        <v>261.082352941176</v>
      </c>
    </row>
    <row r="88" customFormat="false" ht="12.75" hidden="false" customHeight="false" outlineLevel="0" collapsed="false">
      <c r="A88" s="71" t="n">
        <v>24060300</v>
      </c>
      <c r="B88" s="86" t="s">
        <v>48</v>
      </c>
      <c r="C88" s="87" t="n">
        <v>8500</v>
      </c>
      <c r="D88" s="87" t="n">
        <v>8500</v>
      </c>
      <c r="E88" s="88" t="n">
        <v>22192</v>
      </c>
      <c r="F88" s="84" t="n">
        <f aca="false">E88/C88*100</f>
        <v>261.082352941176</v>
      </c>
      <c r="G88" s="84" t="n">
        <f aca="false">E88/D88*100</f>
        <v>261.082352941176</v>
      </c>
    </row>
    <row r="89" customFormat="false" ht="12.75" hidden="false" customHeight="false" outlineLevel="0" collapsed="false">
      <c r="A89" s="80" t="n">
        <v>30000000</v>
      </c>
      <c r="B89" s="81" t="s">
        <v>199</v>
      </c>
      <c r="C89" s="82" t="n">
        <f aca="false">C90</f>
        <v>6700</v>
      </c>
      <c r="D89" s="82" t="n">
        <f aca="false">D90</f>
        <v>6700</v>
      </c>
      <c r="E89" s="85" t="n">
        <f aca="false">E90</f>
        <v>7400</v>
      </c>
      <c r="F89" s="84" t="n">
        <f aca="false">E89/C89*100</f>
        <v>110.44776119403</v>
      </c>
      <c r="G89" s="84" t="n">
        <f aca="false">E89/D89*100</f>
        <v>110.44776119403</v>
      </c>
    </row>
    <row r="90" customFormat="false" ht="12.75" hidden="false" customHeight="false" outlineLevel="0" collapsed="false">
      <c r="A90" s="80" t="n">
        <v>31000000</v>
      </c>
      <c r="B90" s="81" t="s">
        <v>77</v>
      </c>
      <c r="C90" s="82" t="n">
        <f aca="false">C91</f>
        <v>6700</v>
      </c>
      <c r="D90" s="82" t="n">
        <f aca="false">D91</f>
        <v>6700</v>
      </c>
      <c r="E90" s="85" t="n">
        <f aca="false">E91</f>
        <v>7400</v>
      </c>
      <c r="F90" s="84" t="n">
        <f aca="false">E90/C90*100</f>
        <v>110.44776119403</v>
      </c>
      <c r="G90" s="84" t="n">
        <f aca="false">E90/D90*100</f>
        <v>110.44776119403</v>
      </c>
    </row>
    <row r="91" customFormat="false" ht="12.75" hidden="false" customHeight="false" outlineLevel="0" collapsed="false">
      <c r="A91" s="71" t="n">
        <v>31010200</v>
      </c>
      <c r="B91" s="86" t="s">
        <v>200</v>
      </c>
      <c r="C91" s="87" t="n">
        <v>6700</v>
      </c>
      <c r="D91" s="87" t="n">
        <v>6700</v>
      </c>
      <c r="E91" s="88" t="n">
        <v>7400</v>
      </c>
      <c r="F91" s="84" t="n">
        <f aca="false">E91/C91*100</f>
        <v>110.44776119403</v>
      </c>
      <c r="G91" s="84" t="n">
        <f aca="false">E91/D91*100</f>
        <v>110.44776119403</v>
      </c>
    </row>
    <row r="92" customFormat="false" ht="12.75" hidden="false" customHeight="false" outlineLevel="0" collapsed="false">
      <c r="A92" s="71"/>
      <c r="B92" s="86" t="s">
        <v>201</v>
      </c>
      <c r="C92" s="87"/>
      <c r="D92" s="87"/>
      <c r="E92" s="85"/>
      <c r="F92" s="84"/>
      <c r="G92" s="84"/>
    </row>
    <row r="93" customFormat="false" ht="13.5" hidden="false" customHeight="false" outlineLevel="0" collapsed="false">
      <c r="A93" s="71"/>
      <c r="B93" s="86" t="s">
        <v>202</v>
      </c>
      <c r="C93" s="87"/>
      <c r="D93" s="87"/>
      <c r="E93" s="85"/>
      <c r="F93" s="93"/>
      <c r="G93" s="84"/>
    </row>
    <row r="94" customFormat="false" ht="15.75" hidden="false" customHeight="false" outlineLevel="0" collapsed="false">
      <c r="A94" s="94" t="n">
        <v>900101</v>
      </c>
      <c r="B94" s="95" t="s">
        <v>203</v>
      </c>
      <c r="C94" s="96" t="n">
        <f aca="false">C15+C63+C89</f>
        <v>33735100</v>
      </c>
      <c r="D94" s="96" t="n">
        <f aca="false">D15+D63+D89</f>
        <v>33735100</v>
      </c>
      <c r="E94" s="96" t="n">
        <f aca="false">E15+E63+E89</f>
        <v>44321613</v>
      </c>
      <c r="F94" s="97" t="n">
        <f aca="false">E94/C94*100</f>
        <v>131.381300188824</v>
      </c>
      <c r="G94" s="97" t="n">
        <f aca="false">E94/D94*100</f>
        <v>131.381300188824</v>
      </c>
    </row>
    <row r="95" customFormat="false" ht="15.75" hidden="false" customHeight="false" outlineLevel="0" collapsed="false">
      <c r="A95" s="94"/>
      <c r="B95" s="95"/>
      <c r="C95" s="96"/>
      <c r="D95" s="96"/>
      <c r="E95" s="96"/>
      <c r="F95" s="97"/>
      <c r="G95" s="97"/>
    </row>
    <row r="96" customFormat="false" ht="12.75" hidden="false" customHeight="false" outlineLevel="0" collapsed="false">
      <c r="A96" s="80" t="n">
        <v>40000000</v>
      </c>
      <c r="B96" s="98" t="s">
        <v>82</v>
      </c>
      <c r="C96" s="85" t="n">
        <f aca="false">C97</f>
        <v>73767399</v>
      </c>
      <c r="D96" s="85" t="n">
        <f aca="false">D97</f>
        <v>100077936</v>
      </c>
      <c r="E96" s="85" t="n">
        <f aca="false">E97</f>
        <v>75797244.395</v>
      </c>
      <c r="F96" s="99" t="n">
        <f aca="false">E96/C96*100</f>
        <v>102.751683565527</v>
      </c>
      <c r="G96" s="83" t="n">
        <f aca="false">E96/D96*100</f>
        <v>75.7382170581536</v>
      </c>
    </row>
    <row r="97" customFormat="false" ht="12.75" hidden="false" customHeight="false" outlineLevel="0" collapsed="false">
      <c r="A97" s="80" t="n">
        <v>41000000</v>
      </c>
      <c r="B97" s="100" t="s">
        <v>83</v>
      </c>
      <c r="C97" s="85" t="n">
        <f aca="false">C98</f>
        <v>73767399</v>
      </c>
      <c r="D97" s="85" t="n">
        <f aca="false">D98</f>
        <v>100077936</v>
      </c>
      <c r="E97" s="85" t="n">
        <f aca="false">E98</f>
        <v>75797244.395</v>
      </c>
      <c r="F97" s="84" t="n">
        <f aca="false">E97/C97*100</f>
        <v>102.751683565527</v>
      </c>
      <c r="G97" s="84" t="n">
        <f aca="false">E97/D97*100</f>
        <v>75.7382170581536</v>
      </c>
    </row>
    <row r="98" customFormat="false" ht="12.75" hidden="false" customHeight="false" outlineLevel="0" collapsed="false">
      <c r="A98" s="80" t="n">
        <v>41030000</v>
      </c>
      <c r="B98" s="100" t="s">
        <v>84</v>
      </c>
      <c r="C98" s="85" t="n">
        <f aca="false">C100+C104+C108+C111+C112+C126</f>
        <v>73767399</v>
      </c>
      <c r="D98" s="85" t="n">
        <f aca="false">D100+D104+D108+D111+D112+D126</f>
        <v>100077936</v>
      </c>
      <c r="E98" s="85" t="n">
        <f aca="false">E100+E104+E108+E111+E112+E126</f>
        <v>75797244.395</v>
      </c>
      <c r="F98" s="84" t="n">
        <f aca="false">E98/C98*100</f>
        <v>102.751683565527</v>
      </c>
      <c r="G98" s="84" t="n">
        <f aca="false">E98/D98*100</f>
        <v>75.7382170581536</v>
      </c>
    </row>
    <row r="99" customFormat="false" ht="12.75" hidden="false" customHeight="false" outlineLevel="0" collapsed="false">
      <c r="A99" s="71"/>
      <c r="B99" s="70" t="s">
        <v>85</v>
      </c>
      <c r="C99" s="90"/>
      <c r="D99" s="82"/>
      <c r="E99" s="82"/>
      <c r="F99" s="84"/>
      <c r="G99" s="84"/>
    </row>
    <row r="100" customFormat="false" ht="12.75" hidden="false" customHeight="false" outlineLevel="0" collapsed="false">
      <c r="A100" s="71" t="n">
        <v>41030600</v>
      </c>
      <c r="B100" s="70" t="s">
        <v>204</v>
      </c>
      <c r="C100" s="101" t="n">
        <v>28849500</v>
      </c>
      <c r="D100" s="87" t="n">
        <v>37751500</v>
      </c>
      <c r="E100" s="102" t="n">
        <v>27157684</v>
      </c>
      <c r="F100" s="84" t="n">
        <f aca="false">E100/C100*100</f>
        <v>94.1357181233644</v>
      </c>
      <c r="G100" s="84" t="n">
        <f aca="false">E100/D100*100</f>
        <v>71.9380263035906</v>
      </c>
    </row>
    <row r="101" customFormat="false" ht="12.75" hidden="false" customHeight="false" outlineLevel="0" collapsed="false">
      <c r="A101" s="71"/>
      <c r="B101" s="70" t="s">
        <v>205</v>
      </c>
      <c r="C101" s="90"/>
      <c r="D101" s="87"/>
      <c r="E101" s="102"/>
      <c r="F101" s="84"/>
      <c r="G101" s="84"/>
    </row>
    <row r="102" customFormat="false" ht="12.75" hidden="false" customHeight="false" outlineLevel="0" collapsed="false">
      <c r="A102" s="71"/>
      <c r="B102" s="70" t="s">
        <v>206</v>
      </c>
      <c r="C102" s="90"/>
      <c r="D102" s="82"/>
      <c r="E102" s="82"/>
      <c r="F102" s="84"/>
      <c r="G102" s="84"/>
    </row>
    <row r="103" customFormat="false" ht="12.75" hidden="false" customHeight="false" outlineLevel="0" collapsed="false">
      <c r="A103" s="71"/>
      <c r="B103" s="70" t="s">
        <v>207</v>
      </c>
      <c r="C103" s="90"/>
      <c r="D103" s="82"/>
      <c r="E103" s="82"/>
      <c r="F103" s="84"/>
      <c r="G103" s="84"/>
    </row>
    <row r="104" customFormat="false" ht="12.75" hidden="false" customHeight="false" outlineLevel="0" collapsed="false">
      <c r="A104" s="71" t="n">
        <v>41030800</v>
      </c>
      <c r="B104" s="70" t="s">
        <v>208</v>
      </c>
      <c r="C104" s="90" t="n">
        <v>23501800</v>
      </c>
      <c r="D104" s="82" t="n">
        <v>34433079</v>
      </c>
      <c r="E104" s="82" t="n">
        <v>27931538</v>
      </c>
      <c r="F104" s="84" t="n">
        <f aca="false">E104/C104*100</f>
        <v>118.848505220877</v>
      </c>
      <c r="G104" s="84" t="n">
        <f aca="false">E104/D104*100</f>
        <v>81.1183281053664</v>
      </c>
    </row>
    <row r="105" customFormat="false" ht="12.75" hidden="false" customHeight="false" outlineLevel="0" collapsed="false">
      <c r="A105" s="71"/>
      <c r="B105" s="70" t="s">
        <v>209</v>
      </c>
      <c r="C105" s="90"/>
      <c r="D105" s="87"/>
      <c r="E105" s="87"/>
      <c r="F105" s="84"/>
      <c r="G105" s="84"/>
    </row>
    <row r="106" customFormat="false" ht="12.75" hidden="false" customHeight="false" outlineLevel="0" collapsed="false">
      <c r="A106" s="71"/>
      <c r="B106" s="70" t="s">
        <v>210</v>
      </c>
      <c r="C106" s="90"/>
      <c r="D106" s="82"/>
      <c r="E106" s="82"/>
      <c r="F106" s="84"/>
      <c r="G106" s="84"/>
    </row>
    <row r="107" customFormat="false" ht="12.75" hidden="false" customHeight="false" outlineLevel="0" collapsed="false">
      <c r="A107" s="71"/>
      <c r="B107" s="70" t="s">
        <v>211</v>
      </c>
      <c r="C107" s="90"/>
      <c r="D107" s="87"/>
      <c r="E107" s="102"/>
      <c r="F107" s="84"/>
      <c r="G107" s="84"/>
    </row>
    <row r="108" customFormat="false" ht="12.75" hidden="false" customHeight="false" outlineLevel="0" collapsed="false">
      <c r="A108" s="71" t="n">
        <v>41031000</v>
      </c>
      <c r="B108" s="70" t="s">
        <v>212</v>
      </c>
      <c r="C108" s="90" t="n">
        <v>1100</v>
      </c>
      <c r="D108" s="102" t="n">
        <v>2858</v>
      </c>
      <c r="E108" s="102" t="n">
        <v>2057</v>
      </c>
      <c r="F108" s="84" t="n">
        <f aca="false">E108/C108*100</f>
        <v>187</v>
      </c>
      <c r="G108" s="84" t="n">
        <f aca="false">E108/D108*100</f>
        <v>71.9734079776067</v>
      </c>
    </row>
    <row r="109" customFormat="false" ht="12.75" hidden="false" customHeight="false" outlineLevel="0" collapsed="false">
      <c r="A109" s="71"/>
      <c r="B109" s="70" t="s">
        <v>213</v>
      </c>
      <c r="C109" s="90"/>
      <c r="D109" s="102"/>
      <c r="E109" s="102"/>
      <c r="F109" s="84"/>
      <c r="G109" s="84"/>
    </row>
    <row r="110" customFormat="false" ht="12.75" hidden="false" customHeight="false" outlineLevel="0" collapsed="false">
      <c r="A110" s="71"/>
      <c r="B110" s="70" t="s">
        <v>214</v>
      </c>
      <c r="C110" s="90"/>
      <c r="D110" s="102"/>
      <c r="E110" s="102"/>
      <c r="F110" s="84"/>
      <c r="G110" s="84"/>
    </row>
    <row r="111" customFormat="false" ht="12.75" hidden="false" customHeight="false" outlineLevel="0" collapsed="false">
      <c r="A111" s="103" t="n">
        <v>41033900</v>
      </c>
      <c r="B111" s="104" t="s">
        <v>97</v>
      </c>
      <c r="C111" s="101" t="n">
        <v>20276343</v>
      </c>
      <c r="D111" s="101" t="n">
        <v>27052905</v>
      </c>
      <c r="E111" s="105" t="n">
        <v>20276343</v>
      </c>
      <c r="F111" s="106" t="n">
        <f aca="false">E111/C111*100</f>
        <v>100</v>
      </c>
      <c r="G111" s="106" t="n">
        <f aca="false">E111/D111*100</f>
        <v>74.9507049242956</v>
      </c>
    </row>
    <row r="112" customFormat="false" ht="12.75" hidden="false" customHeight="false" outlineLevel="0" collapsed="false">
      <c r="A112" s="107" t="n">
        <v>41035000</v>
      </c>
      <c r="B112" s="108" t="s">
        <v>98</v>
      </c>
      <c r="C112" s="101" t="n">
        <f aca="false">C113+C117+C120+C124</f>
        <v>877869</v>
      </c>
      <c r="D112" s="101" t="n">
        <f aca="false">D113+D117+D120+D124</f>
        <v>477469</v>
      </c>
      <c r="E112" s="101" t="n">
        <f aca="false">E113+E117+E120+E124</f>
        <v>198240.395</v>
      </c>
      <c r="F112" s="106" t="n">
        <f aca="false">E112/C112*100</f>
        <v>22.5820019843507</v>
      </c>
      <c r="G112" s="106" t="n">
        <f aca="false">E112/D112*100</f>
        <v>41.5190085639068</v>
      </c>
    </row>
    <row r="113" customFormat="false" ht="12.75" hidden="false" customHeight="false" outlineLevel="0" collapsed="false">
      <c r="A113" s="103" t="n">
        <v>41035000</v>
      </c>
      <c r="B113" s="104" t="s">
        <v>215</v>
      </c>
      <c r="C113" s="90" t="n">
        <v>7500</v>
      </c>
      <c r="D113" s="105" t="n">
        <v>7500</v>
      </c>
      <c r="E113" s="105" t="n">
        <v>0</v>
      </c>
      <c r="F113" s="106" t="n">
        <f aca="false">E113/C113*100</f>
        <v>0</v>
      </c>
      <c r="G113" s="106" t="n">
        <v>0</v>
      </c>
    </row>
    <row r="114" customFormat="false" ht="12.75" hidden="false" customHeight="false" outlineLevel="0" collapsed="false">
      <c r="A114" s="103"/>
      <c r="B114" s="104" t="s">
        <v>110</v>
      </c>
      <c r="C114" s="90"/>
      <c r="D114" s="105"/>
      <c r="E114" s="105"/>
      <c r="F114" s="106"/>
      <c r="G114" s="106"/>
    </row>
    <row r="115" customFormat="false" ht="12.75" hidden="false" customHeight="false" outlineLevel="0" collapsed="false">
      <c r="A115" s="103"/>
      <c r="B115" s="104" t="s">
        <v>111</v>
      </c>
      <c r="C115" s="90"/>
      <c r="D115" s="105"/>
      <c r="E115" s="105"/>
      <c r="F115" s="106"/>
      <c r="G115" s="106"/>
    </row>
    <row r="116" customFormat="false" ht="12.75" hidden="false" customHeight="false" outlineLevel="0" collapsed="false">
      <c r="A116" s="103"/>
      <c r="B116" s="104" t="s">
        <v>216</v>
      </c>
      <c r="C116" s="90"/>
      <c r="D116" s="105"/>
      <c r="E116" s="105"/>
      <c r="F116" s="106"/>
      <c r="G116" s="106"/>
    </row>
    <row r="117" customFormat="false" ht="12.75" hidden="false" customHeight="false" outlineLevel="0" collapsed="false">
      <c r="A117" s="103" t="n">
        <v>41035000</v>
      </c>
      <c r="B117" s="104" t="s">
        <v>217</v>
      </c>
      <c r="C117" s="90" t="n">
        <v>9969</v>
      </c>
      <c r="D117" s="105" t="n">
        <v>9969</v>
      </c>
      <c r="E117" s="105" t="n">
        <v>0.395</v>
      </c>
      <c r="F117" s="106" t="n">
        <f aca="false">E117/C117*100</f>
        <v>0.00396228307754038</v>
      </c>
      <c r="G117" s="106" t="n">
        <f aca="false">E117/D117*100</f>
        <v>0.00396228307754038</v>
      </c>
    </row>
    <row r="118" customFormat="false" ht="12.75" hidden="false" customHeight="false" outlineLevel="0" collapsed="false">
      <c r="A118" s="103"/>
      <c r="B118" s="104" t="s">
        <v>218</v>
      </c>
      <c r="C118" s="90"/>
      <c r="D118" s="105"/>
      <c r="E118" s="105"/>
      <c r="F118" s="106"/>
      <c r="G118" s="106"/>
    </row>
    <row r="119" customFormat="false" ht="12.75" hidden="false" customHeight="false" outlineLevel="0" collapsed="false">
      <c r="A119" s="103"/>
      <c r="B119" s="104" t="s">
        <v>117</v>
      </c>
      <c r="C119" s="90"/>
      <c r="D119" s="105"/>
      <c r="E119" s="105"/>
      <c r="F119" s="106"/>
      <c r="G119" s="106"/>
    </row>
    <row r="120" customFormat="false" ht="12.75" hidden="false" customHeight="false" outlineLevel="0" collapsed="false">
      <c r="A120" s="103" t="n">
        <v>41035000</v>
      </c>
      <c r="B120" s="104" t="s">
        <v>215</v>
      </c>
      <c r="C120" s="90" t="n">
        <v>360000</v>
      </c>
      <c r="D120" s="105" t="n">
        <v>360000</v>
      </c>
      <c r="E120" s="105" t="n">
        <v>198240</v>
      </c>
      <c r="F120" s="106" t="n">
        <v>0</v>
      </c>
      <c r="G120" s="106" t="n">
        <f aca="false">E120/D120*100</f>
        <v>55.0666666666667</v>
      </c>
    </row>
    <row r="121" customFormat="false" ht="12.75" hidden="false" customHeight="false" outlineLevel="0" collapsed="false">
      <c r="A121" s="103"/>
      <c r="B121" s="104" t="s">
        <v>110</v>
      </c>
      <c r="C121" s="90"/>
      <c r="D121" s="105"/>
      <c r="E121" s="105"/>
      <c r="F121" s="106"/>
      <c r="G121" s="106"/>
    </row>
    <row r="122" customFormat="false" ht="12.75" hidden="false" customHeight="false" outlineLevel="0" collapsed="false">
      <c r="A122" s="103"/>
      <c r="B122" s="104" t="s">
        <v>113</v>
      </c>
      <c r="C122" s="90"/>
      <c r="D122" s="105"/>
      <c r="E122" s="105"/>
      <c r="F122" s="106"/>
      <c r="G122" s="106"/>
    </row>
    <row r="123" customFormat="false" ht="12.75" hidden="false" customHeight="false" outlineLevel="0" collapsed="false">
      <c r="A123" s="103"/>
      <c r="B123" s="109" t="s">
        <v>219</v>
      </c>
      <c r="C123" s="90"/>
      <c r="D123" s="105"/>
      <c r="E123" s="105"/>
      <c r="F123" s="106"/>
      <c r="G123" s="106"/>
    </row>
    <row r="124" customFormat="false" ht="12.75" hidden="false" customHeight="false" outlineLevel="0" collapsed="false">
      <c r="A124" s="103" t="n">
        <v>41035000</v>
      </c>
      <c r="B124" s="104" t="s">
        <v>220</v>
      </c>
      <c r="C124" s="90" t="n">
        <v>500400</v>
      </c>
      <c r="D124" s="105" t="n">
        <v>100000</v>
      </c>
      <c r="E124" s="105" t="n">
        <v>0</v>
      </c>
      <c r="F124" s="106" t="n">
        <v>0</v>
      </c>
      <c r="G124" s="106" t="n">
        <f aca="false">E124/D124*100</f>
        <v>0</v>
      </c>
    </row>
    <row r="125" customFormat="false" ht="12.75" hidden="false" customHeight="false" outlineLevel="0" collapsed="false">
      <c r="A125" s="110"/>
      <c r="B125" s="104" t="s">
        <v>221</v>
      </c>
      <c r="C125" s="90"/>
      <c r="D125" s="105"/>
      <c r="E125" s="105"/>
      <c r="F125" s="106"/>
      <c r="G125" s="106"/>
    </row>
    <row r="126" customFormat="false" ht="12.75" hidden="false" customHeight="false" outlineLevel="0" collapsed="false">
      <c r="A126" s="71" t="n">
        <v>41035800</v>
      </c>
      <c r="B126" s="86" t="s">
        <v>222</v>
      </c>
      <c r="C126" s="90" t="n">
        <v>260787</v>
      </c>
      <c r="D126" s="102" t="n">
        <v>360125</v>
      </c>
      <c r="E126" s="105" t="n">
        <v>231382</v>
      </c>
      <c r="F126" s="106" t="n">
        <f aca="false">E126/C126*100</f>
        <v>88.7245146422176</v>
      </c>
      <c r="G126" s="106" t="n">
        <f aca="false">E126/D126*100</f>
        <v>64.2504685872961</v>
      </c>
    </row>
    <row r="127" customFormat="false" ht="12.75" hidden="false" customHeight="false" outlineLevel="0" collapsed="false">
      <c r="A127" s="71"/>
      <c r="B127" s="86" t="s">
        <v>223</v>
      </c>
      <c r="C127" s="90"/>
      <c r="D127" s="102"/>
      <c r="E127" s="105"/>
      <c r="F127" s="106"/>
      <c r="G127" s="106"/>
    </row>
    <row r="128" customFormat="false" ht="12.75" hidden="false" customHeight="false" outlineLevel="0" collapsed="false">
      <c r="A128" s="71"/>
      <c r="B128" s="86" t="s">
        <v>224</v>
      </c>
      <c r="C128" s="90"/>
      <c r="D128" s="87"/>
      <c r="E128" s="111"/>
      <c r="F128" s="106"/>
      <c r="G128" s="106"/>
    </row>
    <row r="129" customFormat="false" ht="12.75" hidden="false" customHeight="false" outlineLevel="0" collapsed="false">
      <c r="A129" s="71"/>
      <c r="B129" s="86" t="s">
        <v>225</v>
      </c>
      <c r="C129" s="90"/>
      <c r="D129" s="112"/>
      <c r="E129" s="102"/>
      <c r="F129" s="84"/>
      <c r="G129" s="84"/>
    </row>
    <row r="130" customFormat="false" ht="12.75" hidden="false" customHeight="false" outlineLevel="0" collapsed="false">
      <c r="A130" s="71"/>
      <c r="B130" s="86" t="s">
        <v>226</v>
      </c>
      <c r="C130" s="90"/>
      <c r="D130" s="102"/>
      <c r="E130" s="102"/>
      <c r="F130" s="84"/>
      <c r="G130" s="84"/>
    </row>
    <row r="131" customFormat="false" ht="13.5" hidden="false" customHeight="false" outlineLevel="0" collapsed="false">
      <c r="A131" s="71"/>
      <c r="B131" s="86"/>
      <c r="C131" s="90"/>
      <c r="D131" s="102"/>
      <c r="E131" s="102"/>
      <c r="F131" s="84"/>
      <c r="G131" s="84"/>
    </row>
    <row r="132" customFormat="false" ht="13.5" hidden="false" customHeight="false" outlineLevel="0" collapsed="false">
      <c r="A132" s="113" t="n">
        <v>900102</v>
      </c>
      <c r="B132" s="114" t="s">
        <v>227</v>
      </c>
      <c r="C132" s="115" t="n">
        <f aca="false">C94+C96</f>
        <v>107502499</v>
      </c>
      <c r="D132" s="115" t="n">
        <f aca="false">D94+D96</f>
        <v>133813036</v>
      </c>
      <c r="E132" s="115" t="n">
        <f aca="false">E94+E96</f>
        <v>120118857.395</v>
      </c>
      <c r="F132" s="97" t="n">
        <f aca="false">E132/C132*100</f>
        <v>111.735874526042</v>
      </c>
      <c r="G132" s="97" t="n">
        <f aca="false">E132/D132*100</f>
        <v>89.7661849589901</v>
      </c>
    </row>
    <row r="133" customFormat="false" ht="13.5" hidden="false" customHeight="false" outlineLevel="0" collapsed="false">
      <c r="A133" s="94" t="n">
        <v>602100</v>
      </c>
      <c r="B133" s="116" t="s">
        <v>228</v>
      </c>
      <c r="C133" s="115"/>
      <c r="D133" s="102"/>
      <c r="E133" s="102" t="n">
        <v>22565602</v>
      </c>
      <c r="F133" s="84"/>
      <c r="G133" s="84"/>
    </row>
    <row r="134" customFormat="false" ht="13.5" hidden="false" customHeight="false" outlineLevel="0" collapsed="false">
      <c r="A134" s="94" t="n">
        <v>603000</v>
      </c>
      <c r="B134" s="116" t="s">
        <v>229</v>
      </c>
      <c r="C134" s="115"/>
      <c r="D134" s="117"/>
      <c r="E134" s="118"/>
      <c r="F134" s="119"/>
      <c r="G134" s="119"/>
    </row>
    <row r="135" customFormat="false" ht="13.5" hidden="false" customHeight="false" outlineLevel="0" collapsed="false">
      <c r="A135" s="120"/>
      <c r="B135" s="121" t="s">
        <v>230</v>
      </c>
      <c r="C135" s="115" t="n">
        <f aca="false">C132</f>
        <v>107502499</v>
      </c>
      <c r="D135" s="115" t="n">
        <f aca="false">D132</f>
        <v>133813036</v>
      </c>
      <c r="E135" s="115" t="n">
        <f aca="false">E132+E133+E134</f>
        <v>142684459.395</v>
      </c>
      <c r="F135" s="119" t="n">
        <f aca="false">E135/C135*100</f>
        <v>132.726644238289</v>
      </c>
      <c r="G135" s="119" t="n">
        <f aca="false">E135/D135*100</f>
        <v>106.629715355236</v>
      </c>
    </row>
    <row r="136" customFormat="false" ht="12.75" hidden="false" customHeight="false" outlineLevel="0" collapsed="false">
      <c r="A136" s="80"/>
      <c r="B136" s="122" t="s">
        <v>231</v>
      </c>
      <c r="C136" s="123" t="n">
        <f aca="false">C137</f>
        <v>2200144</v>
      </c>
      <c r="D136" s="123" t="n">
        <f aca="false">D137</f>
        <v>3617432</v>
      </c>
      <c r="E136" s="123" t="n">
        <f aca="false">E137</f>
        <v>3418142</v>
      </c>
      <c r="F136" s="124" t="n">
        <f aca="false">E136/C136*100</f>
        <v>155.359921896021</v>
      </c>
      <c r="G136" s="125" t="n">
        <f aca="false">E136/D136*100</f>
        <v>94.4908432280137</v>
      </c>
    </row>
    <row r="137" customFormat="false" ht="12.75" hidden="false" customHeight="false" outlineLevel="0" collapsed="false">
      <c r="A137" s="80" t="n">
        <v>25000000</v>
      </c>
      <c r="B137" s="81" t="s">
        <v>71</v>
      </c>
      <c r="C137" s="85" t="n">
        <f aca="false">C138+C145</f>
        <v>2200144</v>
      </c>
      <c r="D137" s="85" t="n">
        <f aca="false">D138+D145</f>
        <v>3617432</v>
      </c>
      <c r="E137" s="85" t="n">
        <f aca="false">E138+E145</f>
        <v>3418142</v>
      </c>
      <c r="F137" s="125" t="n">
        <f aca="false">E137/C137*100</f>
        <v>155.359921896021</v>
      </c>
      <c r="G137" s="125" t="n">
        <f aca="false">E137/D137*100</f>
        <v>94.4908432280137</v>
      </c>
    </row>
    <row r="138" customFormat="false" ht="12.75" hidden="false" customHeight="false" outlineLevel="0" collapsed="false">
      <c r="A138" s="80" t="n">
        <v>25010000</v>
      </c>
      <c r="B138" s="81" t="s">
        <v>232</v>
      </c>
      <c r="C138" s="85" t="n">
        <f aca="false">C140+C142+C143</f>
        <v>2200144</v>
      </c>
      <c r="D138" s="85" t="n">
        <f aca="false">D140+D142+D143</f>
        <v>2215538</v>
      </c>
      <c r="E138" s="85" t="n">
        <f aca="false">E140+E142+E143</f>
        <v>1870071</v>
      </c>
      <c r="F138" s="125" t="n">
        <f aca="false">E138/C138*100</f>
        <v>84.9976637892793</v>
      </c>
      <c r="G138" s="125" t="n">
        <f aca="false">E138/D138*100</f>
        <v>84.4070830651517</v>
      </c>
    </row>
    <row r="139" customFormat="false" ht="12.75" hidden="false" customHeight="false" outlineLevel="0" collapsed="false">
      <c r="A139" s="80"/>
      <c r="B139" s="81" t="s">
        <v>73</v>
      </c>
      <c r="C139" s="85"/>
      <c r="D139" s="85"/>
      <c r="E139" s="85"/>
      <c r="F139" s="125"/>
      <c r="G139" s="125"/>
    </row>
    <row r="140" customFormat="false" ht="12.75" hidden="false" customHeight="false" outlineLevel="0" collapsed="false">
      <c r="A140" s="71" t="n">
        <v>25010100</v>
      </c>
      <c r="B140" s="86" t="s">
        <v>233</v>
      </c>
      <c r="C140" s="88" t="n">
        <v>2100363</v>
      </c>
      <c r="D140" s="102" t="n">
        <v>2111753</v>
      </c>
      <c r="E140" s="92" t="n">
        <v>1794178</v>
      </c>
      <c r="F140" s="84" t="n">
        <f aca="false">E140/C140*100</f>
        <v>85.4222817674849</v>
      </c>
      <c r="G140" s="84" t="n">
        <f aca="false">E140/D140*100</f>
        <v>84.9615461656737</v>
      </c>
    </row>
    <row r="141" customFormat="false" ht="12.75" hidden="false" customHeight="false" outlineLevel="0" collapsed="false">
      <c r="A141" s="71"/>
      <c r="B141" s="86" t="s">
        <v>234</v>
      </c>
      <c r="C141" s="88"/>
      <c r="D141" s="112"/>
      <c r="E141" s="126"/>
      <c r="F141" s="84"/>
      <c r="G141" s="84"/>
    </row>
    <row r="142" customFormat="false" ht="12.75" hidden="false" customHeight="false" outlineLevel="0" collapsed="false">
      <c r="A142" s="71" t="n">
        <v>25010300</v>
      </c>
      <c r="B142" s="86" t="s">
        <v>75</v>
      </c>
      <c r="C142" s="88" t="n">
        <v>99781</v>
      </c>
      <c r="D142" s="82" t="n">
        <v>100551</v>
      </c>
      <c r="E142" s="127" t="n">
        <v>70670</v>
      </c>
      <c r="F142" s="125" t="n">
        <f aca="false">E142/C142*100</f>
        <v>70.8251069842956</v>
      </c>
      <c r="G142" s="125" t="n">
        <f aca="false">E142/D142*100</f>
        <v>70.2827420910782</v>
      </c>
    </row>
    <row r="143" customFormat="false" ht="12.75" hidden="false" customHeight="false" outlineLevel="0" collapsed="false">
      <c r="A143" s="71" t="n">
        <v>25010400</v>
      </c>
      <c r="B143" s="86" t="s">
        <v>235</v>
      </c>
      <c r="C143" s="88" t="n">
        <v>0</v>
      </c>
      <c r="D143" s="102" t="n">
        <v>3234</v>
      </c>
      <c r="E143" s="92" t="n">
        <v>5223</v>
      </c>
      <c r="F143" s="84" t="n">
        <v>0</v>
      </c>
      <c r="G143" s="84" t="n">
        <f aca="false">E143/D143*100</f>
        <v>161.502782931354</v>
      </c>
    </row>
    <row r="144" customFormat="false" ht="12.75" hidden="false" customHeight="false" outlineLevel="0" collapsed="false">
      <c r="A144" s="71"/>
      <c r="B144" s="86" t="s">
        <v>236</v>
      </c>
      <c r="C144" s="88"/>
      <c r="D144" s="88"/>
      <c r="E144" s="92"/>
      <c r="F144" s="84"/>
      <c r="G144" s="84"/>
    </row>
    <row r="145" customFormat="false" ht="12.75" hidden="false" customHeight="false" outlineLevel="0" collapsed="false">
      <c r="A145" s="80" t="n">
        <v>25020000</v>
      </c>
      <c r="B145" s="81" t="s">
        <v>237</v>
      </c>
      <c r="C145" s="85" t="n">
        <f aca="false">C146+C147</f>
        <v>0</v>
      </c>
      <c r="D145" s="85" t="n">
        <f aca="false">D146+D147</f>
        <v>1401894</v>
      </c>
      <c r="E145" s="127" t="n">
        <f aca="false">E146+E147</f>
        <v>1548071</v>
      </c>
      <c r="F145" s="84" t="n">
        <v>0</v>
      </c>
      <c r="G145" s="84" t="n">
        <f aca="false">E145/D145*100</f>
        <v>110.427107898315</v>
      </c>
    </row>
    <row r="146" customFormat="false" ht="12.75" hidden="false" customHeight="false" outlineLevel="0" collapsed="false">
      <c r="A146" s="71" t="n">
        <v>25020100</v>
      </c>
      <c r="B146" s="86" t="s">
        <v>238</v>
      </c>
      <c r="C146" s="88" t="n">
        <v>0</v>
      </c>
      <c r="D146" s="102" t="n">
        <v>774103</v>
      </c>
      <c r="E146" s="92" t="n">
        <v>774102</v>
      </c>
      <c r="F146" s="84" t="n">
        <v>0</v>
      </c>
      <c r="G146" s="84" t="n">
        <f aca="false">E146/D146*100</f>
        <v>99.9998708182245</v>
      </c>
    </row>
    <row r="147" customFormat="false" ht="12.75" hidden="false" customHeight="false" outlineLevel="0" collapsed="false">
      <c r="A147" s="71" t="n">
        <v>25020200</v>
      </c>
      <c r="B147" s="86" t="s">
        <v>239</v>
      </c>
      <c r="C147" s="88" t="n">
        <v>0</v>
      </c>
      <c r="D147" s="102" t="n">
        <v>627791</v>
      </c>
      <c r="E147" s="92" t="n">
        <v>773969</v>
      </c>
      <c r="F147" s="84" t="n">
        <v>0</v>
      </c>
      <c r="G147" s="84" t="n">
        <f aca="false">E147/D147*100</f>
        <v>123.284500733524</v>
      </c>
    </row>
    <row r="148" customFormat="false" ht="14.25" hidden="false" customHeight="false" outlineLevel="0" collapsed="false">
      <c r="A148" s="71"/>
      <c r="B148" s="86" t="s">
        <v>240</v>
      </c>
      <c r="C148" s="128"/>
      <c r="D148" s="112"/>
      <c r="E148" s="128"/>
      <c r="F148" s="129"/>
      <c r="G148" s="130"/>
    </row>
    <row r="149" customFormat="false" ht="14.25" hidden="false" customHeight="false" outlineLevel="0" collapsed="false">
      <c r="A149" s="71"/>
      <c r="B149" s="86" t="s">
        <v>241</v>
      </c>
      <c r="C149" s="128"/>
      <c r="D149" s="128"/>
      <c r="E149" s="128"/>
      <c r="F149" s="129"/>
      <c r="G149" s="130"/>
    </row>
    <row r="150" customFormat="false" ht="14.25" hidden="false" customHeight="false" outlineLevel="0" collapsed="false">
      <c r="A150" s="71"/>
      <c r="B150" s="86" t="s">
        <v>242</v>
      </c>
      <c r="C150" s="128"/>
      <c r="D150" s="128"/>
      <c r="E150" s="128"/>
      <c r="F150" s="129"/>
      <c r="G150" s="130"/>
    </row>
    <row r="151" customFormat="false" ht="14.25" hidden="false" customHeight="false" outlineLevel="0" collapsed="false">
      <c r="A151" s="71"/>
      <c r="B151" s="86" t="s">
        <v>243</v>
      </c>
      <c r="C151" s="128"/>
      <c r="D151" s="128"/>
      <c r="E151" s="128"/>
      <c r="F151" s="129"/>
      <c r="G151" s="130"/>
    </row>
    <row r="152" customFormat="false" ht="13.5" hidden="false" customHeight="false" outlineLevel="0" collapsed="false">
      <c r="A152" s="91"/>
      <c r="B152" s="86"/>
      <c r="C152" s="128"/>
      <c r="D152" s="112"/>
      <c r="E152" s="128"/>
      <c r="F152" s="131"/>
      <c r="G152" s="130"/>
    </row>
    <row r="153" customFormat="false" ht="13.5" hidden="false" customHeight="false" outlineLevel="0" collapsed="false">
      <c r="A153" s="94" t="n">
        <v>602100</v>
      </c>
      <c r="B153" s="132" t="s">
        <v>228</v>
      </c>
      <c r="C153" s="133"/>
      <c r="D153" s="134"/>
      <c r="E153" s="117" t="n">
        <v>1797887</v>
      </c>
      <c r="F153" s="135"/>
      <c r="G153" s="135"/>
    </row>
    <row r="154" customFormat="false" ht="13.5" hidden="false" customHeight="false" outlineLevel="0" collapsed="false">
      <c r="A154" s="94" t="n">
        <v>602300</v>
      </c>
      <c r="B154" s="136" t="s">
        <v>244</v>
      </c>
      <c r="C154" s="133"/>
      <c r="D154" s="137"/>
      <c r="E154" s="138" t="n">
        <v>-8359</v>
      </c>
      <c r="F154" s="135"/>
      <c r="G154" s="135"/>
    </row>
    <row r="155" customFormat="false" ht="13.5" hidden="false" customHeight="false" outlineLevel="0" collapsed="false">
      <c r="A155" s="100"/>
      <c r="B155" s="81" t="s">
        <v>245</v>
      </c>
      <c r="C155" s="115" t="n">
        <f aca="false">C136</f>
        <v>2200144</v>
      </c>
      <c r="D155" s="115" t="n">
        <f aca="false">D136</f>
        <v>3617432</v>
      </c>
      <c r="E155" s="115" t="n">
        <f aca="false">E136+E153+E154</f>
        <v>5207670</v>
      </c>
      <c r="F155" s="119" t="n">
        <f aca="false">E155/C155*100</f>
        <v>236.696779847137</v>
      </c>
      <c r="G155" s="119" t="n">
        <f aca="false">E155/D155*100</f>
        <v>143.960411695368</v>
      </c>
    </row>
    <row r="156" customFormat="false" ht="13.5" hidden="false" customHeight="false" outlineLevel="0" collapsed="false">
      <c r="A156" s="94" t="n">
        <v>900103</v>
      </c>
      <c r="B156" s="132" t="s">
        <v>246</v>
      </c>
      <c r="C156" s="115" t="n">
        <f aca="false">C135+C155</f>
        <v>109702643</v>
      </c>
      <c r="D156" s="115" t="n">
        <f aca="false">D135+D155</f>
        <v>137430468</v>
      </c>
      <c r="E156" s="115" t="n">
        <f aca="false">E135+E155</f>
        <v>147892129.395</v>
      </c>
      <c r="F156" s="93" t="n">
        <f aca="false">E156/C156*100</f>
        <v>134.811819798179</v>
      </c>
      <c r="G156" s="93" t="n">
        <f aca="false">E156/D156*100</f>
        <v>107.612330473182</v>
      </c>
    </row>
    <row r="157" customFormat="false" ht="12.75" hidden="false" customHeight="false" outlineLevel="0" collapsed="false">
      <c r="C157" s="139"/>
      <c r="D157" s="139"/>
      <c r="E157" s="139"/>
      <c r="F157" s="60"/>
      <c r="G157" s="60"/>
    </row>
    <row r="158" customFormat="false" ht="12.75" hidden="false" customHeight="false" outlineLevel="0" collapsed="false">
      <c r="C158" s="139"/>
      <c r="D158" s="139"/>
      <c r="E158" s="139"/>
      <c r="F158" s="60"/>
      <c r="G158" s="60"/>
    </row>
    <row r="159" customFormat="false" ht="12.75" hidden="false" customHeight="false" outlineLevel="0" collapsed="false">
      <c r="F159" s="60"/>
      <c r="G159" s="60"/>
    </row>
    <row r="160" customFormat="false" ht="14.25" hidden="false" customHeight="false" outlineLevel="0" collapsed="false">
      <c r="B160" s="140"/>
      <c r="C160" s="60"/>
      <c r="D160" s="60"/>
      <c r="F160" s="60"/>
      <c r="G160" s="60"/>
    </row>
    <row r="161" customFormat="false" ht="18" hidden="false" customHeight="false" outlineLevel="0" collapsed="false">
      <c r="B161" s="56" t="s">
        <v>124</v>
      </c>
      <c r="E161" s="142"/>
      <c r="F161" s="143" t="s">
        <v>125</v>
      </c>
      <c r="G161" s="60"/>
    </row>
  </sheetData>
  <mergeCells count="1">
    <mergeCell ref="F10:G10"/>
  </mergeCells>
  <printOptions headings="false" gridLines="false" gridLinesSet="true" horizontalCentered="false" verticalCentered="false"/>
  <pageMargins left="0.579861111111111" right="0.159722222222222" top="0.240277777777778" bottom="0.25" header="0.511805555555555" footer="0.511805555555555"/>
  <pageSetup paperSize="9" scale="48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4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32"/>
  <sheetViews>
    <sheetView windowProtection="false" showFormulas="false" showGridLines="true" showRowColHeaders="true" showZeros="true" rightToLeft="false" tabSelected="false" showOutlineSymbols="true" defaultGridColor="true" view="pageBreakPreview" topLeftCell="B46" colorId="64" zoomScale="100" zoomScaleNormal="75" zoomScalePageLayoutView="100" workbookViewId="0">
      <selection pane="topLeft" activeCell="B136" activeCellId="0" sqref="B136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46717300</v>
      </c>
      <c r="D13" s="26" t="n">
        <f aca="false">D14+D28</f>
        <v>46717300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17612200</v>
      </c>
      <c r="D14" s="26" t="n">
        <f aca="false">D15</f>
        <v>17612200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17612200</v>
      </c>
      <c r="D15" s="28" t="n">
        <f aca="false">D16+D18+D21+D23+D25</f>
        <v>17612200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13297200</v>
      </c>
      <c r="D16" s="28" t="n">
        <v>13297200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2960000</v>
      </c>
      <c r="D18" s="28" t="n">
        <v>2960000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810000</v>
      </c>
      <c r="D21" s="28" t="n">
        <v>810000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460000</v>
      </c>
      <c r="D23" s="28" t="n">
        <v>460000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85000</v>
      </c>
      <c r="D25" s="28" t="n">
        <v>85000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29105100</v>
      </c>
      <c r="D28" s="26" t="n">
        <f aca="false">D29+D34+D37</f>
        <v>29105100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21755700</v>
      </c>
      <c r="D29" s="26" t="n">
        <f aca="false">D30+D31+D32+D33</f>
        <v>21755700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8400000</v>
      </c>
      <c r="D30" s="28" t="n">
        <v>8400000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12055700</v>
      </c>
      <c r="D31" s="28" t="n">
        <v>12055700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480000</v>
      </c>
      <c r="D32" s="28" t="n">
        <v>480000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820000</v>
      </c>
      <c r="D33" s="28" t="n">
        <v>820000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64468641</v>
      </c>
      <c r="D78" s="37" t="n">
        <f aca="false">D13+D40+D73</f>
        <v>54802700</v>
      </c>
      <c r="E78" s="37" t="n">
        <f aca="false">E40</f>
        <v>9665941</v>
      </c>
      <c r="F78" s="38"/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288371918</v>
      </c>
      <c r="D79" s="26" t="n">
        <f aca="false">D80</f>
        <v>288371918</v>
      </c>
      <c r="E79" s="26" t="n">
        <f aca="false">E80</f>
        <v>0</v>
      </c>
      <c r="F79" s="27" t="n">
        <f aca="false">F80</f>
        <v>0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288371918</v>
      </c>
      <c r="D80" s="26" t="n">
        <f aca="false">D81</f>
        <v>288371918</v>
      </c>
      <c r="E80" s="26" t="n">
        <f aca="false">E81</f>
        <v>0</v>
      </c>
      <c r="F80" s="27" t="n">
        <f aca="false">F81</f>
        <v>0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288371918</v>
      </c>
      <c r="D81" s="26" t="n">
        <f aca="false">D84+D88+D92+D95+D119+D97</f>
        <v>288371918</v>
      </c>
      <c r="E81" s="26" t="n">
        <f aca="false">E101</f>
        <v>0</v>
      </c>
      <c r="F81" s="27" t="n">
        <v>0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117323500</v>
      </c>
      <c r="D84" s="28" t="n">
        <v>117323500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81555600</v>
      </c>
      <c r="D88" s="28" t="n">
        <v>81555600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8640</v>
      </c>
      <c r="D92" s="28" t="n">
        <v>8640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54144043</v>
      </c>
      <c r="D95" s="28" t="n">
        <v>54144043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</f>
        <v>34179502</v>
      </c>
      <c r="D97" s="28" t="n">
        <f aca="false">D98+D100+D101+D103+D108+D112+D116</f>
        <v>34179502</v>
      </c>
      <c r="E97" s="28"/>
      <c r="F97" s="29"/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50000</v>
      </c>
      <c r="D98" s="28" t="n">
        <v>50000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33260600</v>
      </c>
      <c r="D100" s="34" t="n">
        <v>33260600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28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103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28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28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28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28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28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28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28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28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28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28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28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9969</v>
      </c>
      <c r="D116" s="28" t="n">
        <v>9969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28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28"/>
      <c r="E118" s="28"/>
      <c r="F118" s="29"/>
      <c r="G118" s="3"/>
    </row>
    <row r="119" customFormat="false" ht="18" hidden="false" customHeight="true" outlineLevel="0" collapsed="false">
      <c r="A119" s="18" t="n">
        <v>41035800</v>
      </c>
      <c r="B119" s="43" t="s">
        <v>118</v>
      </c>
      <c r="C119" s="34" t="n">
        <f aca="false">D119</f>
        <v>1160633</v>
      </c>
      <c r="D119" s="28" t="n">
        <v>1160633</v>
      </c>
      <c r="E119" s="28"/>
      <c r="F119" s="29"/>
      <c r="G119" s="3"/>
    </row>
    <row r="120" customFormat="false" ht="15" hidden="false" customHeight="false" outlineLevel="0" collapsed="false">
      <c r="A120" s="18"/>
      <c r="B120" s="43" t="s">
        <v>119</v>
      </c>
      <c r="C120" s="34"/>
      <c r="D120" s="28"/>
      <c r="E120" s="28"/>
      <c r="F120" s="29"/>
      <c r="G120" s="3"/>
    </row>
    <row r="121" customFormat="false" ht="15" hidden="false" customHeight="false" outlineLevel="0" collapsed="false">
      <c r="A121" s="18"/>
      <c r="B121" s="43" t="s">
        <v>120</v>
      </c>
      <c r="C121" s="28"/>
      <c r="D121" s="28"/>
      <c r="E121" s="28"/>
      <c r="F121" s="29"/>
      <c r="G121" s="3"/>
    </row>
    <row r="122" customFormat="false" ht="15" hidden="false" customHeight="false" outlineLevel="0" collapsed="false">
      <c r="A122" s="18"/>
      <c r="B122" s="43" t="s">
        <v>121</v>
      </c>
      <c r="C122" s="28"/>
      <c r="D122" s="28"/>
      <c r="E122" s="28"/>
      <c r="F122" s="29"/>
      <c r="G122" s="3"/>
    </row>
    <row r="123" customFormat="false" ht="15.75" hidden="false" customHeight="false" outlineLevel="0" collapsed="false">
      <c r="A123" s="18"/>
      <c r="B123" s="43" t="s">
        <v>122</v>
      </c>
      <c r="C123" s="28"/>
      <c r="D123" s="28"/>
      <c r="E123" s="28"/>
      <c r="F123" s="29"/>
      <c r="G123" s="3"/>
    </row>
    <row r="124" customFormat="false" ht="16.5" hidden="false" customHeight="false" outlineLevel="0" collapsed="false">
      <c r="A124" s="47"/>
      <c r="B124" s="48" t="s">
        <v>123</v>
      </c>
      <c r="C124" s="37" t="n">
        <f aca="false">C78+C79</f>
        <v>352840559</v>
      </c>
      <c r="D124" s="37" t="n">
        <f aca="false">D79+D78</f>
        <v>343174618</v>
      </c>
      <c r="E124" s="37" t="n">
        <f aca="false">E78+E79</f>
        <v>9665941</v>
      </c>
      <c r="F124" s="38" t="n">
        <f aca="false">F79</f>
        <v>0</v>
      </c>
      <c r="G124" s="3"/>
    </row>
    <row r="125" customFormat="false" ht="15.75" hidden="false" customHeight="false" outlineLevel="0" collapsed="false">
      <c r="A125" s="42"/>
      <c r="B125" s="42"/>
      <c r="C125" s="49"/>
      <c r="D125" s="49"/>
      <c r="E125" s="49"/>
      <c r="F125" s="50"/>
      <c r="G125" s="3"/>
    </row>
    <row r="126" customFormat="false" ht="15" hidden="false" customHeight="false" outlineLevel="0" collapsed="false">
      <c r="A126" s="51"/>
      <c r="B126" s="51"/>
      <c r="C126" s="52"/>
      <c r="D126" s="49"/>
      <c r="E126" s="49"/>
      <c r="F126" s="50"/>
      <c r="G126" s="3"/>
    </row>
    <row r="127" customFormat="false" ht="15" hidden="false" customHeight="false" outlineLevel="0" collapsed="false">
      <c r="A127" s="51"/>
      <c r="B127" s="51"/>
      <c r="C127" s="52"/>
      <c r="D127" s="49"/>
      <c r="E127" s="49"/>
      <c r="F127" s="50"/>
      <c r="G127" s="3"/>
    </row>
    <row r="128" customFormat="false" ht="15" hidden="false" customHeight="false" outlineLevel="0" collapsed="false">
      <c r="A128" s="51"/>
      <c r="B128" s="51"/>
      <c r="C128" s="51"/>
      <c r="D128" s="53"/>
      <c r="E128" s="54"/>
      <c r="F128" s="54"/>
      <c r="G128" s="3"/>
    </row>
    <row r="129" customFormat="false" ht="14.25" hidden="false" customHeight="false" outlineLevel="0" collapsed="false">
      <c r="A129" s="2"/>
      <c r="B129" s="2"/>
      <c r="C129" s="2"/>
      <c r="D129" s="2"/>
      <c r="E129" s="2"/>
      <c r="F129" s="55"/>
      <c r="G129" s="3"/>
    </row>
    <row r="130" customFormat="false" ht="18" hidden="false" customHeight="false" outlineLevel="0" collapsed="false">
      <c r="A130" s="56" t="s">
        <v>124</v>
      </c>
      <c r="B130" s="56"/>
      <c r="C130" s="56"/>
      <c r="D130" s="56" t="s">
        <v>125</v>
      </c>
      <c r="E130" s="2"/>
      <c r="F130" s="2"/>
      <c r="G130" s="3"/>
    </row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3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F113" activeCellId="0" sqref="F113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118546790</v>
      </c>
      <c r="D13" s="26" t="n">
        <f aca="false">D14+D28</f>
        <v>118546790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48944848</v>
      </c>
      <c r="D14" s="26" t="n">
        <f aca="false">D15</f>
        <v>48944848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48944848</v>
      </c>
      <c r="D15" s="28" t="n">
        <f aca="false">D16+D18+D21+D23+D25</f>
        <v>48944848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38054848</v>
      </c>
      <c r="D16" s="34" t="n">
        <f aca="false">13297200+24757648</f>
        <v>38054848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34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6823000</v>
      </c>
      <c r="D18" s="34" t="n">
        <f aca="false">2960000+3863000</f>
        <v>6823000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34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34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2221000</v>
      </c>
      <c r="D21" s="34" t="n">
        <f aca="false">810000+1411000</f>
        <v>2221000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34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1400000</v>
      </c>
      <c r="D23" s="34" t="n">
        <f aca="false">460000+940000</f>
        <v>1400000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34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446000</v>
      </c>
      <c r="D25" s="34" t="n">
        <f aca="false">85000+361000</f>
        <v>446000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69601942</v>
      </c>
      <c r="D28" s="26" t="n">
        <f aca="false">D29+D34+D37</f>
        <v>69601942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62252542</v>
      </c>
      <c r="D29" s="26" t="n">
        <f aca="false">D30+D31+D32+D33</f>
        <v>62252542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21900000</v>
      </c>
      <c r="D30" s="34" t="n">
        <f aca="false">8400000+13500000</f>
        <v>21900000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33267542</v>
      </c>
      <c r="D31" s="34" t="n">
        <f aca="false">12055700+21211842</f>
        <v>33267542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2030000</v>
      </c>
      <c r="D32" s="34" t="n">
        <f aca="false">480000+1550000</f>
        <v>2030000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5055000</v>
      </c>
      <c r="D33" s="34" t="n">
        <f aca="false">820000+4235000</f>
        <v>5055000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136298131</v>
      </c>
      <c r="D78" s="37" t="n">
        <f aca="false">D13+D40+D73</f>
        <v>126632190</v>
      </c>
      <c r="E78" s="37" t="n">
        <f aca="false">E40</f>
        <v>9665941</v>
      </c>
      <c r="F78" s="38"/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298450377</v>
      </c>
      <c r="D79" s="26" t="n">
        <f aca="false">D80</f>
        <v>298450377</v>
      </c>
      <c r="E79" s="26" t="n">
        <f aca="false">E80</f>
        <v>0</v>
      </c>
      <c r="F79" s="27" t="n">
        <f aca="false">F80</f>
        <v>0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298450377</v>
      </c>
      <c r="D80" s="26" t="n">
        <f aca="false">D81</f>
        <v>298450377</v>
      </c>
      <c r="E80" s="26" t="n">
        <f aca="false">E81</f>
        <v>0</v>
      </c>
      <c r="F80" s="27" t="n">
        <f aca="false">F81</f>
        <v>0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298450377</v>
      </c>
      <c r="D81" s="26" t="n">
        <f aca="false">D84+D88+D92+D95+D123+D97</f>
        <v>298450377</v>
      </c>
      <c r="E81" s="26" t="n">
        <f aca="false">E101</f>
        <v>0</v>
      </c>
      <c r="F81" s="27" t="n">
        <v>0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117323500</v>
      </c>
      <c r="D84" s="28" t="n">
        <v>117323500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53436200</v>
      </c>
      <c r="D88" s="28" t="n">
        <v>53436200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10380</v>
      </c>
      <c r="D92" s="28" t="n">
        <v>10380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92305200</v>
      </c>
      <c r="D95" s="28" t="n">
        <v>92305200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</f>
        <v>34214464</v>
      </c>
      <c r="D97" s="28" t="n">
        <f aca="false">D98+D100+D101+D103+D108+D112+D116+D119</f>
        <v>34214464</v>
      </c>
      <c r="E97" s="28"/>
      <c r="F97" s="29"/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50000</v>
      </c>
      <c r="D98" s="144" t="n">
        <v>50000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33260600</v>
      </c>
      <c r="D100" s="144" t="n">
        <v>33260600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144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250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144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28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28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144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28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28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28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144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28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28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28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9969</v>
      </c>
      <c r="D116" s="144" t="n">
        <v>9969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28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28"/>
      <c r="E118" s="28"/>
      <c r="F118" s="29"/>
      <c r="G118" s="3"/>
    </row>
    <row r="119" customFormat="false" ht="15" hidden="false" customHeight="false" outlineLevel="0" collapsed="false">
      <c r="A119" s="45" t="n">
        <v>41035000</v>
      </c>
      <c r="B119" s="46" t="s">
        <v>251</v>
      </c>
      <c r="C119" s="34" t="n">
        <f aca="false">D119</f>
        <v>34962</v>
      </c>
      <c r="D119" s="144" t="n">
        <v>34962</v>
      </c>
      <c r="E119" s="28"/>
      <c r="F119" s="29"/>
      <c r="G119" s="3"/>
    </row>
    <row r="120" customFormat="false" ht="15" hidden="false" customHeight="false" outlineLevel="0" collapsed="false">
      <c r="A120" s="45"/>
      <c r="B120" s="46" t="s">
        <v>252</v>
      </c>
      <c r="C120" s="34"/>
      <c r="D120" s="28"/>
      <c r="E120" s="28"/>
      <c r="F120" s="29"/>
      <c r="G120" s="3"/>
    </row>
    <row r="121" customFormat="false" ht="15" hidden="false" customHeight="false" outlineLevel="0" collapsed="false">
      <c r="A121" s="45" t="n">
        <v>41035200</v>
      </c>
      <c r="B121" s="46" t="s">
        <v>253</v>
      </c>
      <c r="C121" s="145" t="n">
        <f aca="false">D121</f>
        <v>493326</v>
      </c>
      <c r="D121" s="145" t="n">
        <v>493326</v>
      </c>
      <c r="E121" s="28"/>
      <c r="F121" s="29"/>
      <c r="G121" s="3"/>
    </row>
    <row r="122" customFormat="false" ht="15" hidden="false" customHeight="false" outlineLevel="0" collapsed="false">
      <c r="A122" s="45"/>
      <c r="B122" s="46" t="s">
        <v>254</v>
      </c>
      <c r="C122" s="34"/>
      <c r="D122" s="28"/>
      <c r="E122" s="28"/>
      <c r="F122" s="29"/>
      <c r="G122" s="3"/>
    </row>
    <row r="123" customFormat="false" ht="18" hidden="false" customHeight="true" outlineLevel="0" collapsed="false">
      <c r="A123" s="18" t="n">
        <v>41035800</v>
      </c>
      <c r="B123" s="43" t="s">
        <v>118</v>
      </c>
      <c r="C123" s="34" t="n">
        <f aca="false">D123</f>
        <v>1160633</v>
      </c>
      <c r="D123" s="28" t="n">
        <v>1160633</v>
      </c>
      <c r="E123" s="28"/>
      <c r="F123" s="29"/>
      <c r="G123" s="3"/>
    </row>
    <row r="124" customFormat="false" ht="15" hidden="false" customHeight="false" outlineLevel="0" collapsed="false">
      <c r="A124" s="18"/>
      <c r="B124" s="43" t="s">
        <v>119</v>
      </c>
      <c r="C124" s="34"/>
      <c r="D124" s="28"/>
      <c r="E124" s="28"/>
      <c r="F124" s="29"/>
      <c r="G124" s="3"/>
    </row>
    <row r="125" customFormat="false" ht="15" hidden="false" customHeight="false" outlineLevel="0" collapsed="false">
      <c r="A125" s="18"/>
      <c r="B125" s="43" t="s">
        <v>120</v>
      </c>
      <c r="C125" s="28"/>
      <c r="D125" s="28"/>
      <c r="E125" s="28"/>
      <c r="F125" s="29"/>
      <c r="G125" s="3"/>
    </row>
    <row r="126" customFormat="false" ht="15" hidden="false" customHeight="false" outlineLevel="0" collapsed="false">
      <c r="A126" s="18"/>
      <c r="B126" s="43" t="s">
        <v>121</v>
      </c>
      <c r="C126" s="28"/>
      <c r="D126" s="28"/>
      <c r="E126" s="28"/>
      <c r="F126" s="29"/>
      <c r="G126" s="3"/>
    </row>
    <row r="127" customFormat="false" ht="15.75" hidden="false" customHeight="false" outlineLevel="0" collapsed="false">
      <c r="A127" s="18"/>
      <c r="B127" s="43" t="s">
        <v>122</v>
      </c>
      <c r="C127" s="28"/>
      <c r="D127" s="28"/>
      <c r="E127" s="28"/>
      <c r="F127" s="29"/>
      <c r="G127" s="3"/>
    </row>
    <row r="128" customFormat="false" ht="16.5" hidden="false" customHeight="false" outlineLevel="0" collapsed="false">
      <c r="A128" s="47"/>
      <c r="B128" s="48" t="s">
        <v>123</v>
      </c>
      <c r="C128" s="37" t="n">
        <f aca="false">C78+C79</f>
        <v>434748508</v>
      </c>
      <c r="D128" s="37" t="n">
        <f aca="false">D79+D78</f>
        <v>425082567</v>
      </c>
      <c r="E128" s="37" t="n">
        <f aca="false">E78+E79</f>
        <v>9665941</v>
      </c>
      <c r="F128" s="38" t="n">
        <f aca="false">F79</f>
        <v>0</v>
      </c>
      <c r="G128" s="3"/>
    </row>
    <row r="129" customFormat="false" ht="15.75" hidden="false" customHeight="false" outlineLevel="0" collapsed="false">
      <c r="A129" s="42"/>
      <c r="B129" s="42"/>
      <c r="C129" s="49"/>
      <c r="D129" s="49"/>
      <c r="E129" s="49"/>
      <c r="F129" s="50"/>
      <c r="G129" s="3"/>
    </row>
    <row r="130" customFormat="false" ht="15" hidden="false" customHeight="false" outlineLevel="0" collapsed="false">
      <c r="A130" s="51"/>
      <c r="B130" s="51"/>
      <c r="C130" s="52"/>
      <c r="D130" s="49"/>
      <c r="E130" s="49"/>
      <c r="F130" s="50"/>
      <c r="G130" s="3"/>
    </row>
    <row r="131" customFormat="false" ht="15" hidden="false" customHeight="false" outlineLevel="0" collapsed="false">
      <c r="A131" s="51"/>
      <c r="B131" s="51"/>
      <c r="C131" s="52"/>
      <c r="D131" s="49"/>
      <c r="E131" s="49"/>
      <c r="F131" s="50"/>
      <c r="G131" s="3"/>
    </row>
    <row r="132" customFormat="false" ht="15" hidden="false" customHeight="false" outlineLevel="0" collapsed="false">
      <c r="A132" s="51"/>
      <c r="B132" s="51"/>
      <c r="C132" s="51"/>
      <c r="D132" s="53"/>
      <c r="E132" s="54"/>
      <c r="F132" s="54"/>
      <c r="G132" s="3"/>
    </row>
    <row r="133" customFormat="false" ht="14.25" hidden="false" customHeight="false" outlineLevel="0" collapsed="false">
      <c r="A133" s="2"/>
      <c r="B133" s="2"/>
      <c r="C133" s="2"/>
      <c r="D133" s="2"/>
      <c r="E133" s="2"/>
      <c r="F133" s="55"/>
      <c r="G133" s="3"/>
    </row>
    <row r="134" customFormat="false" ht="18" hidden="false" customHeight="false" outlineLevel="0" collapsed="false">
      <c r="A134" s="56" t="s">
        <v>124</v>
      </c>
      <c r="B134" s="56"/>
      <c r="C134" s="56"/>
      <c r="D134" s="56" t="s">
        <v>125</v>
      </c>
      <c r="E134" s="2"/>
      <c r="F134" s="2"/>
      <c r="G134" s="3"/>
    </row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182"/>
  <sheetViews>
    <sheetView windowProtection="false" showFormulas="false" showGridLines="true" showRowColHeaders="true" showZeros="true" rightToLeft="false" tabSelected="false" showOutlineSymbols="true" defaultGridColor="true" view="pageBreakPreview" topLeftCell="A121" colorId="64" zoomScale="100" zoomScaleNormal="75" zoomScalePageLayoutView="100" workbookViewId="0">
      <selection pane="topLeft" activeCell="K163" activeCellId="0" sqref="K163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6938775510204"/>
    <col collapsed="false" hidden="false" max="6" min="6" style="0" width="17.8367346938776"/>
    <col collapsed="false" hidden="false" max="7" min="7" style="0" width="18.1224489795918"/>
    <col collapsed="false" hidden="false" max="8" min="8" style="0" width="18.2704081632653"/>
    <col collapsed="false" hidden="false" max="9" min="9" style="0" width="19.5459183673469"/>
  </cols>
  <sheetData>
    <row r="1" customFormat="false" ht="12.75" hidden="false" customHeight="false" outlineLevel="0" collapsed="false">
      <c r="A1" s="57"/>
      <c r="B1" s="57"/>
      <c r="C1" s="57"/>
      <c r="D1" s="57"/>
      <c r="E1" s="58" t="s">
        <v>126</v>
      </c>
      <c r="F1" s="58"/>
      <c r="G1" s="58"/>
      <c r="H1" s="58"/>
      <c r="I1" s="58"/>
      <c r="J1" s="57"/>
      <c r="K1" s="57"/>
    </row>
    <row r="2" customFormat="false" ht="12.75" hidden="false" customHeight="false" outlineLevel="0" collapsed="false">
      <c r="A2" s="57"/>
      <c r="B2" s="57"/>
      <c r="C2" s="57"/>
      <c r="D2" s="57"/>
      <c r="E2" s="58" t="s">
        <v>127</v>
      </c>
      <c r="F2" s="58"/>
      <c r="G2" s="58"/>
      <c r="H2" s="58"/>
      <c r="I2" s="58"/>
      <c r="J2" s="57"/>
      <c r="K2" s="57"/>
    </row>
    <row r="3" customFormat="false" ht="12.75" hidden="false" customHeight="false" outlineLevel="0" collapsed="false">
      <c r="A3" s="57"/>
      <c r="B3" s="57"/>
      <c r="C3" s="57"/>
      <c r="D3" s="57"/>
      <c r="E3" s="58" t="s">
        <v>255</v>
      </c>
      <c r="F3" s="58"/>
      <c r="G3" s="58"/>
      <c r="H3" s="58"/>
      <c r="I3" s="58"/>
      <c r="J3" s="58"/>
      <c r="K3" s="57"/>
    </row>
    <row r="4" customFormat="false" ht="18" hidden="false" customHeight="false" outlineLevel="0" collapsed="false">
      <c r="A4" s="59"/>
      <c r="B4" s="57"/>
      <c r="C4" s="57"/>
      <c r="D4" s="57"/>
      <c r="E4" s="57"/>
      <c r="F4" s="58"/>
      <c r="G4" s="58"/>
      <c r="H4" s="58"/>
      <c r="I4" s="58"/>
      <c r="J4" s="60"/>
      <c r="K4" s="57"/>
    </row>
    <row r="5" customFormat="false" ht="12.75" hidden="false" customHeight="false" outlineLevel="0" collapsed="false">
      <c r="A5" s="60"/>
      <c r="B5" s="61"/>
      <c r="C5" s="61"/>
      <c r="D5" s="61"/>
      <c r="E5" s="61"/>
      <c r="F5" s="1"/>
      <c r="G5" s="1"/>
      <c r="H5" s="1"/>
      <c r="I5" s="1"/>
    </row>
    <row r="6" customFormat="false" ht="12.75" hidden="false" customHeight="false" outlineLevel="0" collapsed="false">
      <c r="A6" s="62"/>
      <c r="B6" s="57" t="s">
        <v>256</v>
      </c>
      <c r="C6" s="57"/>
      <c r="D6" s="57"/>
      <c r="E6" s="57"/>
      <c r="F6" s="60"/>
      <c r="G6" s="60"/>
      <c r="H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57"/>
      <c r="F7" s="60"/>
      <c r="G7" s="60"/>
      <c r="H7" s="60"/>
    </row>
    <row r="8" customFormat="false" ht="12.75" hidden="false" customHeight="false" outlineLevel="0" collapsed="false">
      <c r="A8" s="61"/>
      <c r="B8" s="61"/>
      <c r="C8" s="63"/>
      <c r="D8" s="63"/>
      <c r="E8" s="63"/>
      <c r="F8" s="61"/>
      <c r="G8" s="61"/>
      <c r="H8" s="61"/>
    </row>
    <row r="9" customFormat="false" ht="13.5" hidden="false" customHeight="false" outlineLevel="0" collapsed="false">
      <c r="A9" s="58"/>
      <c r="B9" s="64"/>
      <c r="C9" s="65"/>
      <c r="D9" s="65"/>
      <c r="E9" s="65"/>
      <c r="F9" s="64"/>
      <c r="G9" s="64"/>
      <c r="H9" s="64"/>
      <c r="I9" s="66" t="s">
        <v>4</v>
      </c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75" t="s">
        <v>135</v>
      </c>
      <c r="H10" s="75"/>
      <c r="I10" s="75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261</v>
      </c>
      <c r="G11" s="72" t="s">
        <v>140</v>
      </c>
      <c r="H11" s="146" t="s">
        <v>141</v>
      </c>
      <c r="I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262</v>
      </c>
      <c r="D12" s="71" t="s">
        <v>263</v>
      </c>
      <c r="E12" s="71" t="s">
        <v>264</v>
      </c>
      <c r="F12" s="71" t="s">
        <v>147</v>
      </c>
      <c r="G12" s="72" t="s">
        <v>145</v>
      </c>
      <c r="H12" s="146" t="s">
        <v>265</v>
      </c>
      <c r="I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1"/>
      <c r="F13" s="74"/>
      <c r="G13" s="72" t="s">
        <v>266</v>
      </c>
      <c r="H13" s="146" t="s">
        <v>263</v>
      </c>
      <c r="I13" s="71" t="s">
        <v>260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5</v>
      </c>
      <c r="F14" s="77" t="n">
        <v>6</v>
      </c>
      <c r="G14" s="78" t="n">
        <v>7</v>
      </c>
      <c r="H14" s="147"/>
      <c r="I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C16+C32+C38+C35</f>
        <v>46717300</v>
      </c>
      <c r="D15" s="82" t="n">
        <f aca="false">D16+D32+D38+D35</f>
        <v>46717300</v>
      </c>
      <c r="E15" s="82" t="n">
        <f aca="false">E16+E32+E38+E35</f>
        <v>40757100</v>
      </c>
      <c r="F15" s="82" t="n">
        <f aca="false">F16+F32+F38+F35</f>
        <v>43607239</v>
      </c>
      <c r="G15" s="148" t="n">
        <f aca="false">F15/C15*100</f>
        <v>93.3428066262391</v>
      </c>
      <c r="H15" s="83" t="n">
        <f aca="false">F15/D15*100</f>
        <v>93.3428066262391</v>
      </c>
      <c r="I15" s="149" t="n">
        <f aca="false">F15/E15*100</f>
        <v>106.992987724838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17612200</v>
      </c>
      <c r="D16" s="82" t="n">
        <f aca="false">D18</f>
        <v>17612200</v>
      </c>
      <c r="E16" s="82" t="n">
        <f aca="false">E18</f>
        <v>17612200</v>
      </c>
      <c r="F16" s="82" t="n">
        <f aca="false">F18</f>
        <v>18290766</v>
      </c>
      <c r="G16" s="150" t="n">
        <f aca="false">F16/C16*100</f>
        <v>103.852817933024</v>
      </c>
      <c r="H16" s="84" t="n">
        <f aca="false">F16/D16*100</f>
        <v>103.852817933024</v>
      </c>
      <c r="I16" s="151" t="n">
        <f aca="false">F16/E16*100</f>
        <v>103.852817933024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2"/>
      <c r="F17" s="85"/>
      <c r="G17" s="150"/>
      <c r="H17" s="84"/>
      <c r="I17" s="151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17612200</v>
      </c>
      <c r="D18" s="87" t="n">
        <f aca="false">D19+D21+D24+D26+D29</f>
        <v>17612200</v>
      </c>
      <c r="E18" s="87" t="n">
        <f aca="false">E19+E21+E24+E26+E29</f>
        <v>17612200</v>
      </c>
      <c r="F18" s="87" t="n">
        <f aca="false">F19+F21+F24+F26+F29</f>
        <v>18290766</v>
      </c>
      <c r="G18" s="150" t="n">
        <f aca="false">F18/C18*100</f>
        <v>103.852817933024</v>
      </c>
      <c r="H18" s="84" t="n">
        <f aca="false">F18/D18*100</f>
        <v>103.852817933024</v>
      </c>
      <c r="I18" s="151" t="n">
        <f aca="false">F18/E18*100</f>
        <v>103.852817933024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13297200</v>
      </c>
      <c r="D19" s="87" t="n">
        <v>13297200</v>
      </c>
      <c r="E19" s="87" t="n">
        <v>13297200</v>
      </c>
      <c r="F19" s="87" t="n">
        <v>13897974</v>
      </c>
      <c r="G19" s="150" t="n">
        <f aca="false">F19/C19*100</f>
        <v>104.518048912553</v>
      </c>
      <c r="H19" s="84" t="n">
        <f aca="false">F19/D19*100</f>
        <v>104.518048912553</v>
      </c>
      <c r="I19" s="151" t="n">
        <f aca="false">F19/E19*100</f>
        <v>104.518048912553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7"/>
      <c r="G20" s="150"/>
      <c r="H20" s="84"/>
      <c r="I20" s="151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2960000</v>
      </c>
      <c r="D21" s="87" t="n">
        <v>2960000</v>
      </c>
      <c r="E21" s="87" t="n">
        <v>2960000</v>
      </c>
      <c r="F21" s="87" t="n">
        <v>2983025</v>
      </c>
      <c r="G21" s="150" t="n">
        <f aca="false">F21/C21*100</f>
        <v>100.777871621622</v>
      </c>
      <c r="H21" s="84" t="n">
        <f aca="false">F21/D21*100</f>
        <v>100.777871621622</v>
      </c>
      <c r="I21" s="151" t="n">
        <f aca="false">F21/E21*100</f>
        <v>100.777871621622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7"/>
      <c r="G22" s="150"/>
      <c r="H22" s="84"/>
      <c r="I22" s="151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7"/>
      <c r="G23" s="150"/>
      <c r="H23" s="84"/>
      <c r="I23" s="151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810000</v>
      </c>
      <c r="D24" s="87" t="n">
        <v>810000</v>
      </c>
      <c r="E24" s="87" t="n">
        <v>810000</v>
      </c>
      <c r="F24" s="87" t="n">
        <v>841087</v>
      </c>
      <c r="G24" s="150" t="n">
        <f aca="false">F24/C24*100</f>
        <v>103.837901234568</v>
      </c>
      <c r="H24" s="84" t="n">
        <f aca="false">F24/D24*100</f>
        <v>103.837901234568</v>
      </c>
      <c r="I24" s="151" t="n">
        <f aca="false">F24/E24*100</f>
        <v>103.837901234568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7"/>
      <c r="G25" s="150"/>
      <c r="H25" s="84"/>
      <c r="I25" s="151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460000</v>
      </c>
      <c r="D26" s="87" t="n">
        <v>460000</v>
      </c>
      <c r="E26" s="87" t="n">
        <v>460000</v>
      </c>
      <c r="F26" s="87" t="n">
        <v>482840</v>
      </c>
      <c r="G26" s="150" t="n">
        <f aca="false">F26/C26*100</f>
        <v>104.965217391304</v>
      </c>
      <c r="H26" s="84" t="n">
        <f aca="false">F26/D26*100</f>
        <v>104.965217391304</v>
      </c>
      <c r="I26" s="151" t="n">
        <f aca="false">F26/E26*100</f>
        <v>104.965217391304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7"/>
      <c r="F27" s="88"/>
      <c r="G27" s="150"/>
      <c r="H27" s="84"/>
      <c r="I27" s="151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7"/>
      <c r="F28" s="88"/>
      <c r="G28" s="150"/>
      <c r="H28" s="84"/>
      <c r="I28" s="151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85000</v>
      </c>
      <c r="D29" s="87" t="n">
        <v>85000</v>
      </c>
      <c r="E29" s="87" t="n">
        <v>85000</v>
      </c>
      <c r="F29" s="88" t="n">
        <v>85840</v>
      </c>
      <c r="G29" s="150" t="n">
        <f aca="false">F29/C29*100</f>
        <v>100.988235294118</v>
      </c>
      <c r="H29" s="84" t="n">
        <f aca="false">F29/D29*100</f>
        <v>100.988235294118</v>
      </c>
      <c r="I29" s="151" t="n">
        <f aca="false">F29/E29*100</f>
        <v>100.988235294118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7"/>
      <c r="F30" s="88"/>
      <c r="G30" s="150"/>
      <c r="H30" s="84"/>
      <c r="I30" s="151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7"/>
      <c r="F31" s="88"/>
      <c r="G31" s="150"/>
      <c r="H31" s="84"/>
      <c r="I31" s="151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87" t="n">
        <f aca="false">E33</f>
        <v>0</v>
      </c>
      <c r="F32" s="90" t="n">
        <f aca="false">F33</f>
        <v>348</v>
      </c>
      <c r="G32" s="150" t="n">
        <v>0</v>
      </c>
      <c r="H32" s="84" t="n">
        <v>0</v>
      </c>
      <c r="I32" s="151" t="n"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87" t="n">
        <f aca="false">E34</f>
        <v>0</v>
      </c>
      <c r="F33" s="90" t="n">
        <f aca="false">F34</f>
        <v>348</v>
      </c>
      <c r="G33" s="150" t="n">
        <v>0</v>
      </c>
      <c r="H33" s="84" t="n">
        <v>0</v>
      </c>
      <c r="I33" s="151" t="n"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7" t="n">
        <v>0</v>
      </c>
      <c r="F34" s="88" t="n">
        <v>348</v>
      </c>
      <c r="G34" s="150" t="n">
        <v>0</v>
      </c>
      <c r="H34" s="84" t="n">
        <v>0</v>
      </c>
      <c r="I34" s="151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87" t="n">
        <f aca="false">E36</f>
        <v>0</v>
      </c>
      <c r="F35" s="87" t="n">
        <f aca="false">F36</f>
        <v>-14000</v>
      </c>
      <c r="G35" s="150" t="n">
        <v>0</v>
      </c>
      <c r="H35" s="84" t="n">
        <v>0</v>
      </c>
      <c r="I35" s="151" t="n"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</f>
        <v>0</v>
      </c>
      <c r="F36" s="87" t="n">
        <f aca="false">F37</f>
        <v>-14000</v>
      </c>
      <c r="G36" s="150" t="n">
        <v>0</v>
      </c>
      <c r="H36" s="84" t="n">
        <v>0</v>
      </c>
      <c r="I36" s="151" t="n">
        <v>0</v>
      </c>
    </row>
    <row r="37" customFormat="false" ht="12.75" hidden="false" customHeight="false" outlineLevel="0" collapsed="false">
      <c r="A37" s="91" t="n">
        <v>16010400</v>
      </c>
      <c r="B37" s="86" t="s">
        <v>170</v>
      </c>
      <c r="C37" s="87" t="n">
        <v>0</v>
      </c>
      <c r="D37" s="87" t="n">
        <v>0</v>
      </c>
      <c r="E37" s="87" t="n">
        <v>0</v>
      </c>
      <c r="F37" s="90" t="n">
        <v>-14000</v>
      </c>
      <c r="G37" s="150"/>
      <c r="H37" s="84"/>
      <c r="I37" s="151"/>
    </row>
    <row r="38" customFormat="false" ht="12.75" hidden="false" customHeight="false" outlineLevel="0" collapsed="false">
      <c r="A38" s="80" t="n">
        <v>18000000</v>
      </c>
      <c r="B38" s="81" t="s">
        <v>34</v>
      </c>
      <c r="C38" s="82" t="n">
        <f aca="false">C39+C44+C49+C52</f>
        <v>29105100</v>
      </c>
      <c r="D38" s="82" t="n">
        <f aca="false">D39+D44+D49+D52</f>
        <v>29105100</v>
      </c>
      <c r="E38" s="82" t="n">
        <f aca="false">E39+E44+E49+E52</f>
        <v>23144900</v>
      </c>
      <c r="F38" s="82" t="n">
        <f aca="false">F39+F44+F49+F52</f>
        <v>25330125</v>
      </c>
      <c r="G38" s="150" t="n">
        <f aca="false">F38/C38*100</f>
        <v>87.029850438583</v>
      </c>
      <c r="H38" s="84" t="n">
        <f aca="false">F38/D38*100</f>
        <v>87.029850438583</v>
      </c>
      <c r="I38" s="151" t="n">
        <f aca="false">F38/E38*100</f>
        <v>109.441496830835</v>
      </c>
    </row>
    <row r="39" customFormat="false" ht="12.75" hidden="false" customHeight="false" outlineLevel="0" collapsed="false">
      <c r="A39" s="80" t="n">
        <v>18010000</v>
      </c>
      <c r="B39" s="81" t="s">
        <v>35</v>
      </c>
      <c r="C39" s="82" t="n">
        <f aca="false">C40+C41+C42+C43</f>
        <v>21755700</v>
      </c>
      <c r="D39" s="82" t="n">
        <f aca="false">D40+D41+D42+D43</f>
        <v>21755700</v>
      </c>
      <c r="E39" s="82" t="n">
        <f aca="false">E40+E41+E42+E43</f>
        <v>21755700</v>
      </c>
      <c r="F39" s="82" t="n">
        <f aca="false">F40+F41+F42+F43</f>
        <v>24082496</v>
      </c>
      <c r="G39" s="150" t="n">
        <f aca="false">F39/C39*100</f>
        <v>110.69510978732</v>
      </c>
      <c r="H39" s="84" t="n">
        <f aca="false">F39/D39*100</f>
        <v>110.69510978732</v>
      </c>
      <c r="I39" s="151" t="n">
        <f aca="false">F39/E39*100</f>
        <v>110.69510978732</v>
      </c>
    </row>
    <row r="40" customFormat="false" ht="12.75" hidden="false" customHeight="false" outlineLevel="0" collapsed="false">
      <c r="A40" s="80" t="n">
        <v>18010500</v>
      </c>
      <c r="B40" s="86" t="s">
        <v>36</v>
      </c>
      <c r="C40" s="82" t="n">
        <v>8400000</v>
      </c>
      <c r="D40" s="82" t="n">
        <v>8400000</v>
      </c>
      <c r="E40" s="82" t="n">
        <v>8400000</v>
      </c>
      <c r="F40" s="85" t="n">
        <v>9303269</v>
      </c>
      <c r="G40" s="150" t="n">
        <f aca="false">F40/C40*100</f>
        <v>110.753202380952</v>
      </c>
      <c r="H40" s="84" t="n">
        <f aca="false">F40/D40*100</f>
        <v>110.753202380952</v>
      </c>
      <c r="I40" s="151" t="n">
        <f aca="false">F40/E40*100</f>
        <v>110.753202380952</v>
      </c>
    </row>
    <row r="41" customFormat="false" ht="12.75" hidden="false" customHeight="false" outlineLevel="0" collapsed="false">
      <c r="A41" s="80" t="n">
        <v>18010600</v>
      </c>
      <c r="B41" s="86" t="s">
        <v>37</v>
      </c>
      <c r="C41" s="82" t="n">
        <v>12055700</v>
      </c>
      <c r="D41" s="82" t="n">
        <v>12055700</v>
      </c>
      <c r="E41" s="82" t="n">
        <v>12055700</v>
      </c>
      <c r="F41" s="85" t="n">
        <v>13360628</v>
      </c>
      <c r="G41" s="150" t="n">
        <f aca="false">F41/C41*100</f>
        <v>110.824157867233</v>
      </c>
      <c r="H41" s="84" t="n">
        <f aca="false">F41/D41*100</f>
        <v>110.824157867233</v>
      </c>
      <c r="I41" s="151" t="n">
        <f aca="false">F41/E41*100</f>
        <v>110.824157867233</v>
      </c>
    </row>
    <row r="42" customFormat="false" ht="12.75" hidden="false" customHeight="false" outlineLevel="0" collapsed="false">
      <c r="A42" s="80" t="n">
        <v>18010700</v>
      </c>
      <c r="B42" s="86" t="s">
        <v>38</v>
      </c>
      <c r="C42" s="82" t="n">
        <v>480000</v>
      </c>
      <c r="D42" s="82" t="n">
        <v>480000</v>
      </c>
      <c r="E42" s="82" t="n">
        <v>480000</v>
      </c>
      <c r="F42" s="85" t="n">
        <v>532377</v>
      </c>
      <c r="G42" s="150" t="n">
        <f aca="false">F42/C42*100</f>
        <v>110.911875</v>
      </c>
      <c r="H42" s="84" t="n">
        <f aca="false">F42/D42*100</f>
        <v>110.911875</v>
      </c>
      <c r="I42" s="151" t="n">
        <f aca="false">F42/E42*100</f>
        <v>110.911875</v>
      </c>
    </row>
    <row r="43" customFormat="false" ht="12.75" hidden="false" customHeight="false" outlineLevel="0" collapsed="false">
      <c r="A43" s="80" t="n">
        <v>18010900</v>
      </c>
      <c r="B43" s="86" t="s">
        <v>39</v>
      </c>
      <c r="C43" s="82" t="n">
        <v>820000</v>
      </c>
      <c r="D43" s="82" t="n">
        <v>820000</v>
      </c>
      <c r="E43" s="82" t="n">
        <v>820000</v>
      </c>
      <c r="F43" s="85" t="n">
        <v>886222</v>
      </c>
      <c r="G43" s="150" t="n">
        <f aca="false">F43/C43*100</f>
        <v>108.075853658537</v>
      </c>
      <c r="H43" s="84" t="n">
        <f aca="false">F43/D43*100</f>
        <v>108.075853658537</v>
      </c>
      <c r="I43" s="151" t="n">
        <f aca="false">F43/E43*100</f>
        <v>108.075853658537</v>
      </c>
    </row>
    <row r="44" customFormat="false" ht="12.75" hidden="false" customHeight="false" outlineLevel="0" collapsed="false">
      <c r="A44" s="80" t="n">
        <v>18020000</v>
      </c>
      <c r="B44" s="81" t="s">
        <v>40</v>
      </c>
      <c r="C44" s="82" t="n">
        <f aca="false">C45+C47</f>
        <v>6906000</v>
      </c>
      <c r="D44" s="82" t="n">
        <f aca="false">D45+D47</f>
        <v>6906000</v>
      </c>
      <c r="E44" s="82" t="n">
        <f aca="false">E45+E47</f>
        <v>1175500</v>
      </c>
      <c r="F44" s="85" t="n">
        <f aca="false">F45+F47</f>
        <v>1078036</v>
      </c>
      <c r="G44" s="150" t="n">
        <f aca="false">F44/C44*100</f>
        <v>15.6101361135245</v>
      </c>
      <c r="H44" s="84" t="n">
        <f aca="false">F44/D44*100</f>
        <v>15.6101361135245</v>
      </c>
      <c r="I44" s="151" t="n">
        <f aca="false">F44/E44*100</f>
        <v>91.7087196937473</v>
      </c>
    </row>
    <row r="45" customFormat="false" ht="12.75" hidden="false" customHeight="false" outlineLevel="0" collapsed="false">
      <c r="A45" s="71" t="n">
        <v>18020100</v>
      </c>
      <c r="B45" s="86" t="s">
        <v>171</v>
      </c>
      <c r="C45" s="87" t="n">
        <v>4744400</v>
      </c>
      <c r="D45" s="87" t="n">
        <v>4744400</v>
      </c>
      <c r="E45" s="87" t="n">
        <v>778600</v>
      </c>
      <c r="F45" s="88" t="n">
        <v>717563</v>
      </c>
      <c r="G45" s="150" t="n">
        <f aca="false">F45/C45*100</f>
        <v>15.1244203692775</v>
      </c>
      <c r="H45" s="84" t="n">
        <f aca="false">F45/D45*100</f>
        <v>15.1244203692775</v>
      </c>
      <c r="I45" s="151" t="n">
        <f aca="false">F45/E45*100</f>
        <v>92.1606730028256</v>
      </c>
    </row>
    <row r="46" customFormat="false" ht="12.75" hidden="false" customHeight="false" outlineLevel="0" collapsed="false">
      <c r="A46" s="71"/>
      <c r="B46" s="86" t="s">
        <v>172</v>
      </c>
      <c r="C46" s="87"/>
      <c r="D46" s="87"/>
      <c r="E46" s="87"/>
      <c r="F46" s="88"/>
      <c r="G46" s="150"/>
      <c r="H46" s="84"/>
      <c r="I46" s="151"/>
    </row>
    <row r="47" customFormat="false" ht="12.75" hidden="false" customHeight="false" outlineLevel="0" collapsed="false">
      <c r="A47" s="71" t="n">
        <v>18020200</v>
      </c>
      <c r="B47" s="86" t="s">
        <v>173</v>
      </c>
      <c r="C47" s="87" t="n">
        <v>2161600</v>
      </c>
      <c r="D47" s="87" t="n">
        <v>2161600</v>
      </c>
      <c r="E47" s="87" t="n">
        <v>396900</v>
      </c>
      <c r="F47" s="88" t="n">
        <v>360473</v>
      </c>
      <c r="G47" s="150" t="n">
        <f aca="false">F47/C47*100</f>
        <v>16.6762120651369</v>
      </c>
      <c r="H47" s="84" t="n">
        <f aca="false">F47/D47*100</f>
        <v>16.6762120651369</v>
      </c>
      <c r="I47" s="151" t="n">
        <f aca="false">F47/E47*100</f>
        <v>90.8221214411691</v>
      </c>
    </row>
    <row r="48" customFormat="false" ht="12.75" hidden="false" customHeight="false" outlineLevel="0" collapsed="false">
      <c r="A48" s="71"/>
      <c r="B48" s="86" t="s">
        <v>172</v>
      </c>
      <c r="C48" s="87"/>
      <c r="D48" s="87"/>
      <c r="E48" s="87"/>
      <c r="F48" s="88"/>
      <c r="G48" s="150"/>
      <c r="H48" s="84"/>
      <c r="I48" s="151"/>
    </row>
    <row r="49" customFormat="false" ht="12.75" hidden="false" customHeight="false" outlineLevel="0" collapsed="false">
      <c r="A49" s="80" t="n">
        <v>18030000</v>
      </c>
      <c r="B49" s="81" t="s">
        <v>43</v>
      </c>
      <c r="C49" s="82" t="n">
        <f aca="false">C50+C51</f>
        <v>443400</v>
      </c>
      <c r="D49" s="82" t="n">
        <f aca="false">D50+D51</f>
        <v>443400</v>
      </c>
      <c r="E49" s="82" t="n">
        <f aca="false">E50+E51</f>
        <v>213700</v>
      </c>
      <c r="F49" s="85" t="n">
        <f aca="false">F50+F51</f>
        <v>240930</v>
      </c>
      <c r="G49" s="150" t="n">
        <f aca="false">F49/C49*100</f>
        <v>54.3369418132612</v>
      </c>
      <c r="H49" s="84" t="n">
        <f aca="false">F49/D49*100</f>
        <v>54.3369418132612</v>
      </c>
      <c r="I49" s="151" t="n">
        <f aca="false">F49/E49*100</f>
        <v>112.742161909219</v>
      </c>
    </row>
    <row r="50" customFormat="false" ht="12.75" hidden="false" customHeight="false" outlineLevel="0" collapsed="false">
      <c r="A50" s="71" t="n">
        <v>18030100</v>
      </c>
      <c r="B50" s="86" t="s">
        <v>44</v>
      </c>
      <c r="C50" s="87" t="n">
        <v>398700</v>
      </c>
      <c r="D50" s="87" t="n">
        <v>398700</v>
      </c>
      <c r="E50" s="87" t="n">
        <v>191500</v>
      </c>
      <c r="F50" s="88" t="n">
        <v>136246</v>
      </c>
      <c r="G50" s="150" t="n">
        <f aca="false">F50/C50*100</f>
        <v>34.1725608226737</v>
      </c>
      <c r="H50" s="84" t="n">
        <f aca="false">F50/D50*100</f>
        <v>34.1725608226737</v>
      </c>
      <c r="I50" s="151" t="n">
        <f aca="false">F50/E50*100</f>
        <v>71.1467362924282</v>
      </c>
    </row>
    <row r="51" customFormat="false" ht="12.75" hidden="false" customHeight="false" outlineLevel="0" collapsed="false">
      <c r="A51" s="71" t="n">
        <v>18030200</v>
      </c>
      <c r="B51" s="86" t="s">
        <v>45</v>
      </c>
      <c r="C51" s="87" t="n">
        <v>44700</v>
      </c>
      <c r="D51" s="87" t="n">
        <v>44700</v>
      </c>
      <c r="E51" s="87" t="n">
        <v>22200</v>
      </c>
      <c r="F51" s="88" t="n">
        <v>104684</v>
      </c>
      <c r="G51" s="150" t="n">
        <f aca="false">F51/C51*100</f>
        <v>234.192393736018</v>
      </c>
      <c r="H51" s="84" t="n">
        <f aca="false">F51/D51*100</f>
        <v>234.192393736018</v>
      </c>
      <c r="I51" s="151" t="n">
        <f aca="false">F51/E51*100</f>
        <v>471.54954954955</v>
      </c>
    </row>
    <row r="52" customFormat="false" ht="12.75" hidden="false" customHeight="false" outlineLevel="0" collapsed="false">
      <c r="A52" s="80" t="n">
        <v>18040000</v>
      </c>
      <c r="B52" s="81" t="s">
        <v>174</v>
      </c>
      <c r="C52" s="82" t="n">
        <f aca="false">C56+C60+C62+C64</f>
        <v>0</v>
      </c>
      <c r="D52" s="82" t="n">
        <f aca="false">D56+D60+D62+D64</f>
        <v>0</v>
      </c>
      <c r="E52" s="82" t="n">
        <f aca="false">E56+E60+E62+E64</f>
        <v>0</v>
      </c>
      <c r="F52" s="82" t="n">
        <f aca="false">F56+F60+F62+F64+F54+F58</f>
        <v>-71337</v>
      </c>
      <c r="G52" s="150" t="n">
        <v>0</v>
      </c>
      <c r="H52" s="84" t="n">
        <v>0</v>
      </c>
      <c r="I52" s="151" t="n">
        <v>0</v>
      </c>
    </row>
    <row r="53" customFormat="false" ht="12.75" hidden="false" customHeight="false" outlineLevel="0" collapsed="false">
      <c r="A53" s="80"/>
      <c r="B53" s="81" t="s">
        <v>175</v>
      </c>
      <c r="C53" s="82"/>
      <c r="D53" s="82"/>
      <c r="E53" s="82"/>
      <c r="F53" s="85"/>
      <c r="G53" s="150"/>
      <c r="H53" s="84"/>
      <c r="I53" s="151"/>
    </row>
    <row r="54" customFormat="false" ht="12.75" hidden="false" customHeight="false" outlineLevel="0" collapsed="false">
      <c r="A54" s="80" t="n">
        <v>18040100</v>
      </c>
      <c r="B54" s="81" t="s">
        <v>176</v>
      </c>
      <c r="C54" s="82" t="n">
        <v>0</v>
      </c>
      <c r="D54" s="82" t="n">
        <v>0</v>
      </c>
      <c r="E54" s="82" t="n">
        <v>0</v>
      </c>
      <c r="F54" s="85" t="n">
        <v>-1128</v>
      </c>
      <c r="G54" s="150" t="n">
        <v>0</v>
      </c>
      <c r="H54" s="84" t="n">
        <v>0</v>
      </c>
      <c r="I54" s="151"/>
    </row>
    <row r="55" customFormat="false" ht="12.75" hidden="false" customHeight="false" outlineLevel="0" collapsed="false">
      <c r="A55" s="80"/>
      <c r="B55" s="86" t="s">
        <v>267</v>
      </c>
      <c r="C55" s="82"/>
      <c r="D55" s="82"/>
      <c r="E55" s="82"/>
      <c r="F55" s="85"/>
      <c r="G55" s="150"/>
      <c r="H55" s="84"/>
      <c r="I55" s="151"/>
    </row>
    <row r="56" customFormat="false" ht="12.75" hidden="false" customHeight="false" outlineLevel="0" collapsed="false">
      <c r="A56" s="71" t="n">
        <v>18040200</v>
      </c>
      <c r="B56" s="86" t="s">
        <v>176</v>
      </c>
      <c r="C56" s="87" t="n">
        <v>0</v>
      </c>
      <c r="D56" s="87" t="n">
        <v>0</v>
      </c>
      <c r="E56" s="87" t="n">
        <v>0</v>
      </c>
      <c r="F56" s="85" t="n">
        <v>-61247</v>
      </c>
      <c r="G56" s="150" t="n">
        <v>0</v>
      </c>
      <c r="H56" s="84" t="n">
        <v>0</v>
      </c>
      <c r="I56" s="151" t="n">
        <v>0</v>
      </c>
    </row>
    <row r="57" customFormat="false" ht="12.75" hidden="false" customHeight="false" outlineLevel="0" collapsed="false">
      <c r="A57" s="71"/>
      <c r="B57" s="86" t="s">
        <v>177</v>
      </c>
      <c r="C57" s="87"/>
      <c r="D57" s="87"/>
      <c r="E57" s="87"/>
      <c r="F57" s="85"/>
      <c r="G57" s="150"/>
      <c r="H57" s="84"/>
      <c r="I57" s="151"/>
    </row>
    <row r="58" customFormat="false" ht="12.75" hidden="false" customHeight="false" outlineLevel="0" collapsed="false">
      <c r="A58" s="71" t="n">
        <v>18040600</v>
      </c>
      <c r="B58" s="86" t="s">
        <v>268</v>
      </c>
      <c r="C58" s="87" t="n">
        <v>0</v>
      </c>
      <c r="D58" s="87" t="n">
        <v>0</v>
      </c>
      <c r="E58" s="87" t="n">
        <v>0</v>
      </c>
      <c r="F58" s="85" t="n">
        <v>-1261</v>
      </c>
      <c r="G58" s="150" t="n">
        <v>0</v>
      </c>
      <c r="H58" s="84" t="n">
        <v>0</v>
      </c>
      <c r="I58" s="84" t="n">
        <v>0</v>
      </c>
    </row>
    <row r="59" customFormat="false" ht="12.75" hidden="false" customHeight="false" outlineLevel="0" collapsed="false">
      <c r="A59" s="71"/>
      <c r="B59" s="86" t="s">
        <v>267</v>
      </c>
      <c r="C59" s="87"/>
      <c r="D59" s="87"/>
      <c r="E59" s="87"/>
      <c r="F59" s="85"/>
      <c r="G59" s="150"/>
      <c r="H59" s="84"/>
      <c r="I59" s="151"/>
    </row>
    <row r="60" customFormat="false" ht="12.75" hidden="false" customHeight="false" outlineLevel="0" collapsed="false">
      <c r="A60" s="71" t="n">
        <v>18040700</v>
      </c>
      <c r="B60" s="86" t="s">
        <v>178</v>
      </c>
      <c r="C60" s="87" t="n">
        <v>0</v>
      </c>
      <c r="D60" s="87" t="n">
        <v>0</v>
      </c>
      <c r="E60" s="87" t="n">
        <v>0</v>
      </c>
      <c r="F60" s="88" t="n">
        <v>-288</v>
      </c>
      <c r="G60" s="150" t="n">
        <v>0</v>
      </c>
      <c r="H60" s="84" t="n">
        <v>0</v>
      </c>
      <c r="I60" s="151" t="n">
        <v>0</v>
      </c>
    </row>
    <row r="61" customFormat="false" ht="12.75" hidden="false" customHeight="false" outlineLevel="0" collapsed="false">
      <c r="A61" s="71"/>
      <c r="B61" s="86" t="s">
        <v>179</v>
      </c>
      <c r="C61" s="87"/>
      <c r="D61" s="87"/>
      <c r="E61" s="87"/>
      <c r="F61" s="88"/>
      <c r="G61" s="150"/>
      <c r="H61" s="84"/>
      <c r="I61" s="151"/>
    </row>
    <row r="62" customFormat="false" ht="12.75" hidden="false" customHeight="false" outlineLevel="0" collapsed="false">
      <c r="A62" s="71" t="n">
        <v>18040800</v>
      </c>
      <c r="B62" s="86" t="s">
        <v>180</v>
      </c>
      <c r="C62" s="87" t="n">
        <v>0</v>
      </c>
      <c r="D62" s="87" t="n">
        <v>0</v>
      </c>
      <c r="E62" s="87" t="n">
        <v>0</v>
      </c>
      <c r="F62" s="85" t="n">
        <v>-4908</v>
      </c>
      <c r="G62" s="150" t="n">
        <v>0</v>
      </c>
      <c r="H62" s="84" t="n">
        <v>0</v>
      </c>
      <c r="I62" s="151" t="n">
        <v>0</v>
      </c>
    </row>
    <row r="63" customFormat="false" ht="12.75" hidden="false" customHeight="false" outlineLevel="0" collapsed="false">
      <c r="A63" s="71"/>
      <c r="B63" s="86" t="s">
        <v>181</v>
      </c>
      <c r="C63" s="87"/>
      <c r="D63" s="87"/>
      <c r="E63" s="87"/>
      <c r="F63" s="85"/>
      <c r="G63" s="150"/>
      <c r="H63" s="84"/>
      <c r="I63" s="151"/>
    </row>
    <row r="64" customFormat="false" ht="12.75" hidden="false" customHeight="false" outlineLevel="0" collapsed="false">
      <c r="A64" s="71" t="n">
        <v>18041400</v>
      </c>
      <c r="B64" s="86" t="s">
        <v>182</v>
      </c>
      <c r="C64" s="87" t="n">
        <v>0</v>
      </c>
      <c r="D64" s="87" t="n">
        <v>0</v>
      </c>
      <c r="E64" s="87" t="n">
        <v>0</v>
      </c>
      <c r="F64" s="88" t="n">
        <v>-2505</v>
      </c>
      <c r="G64" s="150" t="n">
        <v>0</v>
      </c>
      <c r="H64" s="84" t="n">
        <v>0</v>
      </c>
      <c r="I64" s="151" t="n">
        <v>0</v>
      </c>
    </row>
    <row r="65" customFormat="false" ht="12.75" hidden="false" customHeight="false" outlineLevel="0" collapsed="false">
      <c r="A65" s="71"/>
      <c r="B65" s="86" t="s">
        <v>183</v>
      </c>
      <c r="C65" s="87"/>
      <c r="D65" s="87"/>
      <c r="E65" s="87"/>
      <c r="F65" s="85"/>
      <c r="G65" s="150"/>
      <c r="H65" s="84"/>
      <c r="I65" s="151"/>
    </row>
    <row r="66" customFormat="false" ht="12.75" hidden="false" customHeight="false" outlineLevel="0" collapsed="false">
      <c r="A66" s="80" t="n">
        <v>20000000</v>
      </c>
      <c r="B66" s="81" t="s">
        <v>46</v>
      </c>
      <c r="C66" s="82" t="n">
        <f aca="false">C67+C73+C84+C90</f>
        <v>8057400</v>
      </c>
      <c r="D66" s="82" t="n">
        <f aca="false">D67+D73+D84+D90</f>
        <v>8057400</v>
      </c>
      <c r="E66" s="82" t="n">
        <f aca="false">E67+E73+E84+E90</f>
        <v>4224000</v>
      </c>
      <c r="F66" s="82" t="n">
        <f aca="false">F67+F73+F84+F90</f>
        <v>2942820</v>
      </c>
      <c r="G66" s="150" t="n">
        <f aca="false">F66/C66*100</f>
        <v>36.5231960682106</v>
      </c>
      <c r="H66" s="84" t="n">
        <f aca="false">F66/D66*100</f>
        <v>36.5231960682106</v>
      </c>
      <c r="I66" s="151" t="n">
        <f aca="false">F66/E66*100</f>
        <v>69.6690340909091</v>
      </c>
    </row>
    <row r="67" customFormat="false" ht="12.75" hidden="false" customHeight="false" outlineLevel="0" collapsed="false">
      <c r="A67" s="80" t="n">
        <v>21000000</v>
      </c>
      <c r="B67" s="81" t="s">
        <v>47</v>
      </c>
      <c r="C67" s="82" t="n">
        <f aca="false">C69+C72+C68</f>
        <v>39500</v>
      </c>
      <c r="D67" s="82" t="n">
        <f aca="false">D69+D72+D68</f>
        <v>39500</v>
      </c>
      <c r="E67" s="82" t="n">
        <f aca="false">E69+E72+E68</f>
        <v>17400</v>
      </c>
      <c r="F67" s="82" t="n">
        <f aca="false">F69+F72+F68</f>
        <v>16822</v>
      </c>
      <c r="G67" s="150" t="n">
        <f aca="false">F67/C67*100</f>
        <v>42.5873417721519</v>
      </c>
      <c r="H67" s="84" t="n">
        <f aca="false">F67/D67*100</f>
        <v>42.5873417721519</v>
      </c>
      <c r="I67" s="151" t="n">
        <f aca="false">F67/E67*100</f>
        <v>96.6781609195402</v>
      </c>
    </row>
    <row r="68" customFormat="false" ht="12.75" hidden="false" customHeight="false" outlineLevel="0" collapsed="false">
      <c r="A68" s="80" t="n">
        <v>21080500</v>
      </c>
      <c r="B68" s="81" t="s">
        <v>48</v>
      </c>
      <c r="C68" s="82" t="n">
        <v>7500</v>
      </c>
      <c r="D68" s="82" t="n">
        <v>7500</v>
      </c>
      <c r="E68" s="82" t="n">
        <v>0</v>
      </c>
      <c r="F68" s="85" t="n">
        <v>0</v>
      </c>
      <c r="G68" s="150" t="n">
        <v>0</v>
      </c>
      <c r="H68" s="84" t="n">
        <f aca="false">F68/D68*100</f>
        <v>0</v>
      </c>
      <c r="I68" s="84" t="n">
        <v>0</v>
      </c>
    </row>
    <row r="69" customFormat="false" ht="12.75" hidden="false" customHeight="false" outlineLevel="0" collapsed="false">
      <c r="A69" s="80" t="n">
        <v>21080900</v>
      </c>
      <c r="B69" s="81" t="s">
        <v>184</v>
      </c>
      <c r="C69" s="82" t="n">
        <v>0</v>
      </c>
      <c r="D69" s="82" t="n">
        <v>0</v>
      </c>
      <c r="E69" s="82" t="n">
        <v>0</v>
      </c>
      <c r="F69" s="85" t="n">
        <v>2</v>
      </c>
      <c r="G69" s="150" t="n">
        <v>0</v>
      </c>
      <c r="H69" s="84" t="n">
        <v>0</v>
      </c>
      <c r="I69" s="84" t="n">
        <v>0</v>
      </c>
    </row>
    <row r="70" customFormat="false" ht="12.75" hidden="false" customHeight="false" outlineLevel="0" collapsed="false">
      <c r="A70" s="80"/>
      <c r="B70" s="81" t="s">
        <v>185</v>
      </c>
      <c r="C70" s="82"/>
      <c r="D70" s="82"/>
      <c r="E70" s="82"/>
      <c r="F70" s="85"/>
      <c r="G70" s="150"/>
      <c r="H70" s="84"/>
      <c r="I70" s="151"/>
    </row>
    <row r="71" customFormat="false" ht="12.75" hidden="false" customHeight="false" outlineLevel="0" collapsed="false">
      <c r="A71" s="80"/>
      <c r="B71" s="81" t="s">
        <v>186</v>
      </c>
      <c r="C71" s="82"/>
      <c r="D71" s="82"/>
      <c r="E71" s="82"/>
      <c r="F71" s="85"/>
      <c r="G71" s="150"/>
      <c r="H71" s="84"/>
      <c r="I71" s="151"/>
    </row>
    <row r="72" customFormat="false" ht="12.75" hidden="false" customHeight="false" outlineLevel="0" collapsed="false">
      <c r="A72" s="71" t="n">
        <v>21081100</v>
      </c>
      <c r="B72" s="86" t="s">
        <v>49</v>
      </c>
      <c r="C72" s="87" t="n">
        <v>32000</v>
      </c>
      <c r="D72" s="87" t="n">
        <v>32000</v>
      </c>
      <c r="E72" s="87" t="n">
        <v>17400</v>
      </c>
      <c r="F72" s="92" t="n">
        <v>16820</v>
      </c>
      <c r="G72" s="150" t="n">
        <f aca="false">F72/C72*100</f>
        <v>52.5625</v>
      </c>
      <c r="H72" s="84" t="n">
        <f aca="false">F72/D72*100</f>
        <v>52.5625</v>
      </c>
      <c r="I72" s="151" t="n">
        <f aca="false">F72/E72*100</f>
        <v>96.6666666666667</v>
      </c>
    </row>
    <row r="73" customFormat="false" ht="12.75" hidden="false" customHeight="false" outlineLevel="0" collapsed="false">
      <c r="A73" s="80" t="n">
        <v>22000000</v>
      </c>
      <c r="B73" s="81" t="s">
        <v>187</v>
      </c>
      <c r="C73" s="82" t="n">
        <f aca="false">C74</f>
        <v>5241900</v>
      </c>
      <c r="D73" s="82" t="n">
        <f aca="false">D74</f>
        <v>5241900</v>
      </c>
      <c r="E73" s="82" t="n">
        <f aca="false">E74</f>
        <v>2724000</v>
      </c>
      <c r="F73" s="82" t="n">
        <f aca="false">F74</f>
        <v>1676414</v>
      </c>
      <c r="G73" s="150" t="n">
        <f aca="false">F73/C73*100</f>
        <v>31.9810374100994</v>
      </c>
      <c r="H73" s="84" t="n">
        <f aca="false">F73/D73*100</f>
        <v>31.9810374100994</v>
      </c>
      <c r="I73" s="151" t="n">
        <f aca="false">F73/E73*100</f>
        <v>61.5423641703377</v>
      </c>
    </row>
    <row r="74" customFormat="false" ht="12.75" hidden="false" customHeight="false" outlineLevel="0" collapsed="false">
      <c r="A74" s="80" t="n">
        <v>22010000</v>
      </c>
      <c r="B74" s="81" t="s">
        <v>52</v>
      </c>
      <c r="C74" s="82" t="n">
        <f aca="false">C77+C75+C78+C80</f>
        <v>5241900</v>
      </c>
      <c r="D74" s="82" t="n">
        <f aca="false">D77+D75+D78+D80</f>
        <v>5241900</v>
      </c>
      <c r="E74" s="82" t="n">
        <f aca="false">E77+E75+E78+E80</f>
        <v>2724000</v>
      </c>
      <c r="F74" s="82" t="n">
        <f aca="false">F77+F75+F78+F80</f>
        <v>1676414</v>
      </c>
      <c r="G74" s="150" t="n">
        <f aca="false">F74/C74*100</f>
        <v>31.9810374100994</v>
      </c>
      <c r="H74" s="84" t="n">
        <f aca="false">F74/D74*100</f>
        <v>31.9810374100994</v>
      </c>
      <c r="I74" s="151" t="n">
        <f aca="false">F74/E74*100</f>
        <v>61.5423641703377</v>
      </c>
    </row>
    <row r="75" customFormat="false" ht="12.75" hidden="false" customHeight="false" outlineLevel="0" collapsed="false">
      <c r="A75" s="80" t="n">
        <v>22010300</v>
      </c>
      <c r="B75" s="81" t="s">
        <v>188</v>
      </c>
      <c r="C75" s="82" t="n">
        <v>402000</v>
      </c>
      <c r="D75" s="82" t="n">
        <v>402000</v>
      </c>
      <c r="E75" s="82" t="n">
        <v>80000</v>
      </c>
      <c r="F75" s="85" t="n">
        <v>78316</v>
      </c>
      <c r="G75" s="150" t="n">
        <f aca="false">F75/C75*100</f>
        <v>19.481592039801</v>
      </c>
      <c r="H75" s="84" t="n">
        <f aca="false">F75/D75*100</f>
        <v>19.481592039801</v>
      </c>
      <c r="I75" s="151"/>
    </row>
    <row r="76" customFormat="false" ht="12.75" hidden="false" customHeight="false" outlineLevel="0" collapsed="false">
      <c r="A76" s="80"/>
      <c r="B76" s="81" t="s">
        <v>54</v>
      </c>
      <c r="C76" s="82"/>
      <c r="D76" s="82"/>
      <c r="E76" s="82"/>
      <c r="F76" s="85"/>
      <c r="G76" s="150"/>
      <c r="H76" s="84"/>
      <c r="I76" s="151"/>
    </row>
    <row r="77" customFormat="false" ht="12.75" hidden="false" customHeight="false" outlineLevel="0" collapsed="false">
      <c r="A77" s="80" t="n">
        <v>22012500</v>
      </c>
      <c r="B77" s="81" t="s">
        <v>189</v>
      </c>
      <c r="C77" s="82" t="n">
        <v>3281600</v>
      </c>
      <c r="D77" s="82" t="n">
        <v>3281600</v>
      </c>
      <c r="E77" s="82" t="n">
        <v>2089000</v>
      </c>
      <c r="F77" s="85" t="n">
        <v>1335729</v>
      </c>
      <c r="G77" s="150" t="n">
        <f aca="false">F77/C77*100</f>
        <v>40.7035897123355</v>
      </c>
      <c r="H77" s="84" t="n">
        <f aca="false">F77/D77*100</f>
        <v>40.7035897123355</v>
      </c>
      <c r="I77" s="151" t="n">
        <f aca="false">F77/E77*100</f>
        <v>63.9410722833892</v>
      </c>
    </row>
    <row r="78" customFormat="false" ht="12.75" hidden="false" customHeight="false" outlineLevel="0" collapsed="false">
      <c r="A78" s="80" t="n">
        <v>22012600</v>
      </c>
      <c r="B78" s="81" t="s">
        <v>190</v>
      </c>
      <c r="C78" s="82" t="n">
        <v>1528000</v>
      </c>
      <c r="D78" s="82" t="n">
        <v>1528000</v>
      </c>
      <c r="E78" s="82" t="n">
        <v>550000</v>
      </c>
      <c r="F78" s="85" t="n">
        <v>238646</v>
      </c>
      <c r="G78" s="150" t="n">
        <f aca="false">F78/C78*100</f>
        <v>15.6181937172775</v>
      </c>
      <c r="H78" s="84" t="n">
        <f aca="false">F78/D78*100</f>
        <v>15.6181937172775</v>
      </c>
      <c r="I78" s="151"/>
    </row>
    <row r="79" customFormat="false" ht="12.75" hidden="false" customHeight="false" outlineLevel="0" collapsed="false">
      <c r="A79" s="80"/>
      <c r="B79" s="81" t="s">
        <v>57</v>
      </c>
      <c r="C79" s="82"/>
      <c r="D79" s="82"/>
      <c r="E79" s="82"/>
      <c r="F79" s="85"/>
      <c r="G79" s="150"/>
      <c r="H79" s="84"/>
      <c r="I79" s="151"/>
    </row>
    <row r="80" customFormat="false" ht="12.75" hidden="false" customHeight="false" outlineLevel="0" collapsed="false">
      <c r="A80" s="80" t="n">
        <v>22012900</v>
      </c>
      <c r="B80" s="81" t="s">
        <v>191</v>
      </c>
      <c r="C80" s="82" t="n">
        <v>30300</v>
      </c>
      <c r="D80" s="82" t="n">
        <v>30300</v>
      </c>
      <c r="E80" s="82" t="n">
        <v>5000</v>
      </c>
      <c r="F80" s="85" t="n">
        <v>23723</v>
      </c>
      <c r="G80" s="150" t="n">
        <f aca="false">F80/C80*100</f>
        <v>78.2937293729373</v>
      </c>
      <c r="H80" s="84" t="n">
        <f aca="false">F80/D80*100</f>
        <v>78.2937293729373</v>
      </c>
      <c r="I80" s="84" t="n">
        <f aca="false">G80/E80*100</f>
        <v>1.56587458745875</v>
      </c>
    </row>
    <row r="81" customFormat="false" ht="12.75" hidden="false" customHeight="false" outlineLevel="0" collapsed="false">
      <c r="A81" s="80"/>
      <c r="B81" s="81" t="s">
        <v>192</v>
      </c>
      <c r="C81" s="82"/>
      <c r="D81" s="82"/>
      <c r="E81" s="82"/>
      <c r="F81" s="85"/>
      <c r="G81" s="150"/>
      <c r="H81" s="84"/>
      <c r="I81" s="151"/>
    </row>
    <row r="82" customFormat="false" ht="12.75" hidden="false" customHeight="false" outlineLevel="0" collapsed="false">
      <c r="A82" s="80"/>
      <c r="B82" s="81" t="s">
        <v>193</v>
      </c>
      <c r="C82" s="82"/>
      <c r="D82" s="82"/>
      <c r="E82" s="82"/>
      <c r="F82" s="85"/>
      <c r="G82" s="150"/>
      <c r="H82" s="84"/>
      <c r="I82" s="151"/>
    </row>
    <row r="83" customFormat="false" ht="12.75" hidden="false" customHeight="false" outlineLevel="0" collapsed="false">
      <c r="A83" s="80"/>
      <c r="B83" s="81" t="s">
        <v>194</v>
      </c>
      <c r="C83" s="82"/>
      <c r="D83" s="82"/>
      <c r="E83" s="82"/>
      <c r="F83" s="85"/>
      <c r="G83" s="150"/>
      <c r="H83" s="84"/>
      <c r="I83" s="151"/>
    </row>
    <row r="84" customFormat="false" ht="12.75" hidden="false" customHeight="false" outlineLevel="0" collapsed="false">
      <c r="A84" s="80" t="n">
        <v>22090000</v>
      </c>
      <c r="B84" s="81" t="s">
        <v>62</v>
      </c>
      <c r="C84" s="82" t="n">
        <f aca="false">C85+C87+C88</f>
        <v>2720000</v>
      </c>
      <c r="D84" s="82" t="n">
        <f aca="false">D85+D87+D88</f>
        <v>2720000</v>
      </c>
      <c r="E84" s="82" t="n">
        <f aca="false">E85+E87+E88</f>
        <v>1458100</v>
      </c>
      <c r="F84" s="82" t="n">
        <f aca="false">F85+F87+F88</f>
        <v>1208717</v>
      </c>
      <c r="G84" s="150" t="n">
        <f aca="false">F84/C84*100</f>
        <v>44.438125</v>
      </c>
      <c r="H84" s="84" t="n">
        <f aca="false">F84/D84*100</f>
        <v>44.438125</v>
      </c>
      <c r="I84" s="151" t="n">
        <f aca="false">F84/E84*100</f>
        <v>82.8967149029559</v>
      </c>
    </row>
    <row r="85" customFormat="false" ht="12.75" hidden="false" customHeight="false" outlineLevel="0" collapsed="false">
      <c r="A85" s="71" t="n">
        <v>22090100</v>
      </c>
      <c r="B85" s="86" t="s">
        <v>195</v>
      </c>
      <c r="C85" s="87" t="n">
        <v>14100</v>
      </c>
      <c r="D85" s="87" t="n">
        <v>14100</v>
      </c>
      <c r="E85" s="87" t="n">
        <v>8100</v>
      </c>
      <c r="F85" s="88" t="n">
        <v>32022</v>
      </c>
      <c r="G85" s="150" t="n">
        <f aca="false">F85/C85*100</f>
        <v>227.106382978723</v>
      </c>
      <c r="H85" s="84" t="n">
        <f aca="false">F85/D85*100</f>
        <v>227.106382978723</v>
      </c>
      <c r="I85" s="151" t="n">
        <f aca="false">F85/E85*100</f>
        <v>395.333333333333</v>
      </c>
    </row>
    <row r="86" customFormat="false" ht="12.75" hidden="false" customHeight="false" outlineLevel="0" collapsed="false">
      <c r="A86" s="71"/>
      <c r="B86" s="86" t="s">
        <v>196</v>
      </c>
      <c r="C86" s="87"/>
      <c r="D86" s="87"/>
      <c r="E86" s="87"/>
      <c r="F86" s="88"/>
      <c r="G86" s="150"/>
      <c r="H86" s="84"/>
      <c r="I86" s="151"/>
    </row>
    <row r="87" customFormat="false" ht="12.75" hidden="false" customHeight="false" outlineLevel="0" collapsed="false">
      <c r="A87" s="71" t="n">
        <v>22090200</v>
      </c>
      <c r="B87" s="86" t="s">
        <v>65</v>
      </c>
      <c r="C87" s="87" t="n">
        <v>0</v>
      </c>
      <c r="D87" s="87" t="n">
        <v>0</v>
      </c>
      <c r="E87" s="87" t="n">
        <v>0</v>
      </c>
      <c r="F87" s="88" t="n">
        <v>4451</v>
      </c>
      <c r="G87" s="150" t="n">
        <v>0</v>
      </c>
      <c r="H87" s="84" t="n">
        <v>0</v>
      </c>
      <c r="I87" s="151" t="n">
        <v>0</v>
      </c>
    </row>
    <row r="88" customFormat="false" ht="12.75" hidden="false" customHeight="false" outlineLevel="0" collapsed="false">
      <c r="A88" s="71" t="n">
        <v>22090400</v>
      </c>
      <c r="B88" s="86" t="s">
        <v>197</v>
      </c>
      <c r="C88" s="87" t="n">
        <v>2705900</v>
      </c>
      <c r="D88" s="87" t="n">
        <v>2705900</v>
      </c>
      <c r="E88" s="87" t="n">
        <v>1450000</v>
      </c>
      <c r="F88" s="88" t="n">
        <v>1172244</v>
      </c>
      <c r="G88" s="150" t="n">
        <f aca="false">F88/C88*100</f>
        <v>43.3217783362282</v>
      </c>
      <c r="H88" s="84" t="n">
        <f aca="false">F88/D88*100</f>
        <v>43.3217783362282</v>
      </c>
      <c r="I88" s="151" t="n">
        <f aca="false">F88/E88*100</f>
        <v>80.8444137931035</v>
      </c>
    </row>
    <row r="89" customFormat="false" ht="12.75" hidden="false" customHeight="false" outlineLevel="0" collapsed="false">
      <c r="A89" s="71"/>
      <c r="B89" s="86" t="s">
        <v>198</v>
      </c>
      <c r="C89" s="87"/>
      <c r="D89" s="87"/>
      <c r="E89" s="87"/>
      <c r="F89" s="88"/>
      <c r="G89" s="150"/>
      <c r="H89" s="84"/>
      <c r="I89" s="151"/>
    </row>
    <row r="90" customFormat="false" ht="12.75" hidden="false" customHeight="false" outlineLevel="0" collapsed="false">
      <c r="A90" s="80" t="n">
        <v>24000000</v>
      </c>
      <c r="B90" s="81" t="s">
        <v>70</v>
      </c>
      <c r="C90" s="82" t="n">
        <f aca="false">C91</f>
        <v>56000</v>
      </c>
      <c r="D90" s="82" t="n">
        <f aca="false">D91</f>
        <v>56000</v>
      </c>
      <c r="E90" s="82" t="n">
        <f aca="false">E91</f>
        <v>24500</v>
      </c>
      <c r="F90" s="85" t="n">
        <f aca="false">F91</f>
        <v>40867</v>
      </c>
      <c r="G90" s="150" t="n">
        <f aca="false">F90/C90*100</f>
        <v>72.9767857142857</v>
      </c>
      <c r="H90" s="84" t="n">
        <f aca="false">F90/D90*100</f>
        <v>72.9767857142857</v>
      </c>
      <c r="I90" s="151" t="n">
        <f aca="false">F90/E90*100</f>
        <v>166.804081632653</v>
      </c>
    </row>
    <row r="91" customFormat="false" ht="12.75" hidden="false" customHeight="false" outlineLevel="0" collapsed="false">
      <c r="A91" s="80" t="n">
        <v>24060000</v>
      </c>
      <c r="B91" s="81" t="s">
        <v>48</v>
      </c>
      <c r="C91" s="82" t="n">
        <f aca="false">C92</f>
        <v>56000</v>
      </c>
      <c r="D91" s="82" t="n">
        <f aca="false">D92</f>
        <v>56000</v>
      </c>
      <c r="E91" s="82" t="n">
        <f aca="false">E92</f>
        <v>24500</v>
      </c>
      <c r="F91" s="85" t="n">
        <f aca="false">F92</f>
        <v>40867</v>
      </c>
      <c r="G91" s="150" t="n">
        <f aca="false">F91/C91*100</f>
        <v>72.9767857142857</v>
      </c>
      <c r="H91" s="84" t="n">
        <f aca="false">F91/D91*100</f>
        <v>72.9767857142857</v>
      </c>
      <c r="I91" s="151" t="n">
        <f aca="false">F91/E91*100</f>
        <v>166.804081632653</v>
      </c>
    </row>
    <row r="92" customFormat="false" ht="12.75" hidden="false" customHeight="false" outlineLevel="0" collapsed="false">
      <c r="A92" s="71" t="n">
        <v>24060300</v>
      </c>
      <c r="B92" s="86" t="s">
        <v>48</v>
      </c>
      <c r="C92" s="87" t="n">
        <v>56000</v>
      </c>
      <c r="D92" s="87" t="n">
        <v>56000</v>
      </c>
      <c r="E92" s="87" t="n">
        <v>24500</v>
      </c>
      <c r="F92" s="88" t="n">
        <v>40867</v>
      </c>
      <c r="G92" s="150" t="n">
        <f aca="false">F92/C92*100</f>
        <v>72.9767857142857</v>
      </c>
      <c r="H92" s="84" t="n">
        <f aca="false">F92/D92*100</f>
        <v>72.9767857142857</v>
      </c>
      <c r="I92" s="151" t="n">
        <f aca="false">F92/E92*100</f>
        <v>166.804081632653</v>
      </c>
    </row>
    <row r="93" customFormat="false" ht="12.75" hidden="false" customHeight="false" outlineLevel="0" collapsed="false">
      <c r="A93" s="80" t="n">
        <v>30000000</v>
      </c>
      <c r="B93" s="81" t="s">
        <v>199</v>
      </c>
      <c r="C93" s="82" t="n">
        <f aca="false">C94</f>
        <v>28000</v>
      </c>
      <c r="D93" s="82" t="n">
        <f aca="false">D94</f>
        <v>28000</v>
      </c>
      <c r="E93" s="82" t="n">
        <f aca="false">E94</f>
        <v>12400</v>
      </c>
      <c r="F93" s="85" t="n">
        <f aca="false">F94</f>
        <v>14200</v>
      </c>
      <c r="G93" s="150" t="n">
        <f aca="false">F93/C93*100</f>
        <v>50.7142857142857</v>
      </c>
      <c r="H93" s="84" t="n">
        <f aca="false">F93/D93*100</f>
        <v>50.7142857142857</v>
      </c>
      <c r="I93" s="151" t="n">
        <f aca="false">F93/E93*100</f>
        <v>114.516129032258</v>
      </c>
    </row>
    <row r="94" customFormat="false" ht="12.75" hidden="false" customHeight="false" outlineLevel="0" collapsed="false">
      <c r="A94" s="80" t="n">
        <v>31000000</v>
      </c>
      <c r="B94" s="81" t="s">
        <v>77</v>
      </c>
      <c r="C94" s="82" t="n">
        <f aca="false">C95</f>
        <v>28000</v>
      </c>
      <c r="D94" s="82" t="n">
        <f aca="false">D95</f>
        <v>28000</v>
      </c>
      <c r="E94" s="82" t="n">
        <f aca="false">E95</f>
        <v>12400</v>
      </c>
      <c r="F94" s="85" t="n">
        <f aca="false">F95</f>
        <v>14200</v>
      </c>
      <c r="G94" s="150" t="n">
        <f aca="false">F94/C94*100</f>
        <v>50.7142857142857</v>
      </c>
      <c r="H94" s="84" t="n">
        <f aca="false">F94/D94*100</f>
        <v>50.7142857142857</v>
      </c>
      <c r="I94" s="151" t="n">
        <f aca="false">F94/E94*100</f>
        <v>114.516129032258</v>
      </c>
    </row>
    <row r="95" customFormat="false" ht="12.75" hidden="false" customHeight="false" outlineLevel="0" collapsed="false">
      <c r="A95" s="71" t="n">
        <v>31010200</v>
      </c>
      <c r="B95" s="86" t="s">
        <v>200</v>
      </c>
      <c r="C95" s="87" t="n">
        <v>28000</v>
      </c>
      <c r="D95" s="87" t="n">
        <v>28000</v>
      </c>
      <c r="E95" s="87" t="n">
        <v>12400</v>
      </c>
      <c r="F95" s="88" t="n">
        <v>14200</v>
      </c>
      <c r="G95" s="150" t="n">
        <f aca="false">F95/C95*100</f>
        <v>50.7142857142857</v>
      </c>
      <c r="H95" s="84" t="n">
        <f aca="false">F95/D95*100</f>
        <v>50.7142857142857</v>
      </c>
      <c r="I95" s="151" t="n">
        <f aca="false">F95/E95*100</f>
        <v>114.516129032258</v>
      </c>
    </row>
    <row r="96" customFormat="false" ht="12.75" hidden="false" customHeight="false" outlineLevel="0" collapsed="false">
      <c r="A96" s="71"/>
      <c r="B96" s="86" t="s">
        <v>201</v>
      </c>
      <c r="C96" s="87"/>
      <c r="D96" s="87"/>
      <c r="E96" s="87"/>
      <c r="F96" s="85"/>
      <c r="G96" s="150"/>
      <c r="H96" s="84"/>
      <c r="I96" s="151"/>
    </row>
    <row r="97" customFormat="false" ht="13.5" hidden="false" customHeight="false" outlineLevel="0" collapsed="false">
      <c r="A97" s="71"/>
      <c r="B97" s="86" t="s">
        <v>202</v>
      </c>
      <c r="C97" s="87"/>
      <c r="D97" s="87"/>
      <c r="E97" s="87"/>
      <c r="F97" s="85"/>
      <c r="G97" s="152"/>
      <c r="H97" s="93"/>
      <c r="I97" s="151"/>
    </row>
    <row r="98" customFormat="false" ht="15.75" hidden="false" customHeight="false" outlineLevel="0" collapsed="false">
      <c r="A98" s="94" t="n">
        <v>900101</v>
      </c>
      <c r="B98" s="95" t="s">
        <v>203</v>
      </c>
      <c r="C98" s="96" t="n">
        <f aca="false">C15+C66+C93</f>
        <v>54802700</v>
      </c>
      <c r="D98" s="96" t="n">
        <f aca="false">D15+D66+D93</f>
        <v>54802700</v>
      </c>
      <c r="E98" s="96" t="n">
        <f aca="false">E15+E66+E93</f>
        <v>44993500</v>
      </c>
      <c r="F98" s="96" t="n">
        <f aca="false">F15+F66+F93</f>
        <v>46564259</v>
      </c>
      <c r="G98" s="97" t="n">
        <f aca="false">F98/C98*100</f>
        <v>84.9670892127578</v>
      </c>
      <c r="H98" s="97" t="n">
        <f aca="false">F98/D98*100</f>
        <v>84.9670892127578</v>
      </c>
      <c r="I98" s="97" t="n">
        <f aca="false">F98/E98*100</f>
        <v>103.491079822641</v>
      </c>
    </row>
    <row r="99" customFormat="false" ht="15.75" hidden="false" customHeight="false" outlineLevel="0" collapsed="false">
      <c r="A99" s="94"/>
      <c r="B99" s="95"/>
      <c r="C99" s="96"/>
      <c r="D99" s="96"/>
      <c r="E99" s="96"/>
      <c r="F99" s="96"/>
      <c r="G99" s="97"/>
      <c r="H99" s="97"/>
      <c r="I99" s="97"/>
    </row>
    <row r="100" customFormat="false" ht="12.75" hidden="false" customHeight="false" outlineLevel="0" collapsed="false">
      <c r="A100" s="80" t="n">
        <v>40000000</v>
      </c>
      <c r="B100" s="98" t="s">
        <v>82</v>
      </c>
      <c r="C100" s="85" t="n">
        <f aca="false">C101</f>
        <v>288371918</v>
      </c>
      <c r="D100" s="85" t="n">
        <f aca="false">D101</f>
        <v>298415415</v>
      </c>
      <c r="E100" s="85" t="n">
        <f aca="false">E101</f>
        <v>193949730</v>
      </c>
      <c r="F100" s="85" t="n">
        <f aca="false">F101</f>
        <v>190185735</v>
      </c>
      <c r="G100" s="153" t="n">
        <f aca="false">F100/C100*100</f>
        <v>65.9515449073651</v>
      </c>
      <c r="H100" s="99" t="n">
        <f aca="false">F100/D100*100</f>
        <v>63.731873569601</v>
      </c>
      <c r="I100" s="149" t="n">
        <f aca="false">F100/E100*100</f>
        <v>98.0592935086839</v>
      </c>
    </row>
    <row r="101" customFormat="false" ht="12.75" hidden="false" customHeight="false" outlineLevel="0" collapsed="false">
      <c r="A101" s="80" t="n">
        <v>41000000</v>
      </c>
      <c r="B101" s="100" t="s">
        <v>83</v>
      </c>
      <c r="C101" s="85" t="n">
        <f aca="false">C102</f>
        <v>288371918</v>
      </c>
      <c r="D101" s="85" t="n">
        <f aca="false">D102</f>
        <v>298415415</v>
      </c>
      <c r="E101" s="85" t="n">
        <f aca="false">E102</f>
        <v>193949730</v>
      </c>
      <c r="F101" s="85" t="n">
        <f aca="false">F102</f>
        <v>190185735</v>
      </c>
      <c r="G101" s="150" t="n">
        <f aca="false">F101/C101*100</f>
        <v>65.9515449073651</v>
      </c>
      <c r="H101" s="154" t="n">
        <f aca="false">F101/D101*100</f>
        <v>63.731873569601</v>
      </c>
      <c r="I101" s="151" t="n">
        <f aca="false">F101/E101*100</f>
        <v>98.0592935086839</v>
      </c>
    </row>
    <row r="102" customFormat="false" ht="12.75" hidden="false" customHeight="false" outlineLevel="0" collapsed="false">
      <c r="A102" s="80" t="n">
        <v>41030000</v>
      </c>
      <c r="B102" s="100" t="s">
        <v>84</v>
      </c>
      <c r="C102" s="85" t="n">
        <f aca="false">C104+C108+C112+C115+C116+C140</f>
        <v>288371918</v>
      </c>
      <c r="D102" s="85" t="n">
        <f aca="false">D104+D108+D112+D115+D116+D140</f>
        <v>298415415</v>
      </c>
      <c r="E102" s="85" t="n">
        <f aca="false">E104+E108+E112+E115+E116+E140</f>
        <v>193949730</v>
      </c>
      <c r="F102" s="85" t="n">
        <f aca="false">F104+F108+F112+F115+F116+F140</f>
        <v>190185735</v>
      </c>
      <c r="G102" s="150" t="n">
        <f aca="false">F102/C102*100</f>
        <v>65.9515449073651</v>
      </c>
      <c r="H102" s="154" t="n">
        <f aca="false">F102/D102*100</f>
        <v>63.731873569601</v>
      </c>
      <c r="I102" s="151" t="n">
        <f aca="false">F102/E102*100</f>
        <v>98.0592935086839</v>
      </c>
    </row>
    <row r="103" customFormat="false" ht="12.75" hidden="false" customHeight="false" outlineLevel="0" collapsed="false">
      <c r="A103" s="71"/>
      <c r="B103" s="70" t="s">
        <v>85</v>
      </c>
      <c r="C103" s="90"/>
      <c r="D103" s="90"/>
      <c r="E103" s="82"/>
      <c r="F103" s="82"/>
      <c r="G103" s="150"/>
      <c r="H103" s="154"/>
      <c r="I103" s="151"/>
    </row>
    <row r="104" customFormat="false" ht="12.75" hidden="false" customHeight="false" outlineLevel="0" collapsed="false">
      <c r="A104" s="71" t="n">
        <v>41030600</v>
      </c>
      <c r="B104" s="70" t="s">
        <v>204</v>
      </c>
      <c r="C104" s="101" t="n">
        <v>117323500</v>
      </c>
      <c r="D104" s="101" t="n">
        <v>117323500</v>
      </c>
      <c r="E104" s="87" t="n">
        <v>59045184</v>
      </c>
      <c r="F104" s="102" t="n">
        <v>59045184</v>
      </c>
      <c r="G104" s="150" t="n">
        <f aca="false">F104/C104*100</f>
        <v>50.3268177304632</v>
      </c>
      <c r="H104" s="154" t="n">
        <f aca="false">F104/D104*100</f>
        <v>50.3268177304632</v>
      </c>
      <c r="I104" s="151" t="n">
        <f aca="false">F104/E104*100</f>
        <v>100</v>
      </c>
    </row>
    <row r="105" customFormat="false" ht="12.75" hidden="false" customHeight="false" outlineLevel="0" collapsed="false">
      <c r="A105" s="71"/>
      <c r="B105" s="70" t="s">
        <v>205</v>
      </c>
      <c r="C105" s="90"/>
      <c r="D105" s="90"/>
      <c r="E105" s="87"/>
      <c r="F105" s="102"/>
      <c r="G105" s="150"/>
      <c r="H105" s="154"/>
      <c r="I105" s="151"/>
    </row>
    <row r="106" customFormat="false" ht="12.75" hidden="false" customHeight="false" outlineLevel="0" collapsed="false">
      <c r="A106" s="71"/>
      <c r="B106" s="70" t="s">
        <v>206</v>
      </c>
      <c r="C106" s="90"/>
      <c r="D106" s="90"/>
      <c r="E106" s="82"/>
      <c r="F106" s="82"/>
      <c r="G106" s="150"/>
      <c r="H106" s="154"/>
      <c r="I106" s="151"/>
    </row>
    <row r="107" customFormat="false" ht="12.75" hidden="false" customHeight="false" outlineLevel="0" collapsed="false">
      <c r="A107" s="71"/>
      <c r="B107" s="70" t="s">
        <v>207</v>
      </c>
      <c r="C107" s="90"/>
      <c r="D107" s="90"/>
      <c r="E107" s="82"/>
      <c r="F107" s="82"/>
      <c r="G107" s="150"/>
      <c r="H107" s="154"/>
      <c r="I107" s="151"/>
    </row>
    <row r="108" customFormat="false" ht="12.75" hidden="false" customHeight="false" outlineLevel="0" collapsed="false">
      <c r="A108" s="71" t="n">
        <v>41030800</v>
      </c>
      <c r="B108" s="70" t="s">
        <v>208</v>
      </c>
      <c r="C108" s="90" t="n">
        <v>81555600</v>
      </c>
      <c r="D108" s="90" t="n">
        <v>53436200</v>
      </c>
      <c r="E108" s="82" t="n">
        <v>46052137</v>
      </c>
      <c r="F108" s="82" t="n">
        <v>44368226</v>
      </c>
      <c r="G108" s="150" t="n">
        <f aca="false">F108/C108*100</f>
        <v>54.4024273011295</v>
      </c>
      <c r="H108" s="154" t="n">
        <f aca="false">F108/D108*100</f>
        <v>83.0302790991874</v>
      </c>
      <c r="I108" s="151" t="n">
        <f aca="false">F108/E108*100</f>
        <v>96.3434682737958</v>
      </c>
    </row>
    <row r="109" customFormat="false" ht="12.75" hidden="false" customHeight="false" outlineLevel="0" collapsed="false">
      <c r="A109" s="71"/>
      <c r="B109" s="70" t="s">
        <v>209</v>
      </c>
      <c r="C109" s="90"/>
      <c r="D109" s="90"/>
      <c r="E109" s="87"/>
      <c r="F109" s="87"/>
      <c r="G109" s="150"/>
      <c r="H109" s="154"/>
      <c r="I109" s="151"/>
    </row>
    <row r="110" customFormat="false" ht="12.75" hidden="false" customHeight="false" outlineLevel="0" collapsed="false">
      <c r="A110" s="71"/>
      <c r="B110" s="70" t="s">
        <v>210</v>
      </c>
      <c r="C110" s="90"/>
      <c r="D110" s="90"/>
      <c r="E110" s="82"/>
      <c r="F110" s="82"/>
      <c r="G110" s="150"/>
      <c r="H110" s="154"/>
      <c r="I110" s="151"/>
    </row>
    <row r="111" customFormat="false" ht="12.75" hidden="false" customHeight="false" outlineLevel="0" collapsed="false">
      <c r="A111" s="71"/>
      <c r="B111" s="70" t="s">
        <v>211</v>
      </c>
      <c r="C111" s="90"/>
      <c r="D111" s="90"/>
      <c r="E111" s="87"/>
      <c r="F111" s="102"/>
      <c r="G111" s="150"/>
      <c r="H111" s="154"/>
      <c r="I111" s="151"/>
    </row>
    <row r="112" customFormat="false" ht="12.75" hidden="false" customHeight="false" outlineLevel="0" collapsed="false">
      <c r="A112" s="71" t="n">
        <v>41031000</v>
      </c>
      <c r="B112" s="70" t="s">
        <v>212</v>
      </c>
      <c r="C112" s="90" t="n">
        <v>8640</v>
      </c>
      <c r="D112" s="90" t="n">
        <v>10380</v>
      </c>
      <c r="E112" s="102" t="n">
        <v>7287</v>
      </c>
      <c r="F112" s="102" t="n">
        <v>7287</v>
      </c>
      <c r="G112" s="150" t="n">
        <f aca="false">F112/C112*100</f>
        <v>84.3402777777778</v>
      </c>
      <c r="H112" s="154" t="n">
        <f aca="false">F112/D112*100</f>
        <v>70.2023121387283</v>
      </c>
      <c r="I112" s="151" t="n">
        <f aca="false">F112/E112*100</f>
        <v>100</v>
      </c>
    </row>
    <row r="113" customFormat="false" ht="12.75" hidden="false" customHeight="false" outlineLevel="0" collapsed="false">
      <c r="A113" s="71"/>
      <c r="B113" s="70" t="s">
        <v>213</v>
      </c>
      <c r="C113" s="90"/>
      <c r="D113" s="90"/>
      <c r="E113" s="102"/>
      <c r="F113" s="102"/>
      <c r="G113" s="150"/>
      <c r="H113" s="154"/>
      <c r="I113" s="151"/>
    </row>
    <row r="114" customFormat="false" ht="12.75" hidden="false" customHeight="false" outlineLevel="0" collapsed="false">
      <c r="A114" s="71"/>
      <c r="B114" s="70" t="s">
        <v>214</v>
      </c>
      <c r="C114" s="90"/>
      <c r="D114" s="90"/>
      <c r="E114" s="102"/>
      <c r="F114" s="102"/>
      <c r="G114" s="150"/>
      <c r="H114" s="154"/>
      <c r="I114" s="151"/>
    </row>
    <row r="115" customFormat="false" ht="12.75" hidden="false" customHeight="false" outlineLevel="0" collapsed="false">
      <c r="A115" s="103" t="n">
        <v>41033900</v>
      </c>
      <c r="B115" s="104" t="s">
        <v>97</v>
      </c>
      <c r="C115" s="101" t="n">
        <v>54144043</v>
      </c>
      <c r="D115" s="101" t="n">
        <v>92305200</v>
      </c>
      <c r="E115" s="101" t="n">
        <v>54144043</v>
      </c>
      <c r="F115" s="105" t="n">
        <v>52843183</v>
      </c>
      <c r="G115" s="155" t="n">
        <f aca="false">F115/C115*100</f>
        <v>97.5974088229799</v>
      </c>
      <c r="H115" s="154" t="n">
        <f aca="false">F115/D115*100</f>
        <v>57.2483272881701</v>
      </c>
      <c r="I115" s="156" t="n">
        <f aca="false">F115/E115*100</f>
        <v>97.5974088229799</v>
      </c>
    </row>
    <row r="116" customFormat="false" ht="12.75" hidden="false" customHeight="false" outlineLevel="0" collapsed="false">
      <c r="A116" s="107" t="n">
        <v>41035000</v>
      </c>
      <c r="B116" s="108" t="s">
        <v>98</v>
      </c>
      <c r="C116" s="101" t="n">
        <f aca="false">C117+C121+C124+C128+C130+C131+C133</f>
        <v>34179502</v>
      </c>
      <c r="D116" s="101" t="n">
        <f aca="false">D117+D121+D124+D128+D130+D131+D133</f>
        <v>34179502</v>
      </c>
      <c r="E116" s="101" t="n">
        <f aca="false">E117+E121+E124+E128+E130+E131+E133</f>
        <v>34144708</v>
      </c>
      <c r="F116" s="101" t="n">
        <f aca="false">F117+F121+F124+F128+F130+F131+F133</f>
        <v>33438758</v>
      </c>
      <c r="G116" s="155" t="n">
        <f aca="false">F116/C116*100</f>
        <v>97.8327829352224</v>
      </c>
      <c r="H116" s="154" t="n">
        <f aca="false">F116/D116*100</f>
        <v>97.8327829352224</v>
      </c>
      <c r="I116" s="156" t="n">
        <f aca="false">F116/E116*100</f>
        <v>97.9324760955636</v>
      </c>
    </row>
    <row r="117" customFormat="false" ht="12.75" hidden="false" customHeight="false" outlineLevel="0" collapsed="false">
      <c r="A117" s="103" t="n">
        <v>41035000</v>
      </c>
      <c r="B117" s="104" t="s">
        <v>215</v>
      </c>
      <c r="C117" s="90" t="n">
        <v>7500</v>
      </c>
      <c r="D117" s="90" t="n">
        <v>7500</v>
      </c>
      <c r="E117" s="105" t="n">
        <v>7500</v>
      </c>
      <c r="F117" s="105" t="n">
        <v>0</v>
      </c>
      <c r="G117" s="155" t="n">
        <f aca="false">F117/C117*100</f>
        <v>0</v>
      </c>
      <c r="H117" s="154" t="n">
        <f aca="false">F117/D117*100</f>
        <v>0</v>
      </c>
      <c r="I117" s="156" t="n">
        <v>0</v>
      </c>
    </row>
    <row r="118" customFormat="false" ht="12.75" hidden="false" customHeight="false" outlineLevel="0" collapsed="false">
      <c r="A118" s="103"/>
      <c r="B118" s="104" t="s">
        <v>110</v>
      </c>
      <c r="C118" s="90"/>
      <c r="D118" s="90"/>
      <c r="E118" s="105"/>
      <c r="F118" s="105"/>
      <c r="G118" s="155"/>
      <c r="H118" s="154"/>
      <c r="I118" s="156"/>
    </row>
    <row r="119" customFormat="false" ht="12.75" hidden="false" customHeight="false" outlineLevel="0" collapsed="false">
      <c r="A119" s="103"/>
      <c r="B119" s="104" t="s">
        <v>111</v>
      </c>
      <c r="C119" s="90"/>
      <c r="D119" s="90"/>
      <c r="E119" s="105"/>
      <c r="F119" s="105"/>
      <c r="G119" s="155"/>
      <c r="H119" s="154"/>
      <c r="I119" s="156"/>
    </row>
    <row r="120" customFormat="false" ht="12.75" hidden="false" customHeight="false" outlineLevel="0" collapsed="false">
      <c r="A120" s="103"/>
      <c r="B120" s="104" t="s">
        <v>216</v>
      </c>
      <c r="C120" s="90"/>
      <c r="D120" s="90"/>
      <c r="E120" s="105"/>
      <c r="F120" s="105"/>
      <c r="G120" s="155"/>
      <c r="H120" s="154"/>
      <c r="I120" s="156"/>
    </row>
    <row r="121" customFormat="false" ht="12.75" hidden="false" customHeight="false" outlineLevel="0" collapsed="false">
      <c r="A121" s="103" t="n">
        <v>41035000</v>
      </c>
      <c r="B121" s="104" t="s">
        <v>217</v>
      </c>
      <c r="C121" s="90" t="n">
        <v>9969</v>
      </c>
      <c r="D121" s="90" t="n">
        <v>9969</v>
      </c>
      <c r="E121" s="105" t="n">
        <v>9969</v>
      </c>
      <c r="F121" s="105" t="n">
        <v>4466</v>
      </c>
      <c r="G121" s="155" t="n">
        <f aca="false">F121/C121*100</f>
        <v>44.7988765172033</v>
      </c>
      <c r="H121" s="154" t="n">
        <f aca="false">F121/D121*100</f>
        <v>44.7988765172033</v>
      </c>
      <c r="I121" s="156" t="n">
        <f aca="false">F121/E121*100</f>
        <v>44.7988765172033</v>
      </c>
    </row>
    <row r="122" customFormat="false" ht="12.75" hidden="false" customHeight="false" outlineLevel="0" collapsed="false">
      <c r="A122" s="103"/>
      <c r="B122" s="104" t="s">
        <v>218</v>
      </c>
      <c r="C122" s="90"/>
      <c r="D122" s="90"/>
      <c r="E122" s="105"/>
      <c r="F122" s="105"/>
      <c r="G122" s="155"/>
      <c r="H122" s="154"/>
      <c r="I122" s="156"/>
    </row>
    <row r="123" customFormat="false" ht="12.75" hidden="false" customHeight="false" outlineLevel="0" collapsed="false">
      <c r="A123" s="103"/>
      <c r="B123" s="104" t="s">
        <v>117</v>
      </c>
      <c r="C123" s="90"/>
      <c r="D123" s="90"/>
      <c r="E123" s="105"/>
      <c r="F123" s="105"/>
      <c r="G123" s="155"/>
      <c r="H123" s="154"/>
      <c r="I123" s="156"/>
    </row>
    <row r="124" customFormat="false" ht="12.75" hidden="false" customHeight="false" outlineLevel="0" collapsed="false">
      <c r="A124" s="103" t="n">
        <v>41035000</v>
      </c>
      <c r="B124" s="104" t="s">
        <v>215</v>
      </c>
      <c r="C124" s="90" t="n">
        <v>360000</v>
      </c>
      <c r="D124" s="90" t="n">
        <v>360000</v>
      </c>
      <c r="E124" s="105" t="n">
        <v>360000</v>
      </c>
      <c r="F124" s="105" t="n">
        <v>198240</v>
      </c>
      <c r="G124" s="155" t="n">
        <f aca="false">F124/C124*100</f>
        <v>55.0666666666667</v>
      </c>
      <c r="H124" s="154" t="n">
        <f aca="false">F124/D124*100</f>
        <v>55.0666666666667</v>
      </c>
      <c r="I124" s="156" t="n">
        <f aca="false">F124/E124*100</f>
        <v>55.0666666666667</v>
      </c>
    </row>
    <row r="125" customFormat="false" ht="12.75" hidden="false" customHeight="false" outlineLevel="0" collapsed="false">
      <c r="A125" s="103"/>
      <c r="B125" s="104" t="s">
        <v>110</v>
      </c>
      <c r="C125" s="90"/>
      <c r="D125" s="90"/>
      <c r="E125" s="105"/>
      <c r="F125" s="105"/>
      <c r="G125" s="155"/>
      <c r="H125" s="154"/>
      <c r="I125" s="156"/>
    </row>
    <row r="126" customFormat="false" ht="12.75" hidden="false" customHeight="false" outlineLevel="0" collapsed="false">
      <c r="A126" s="103"/>
      <c r="B126" s="104" t="s">
        <v>113</v>
      </c>
      <c r="C126" s="90"/>
      <c r="D126" s="90"/>
      <c r="E126" s="105"/>
      <c r="F126" s="105"/>
      <c r="G126" s="155"/>
      <c r="H126" s="154"/>
      <c r="I126" s="156"/>
    </row>
    <row r="127" customFormat="false" ht="12.75" hidden="false" customHeight="false" outlineLevel="0" collapsed="false">
      <c r="A127" s="103"/>
      <c r="B127" s="109" t="s">
        <v>219</v>
      </c>
      <c r="C127" s="90"/>
      <c r="D127" s="90"/>
      <c r="E127" s="105"/>
      <c r="F127" s="105"/>
      <c r="G127" s="155"/>
      <c r="H127" s="154"/>
      <c r="I127" s="156"/>
    </row>
    <row r="128" customFormat="false" ht="12.75" hidden="false" customHeight="false" outlineLevel="0" collapsed="false">
      <c r="A128" s="103" t="n">
        <v>41035000</v>
      </c>
      <c r="B128" s="104" t="s">
        <v>99</v>
      </c>
      <c r="C128" s="101" t="n">
        <v>50000</v>
      </c>
      <c r="D128" s="90" t="n">
        <v>50000</v>
      </c>
      <c r="E128" s="105" t="n">
        <v>50000</v>
      </c>
      <c r="F128" s="105" t="n">
        <v>0</v>
      </c>
      <c r="G128" s="155" t="n">
        <f aca="false">F128/C128*100</f>
        <v>0</v>
      </c>
      <c r="H128" s="154" t="n">
        <f aca="false">F128/D128*100</f>
        <v>0</v>
      </c>
      <c r="I128" s="156" t="n">
        <f aca="false">F128/E128*100</f>
        <v>0</v>
      </c>
    </row>
    <row r="129" customFormat="false" ht="12.75" hidden="false" customHeight="false" outlineLevel="0" collapsed="false">
      <c r="A129" s="103"/>
      <c r="B129" s="109" t="s">
        <v>269</v>
      </c>
      <c r="C129" s="101"/>
      <c r="D129" s="90"/>
      <c r="E129" s="105"/>
      <c r="F129" s="105"/>
      <c r="G129" s="155"/>
      <c r="H129" s="154"/>
      <c r="I129" s="156"/>
    </row>
    <row r="130" customFormat="false" ht="12.75" hidden="false" customHeight="false" outlineLevel="0" collapsed="false">
      <c r="A130" s="103" t="n">
        <v>41035000</v>
      </c>
      <c r="B130" s="104" t="s">
        <v>101</v>
      </c>
      <c r="C130" s="101" t="n">
        <v>33260600</v>
      </c>
      <c r="D130" s="90" t="n">
        <v>33260600</v>
      </c>
      <c r="E130" s="105" t="n">
        <v>33260600</v>
      </c>
      <c r="F130" s="105" t="n">
        <v>33236052</v>
      </c>
      <c r="G130" s="155" t="n">
        <f aca="false">F130/C130*100</f>
        <v>99.9261949573971</v>
      </c>
      <c r="H130" s="154" t="n">
        <f aca="false">F130/D130*100</f>
        <v>99.9261949573971</v>
      </c>
      <c r="I130" s="156" t="n">
        <f aca="false">F130/E130*100</f>
        <v>99.9261949573971</v>
      </c>
    </row>
    <row r="131" customFormat="false" ht="12.75" hidden="false" customHeight="false" outlineLevel="0" collapsed="false">
      <c r="A131" s="103" t="n">
        <v>41035000</v>
      </c>
      <c r="B131" s="104" t="s">
        <v>270</v>
      </c>
      <c r="C131" s="101" t="n">
        <v>391433</v>
      </c>
      <c r="D131" s="90" t="n">
        <v>391433</v>
      </c>
      <c r="E131" s="105" t="n">
        <v>356639</v>
      </c>
      <c r="F131" s="105" t="n">
        <v>0</v>
      </c>
      <c r="G131" s="155" t="n">
        <f aca="false">F131/C131*100</f>
        <v>0</v>
      </c>
      <c r="H131" s="154" t="n">
        <f aca="false">F131/D131*100</f>
        <v>0</v>
      </c>
      <c r="I131" s="156" t="n">
        <f aca="false">F131/E131*100</f>
        <v>0</v>
      </c>
    </row>
    <row r="132" customFormat="false" ht="12.75" hidden="false" customHeight="false" outlineLevel="0" collapsed="false">
      <c r="A132" s="103"/>
      <c r="B132" s="109" t="s">
        <v>250</v>
      </c>
      <c r="C132" s="101"/>
      <c r="D132" s="90"/>
      <c r="E132" s="105"/>
      <c r="F132" s="105"/>
      <c r="G132" s="155"/>
      <c r="H132" s="154"/>
      <c r="I132" s="156"/>
    </row>
    <row r="133" customFormat="false" ht="12.75" hidden="false" customHeight="false" outlineLevel="0" collapsed="false">
      <c r="A133" s="103" t="n">
        <v>41035000</v>
      </c>
      <c r="B133" s="104" t="s">
        <v>271</v>
      </c>
      <c r="C133" s="101" t="n">
        <v>100000</v>
      </c>
      <c r="D133" s="90" t="n">
        <v>100000</v>
      </c>
      <c r="E133" s="105" t="n">
        <v>100000</v>
      </c>
      <c r="F133" s="105" t="n">
        <v>0</v>
      </c>
      <c r="G133" s="155" t="n">
        <f aca="false">F133/C133*100</f>
        <v>0</v>
      </c>
      <c r="H133" s="154" t="n">
        <f aca="false">F133/D133*100</f>
        <v>0</v>
      </c>
      <c r="I133" s="156" t="n">
        <f aca="false">F133/E133*100</f>
        <v>0</v>
      </c>
    </row>
    <row r="134" customFormat="false" ht="12.75" hidden="false" customHeight="false" outlineLevel="0" collapsed="false">
      <c r="A134" s="103"/>
      <c r="B134" s="109" t="s">
        <v>272</v>
      </c>
      <c r="C134" s="101"/>
      <c r="D134" s="90"/>
      <c r="E134" s="105"/>
      <c r="F134" s="105"/>
      <c r="G134" s="155"/>
      <c r="H134" s="154"/>
      <c r="I134" s="156"/>
    </row>
    <row r="135" customFormat="false" ht="12.75" hidden="false" customHeight="false" outlineLevel="0" collapsed="false">
      <c r="A135" s="103"/>
      <c r="B135" s="109" t="s">
        <v>273</v>
      </c>
      <c r="C135" s="101"/>
      <c r="D135" s="90"/>
      <c r="E135" s="105"/>
      <c r="F135" s="105"/>
      <c r="G135" s="155"/>
      <c r="H135" s="154"/>
      <c r="I135" s="156"/>
    </row>
    <row r="136" customFormat="false" ht="12.75" hidden="false" customHeight="false" outlineLevel="0" collapsed="false">
      <c r="A136" s="103"/>
      <c r="B136" s="109" t="s">
        <v>274</v>
      </c>
      <c r="C136" s="101"/>
      <c r="D136" s="90"/>
      <c r="E136" s="105"/>
      <c r="F136" s="105"/>
      <c r="G136" s="155"/>
      <c r="H136" s="154"/>
      <c r="I136" s="156"/>
    </row>
    <row r="137" customFormat="false" ht="12.75" hidden="false" customHeight="false" outlineLevel="0" collapsed="false">
      <c r="A137" s="103"/>
      <c r="B137" s="109" t="s">
        <v>275</v>
      </c>
      <c r="C137" s="101"/>
      <c r="D137" s="90"/>
      <c r="E137" s="105"/>
      <c r="F137" s="105"/>
      <c r="G137" s="155"/>
      <c r="H137" s="154"/>
      <c r="I137" s="156"/>
    </row>
    <row r="138" customFormat="false" ht="12.75" hidden="false" customHeight="false" outlineLevel="0" collapsed="false">
      <c r="A138" s="103" t="n">
        <v>41035200</v>
      </c>
      <c r="B138" s="109" t="s">
        <v>276</v>
      </c>
      <c r="C138" s="101" t="n">
        <v>493326</v>
      </c>
      <c r="D138" s="101" t="n">
        <v>493326</v>
      </c>
      <c r="E138" s="105" t="n">
        <v>493326</v>
      </c>
      <c r="F138" s="105" t="n">
        <v>41599</v>
      </c>
      <c r="G138" s="155" t="n">
        <f aca="false">F138/C138*100</f>
        <v>8.43235507554842</v>
      </c>
      <c r="H138" s="154" t="n">
        <f aca="false">F138/D138*100</f>
        <v>8.43235507554842</v>
      </c>
      <c r="I138" s="156" t="n">
        <f aca="false">F138/E138*100</f>
        <v>8.43235507554842</v>
      </c>
    </row>
    <row r="139" customFormat="false" ht="12.75" hidden="false" customHeight="false" outlineLevel="0" collapsed="false">
      <c r="A139" s="103"/>
      <c r="B139" s="109" t="s">
        <v>254</v>
      </c>
      <c r="C139" s="101"/>
      <c r="D139" s="90"/>
      <c r="E139" s="105"/>
      <c r="F139" s="105"/>
      <c r="G139" s="155"/>
      <c r="H139" s="154"/>
      <c r="I139" s="156"/>
    </row>
    <row r="140" customFormat="false" ht="12.75" hidden="false" customHeight="false" outlineLevel="0" collapsed="false">
      <c r="A140" s="71" t="n">
        <v>41035800</v>
      </c>
      <c r="B140" s="86" t="s">
        <v>222</v>
      </c>
      <c r="C140" s="90" t="n">
        <v>1160633</v>
      </c>
      <c r="D140" s="90" t="n">
        <v>1160633</v>
      </c>
      <c r="E140" s="102" t="n">
        <v>556371</v>
      </c>
      <c r="F140" s="105" t="n">
        <v>483097</v>
      </c>
      <c r="G140" s="155" t="n">
        <f aca="false">F140/C140*100</f>
        <v>41.6235795466784</v>
      </c>
      <c r="H140" s="154" t="n">
        <f aca="false">F140/D140*100</f>
        <v>41.6235795466784</v>
      </c>
      <c r="I140" s="156" t="n">
        <f aca="false">F140/E140*100</f>
        <v>86.8300109099863</v>
      </c>
    </row>
    <row r="141" customFormat="false" ht="12.75" hidden="false" customHeight="false" outlineLevel="0" collapsed="false">
      <c r="A141" s="71"/>
      <c r="B141" s="86" t="s">
        <v>223</v>
      </c>
      <c r="C141" s="90"/>
      <c r="D141" s="90"/>
      <c r="E141" s="102"/>
      <c r="F141" s="105"/>
      <c r="G141" s="155"/>
      <c r="H141" s="154"/>
      <c r="I141" s="156"/>
    </row>
    <row r="142" customFormat="false" ht="12.75" hidden="false" customHeight="false" outlineLevel="0" collapsed="false">
      <c r="A142" s="71"/>
      <c r="B142" s="86" t="s">
        <v>224</v>
      </c>
      <c r="C142" s="90"/>
      <c r="D142" s="90"/>
      <c r="E142" s="87"/>
      <c r="F142" s="111"/>
      <c r="G142" s="155"/>
      <c r="H142" s="154"/>
      <c r="I142" s="156"/>
    </row>
    <row r="143" customFormat="false" ht="12.75" hidden="false" customHeight="false" outlineLevel="0" collapsed="false">
      <c r="A143" s="71"/>
      <c r="B143" s="86" t="s">
        <v>225</v>
      </c>
      <c r="C143" s="90"/>
      <c r="D143" s="90"/>
      <c r="E143" s="112"/>
      <c r="F143" s="102"/>
      <c r="G143" s="150"/>
      <c r="H143" s="154"/>
      <c r="I143" s="151"/>
    </row>
    <row r="144" customFormat="false" ht="12.75" hidden="false" customHeight="false" outlineLevel="0" collapsed="false">
      <c r="A144" s="71"/>
      <c r="B144" s="86" t="s">
        <v>226</v>
      </c>
      <c r="C144" s="90"/>
      <c r="D144" s="90"/>
      <c r="E144" s="102"/>
      <c r="F144" s="102"/>
      <c r="G144" s="150"/>
      <c r="H144" s="154"/>
      <c r="I144" s="151"/>
    </row>
    <row r="145" customFormat="false" ht="13.5" hidden="false" customHeight="false" outlineLevel="0" collapsed="false">
      <c r="A145" s="71"/>
      <c r="B145" s="86"/>
      <c r="C145" s="90"/>
      <c r="D145" s="90"/>
      <c r="E145" s="102"/>
      <c r="F145" s="102"/>
      <c r="G145" s="150"/>
      <c r="H145" s="154"/>
      <c r="I145" s="151"/>
    </row>
    <row r="146" customFormat="false" ht="13.5" hidden="false" customHeight="false" outlineLevel="0" collapsed="false">
      <c r="A146" s="113" t="n">
        <v>900102</v>
      </c>
      <c r="B146" s="114" t="s">
        <v>227</v>
      </c>
      <c r="C146" s="115" t="n">
        <f aca="false">C98+C100</f>
        <v>343174618</v>
      </c>
      <c r="D146" s="115" t="n">
        <f aca="false">D98+D100</f>
        <v>353218115</v>
      </c>
      <c r="E146" s="115" t="n">
        <f aca="false">E98+E100</f>
        <v>238943230</v>
      </c>
      <c r="F146" s="115" t="n">
        <f aca="false">F98+F100</f>
        <v>236749994</v>
      </c>
      <c r="G146" s="157" t="n">
        <f aca="false">F146/C146*100</f>
        <v>68.98820063668</v>
      </c>
      <c r="H146" s="158" t="n">
        <f aca="false">F146/D146*100</f>
        <v>67.0265719525738</v>
      </c>
      <c r="I146" s="159" t="n">
        <f aca="false">F146/E146*100</f>
        <v>99.0821100057951</v>
      </c>
    </row>
    <row r="147" customFormat="false" ht="13.5" hidden="false" customHeight="false" outlineLevel="0" collapsed="false">
      <c r="A147" s="94" t="n">
        <v>602100</v>
      </c>
      <c r="B147" s="116" t="s">
        <v>228</v>
      </c>
      <c r="C147" s="115"/>
      <c r="D147" s="85"/>
      <c r="E147" s="102"/>
      <c r="F147" s="105" t="n">
        <v>22565602</v>
      </c>
      <c r="G147" s="84"/>
      <c r="H147" s="84"/>
      <c r="I147" s="84"/>
    </row>
    <row r="148" customFormat="false" ht="13.5" hidden="false" customHeight="false" outlineLevel="0" collapsed="false">
      <c r="A148" s="94" t="n">
        <v>603000</v>
      </c>
      <c r="B148" s="116" t="s">
        <v>229</v>
      </c>
      <c r="C148" s="115"/>
      <c r="D148" s="115"/>
      <c r="E148" s="117"/>
      <c r="F148" s="118"/>
      <c r="G148" s="119"/>
      <c r="H148" s="119"/>
      <c r="I148" s="119"/>
    </row>
    <row r="149" customFormat="false" ht="15.75" hidden="false" customHeight="true" outlineLevel="0" collapsed="false">
      <c r="A149" s="94" t="n">
        <v>208400</v>
      </c>
      <c r="B149" s="116" t="s">
        <v>277</v>
      </c>
      <c r="C149" s="115"/>
      <c r="D149" s="115"/>
      <c r="E149" s="138"/>
      <c r="F149" s="160" t="n">
        <v>-232660</v>
      </c>
      <c r="G149" s="119"/>
      <c r="H149" s="119"/>
      <c r="I149" s="119"/>
    </row>
    <row r="150" customFormat="false" ht="13.5" hidden="false" customHeight="false" outlineLevel="0" collapsed="false">
      <c r="A150" s="120"/>
      <c r="B150" s="121" t="s">
        <v>230</v>
      </c>
      <c r="C150" s="115" t="n">
        <f aca="false">C146</f>
        <v>343174618</v>
      </c>
      <c r="D150" s="115" t="n">
        <f aca="false">D146</f>
        <v>353218115</v>
      </c>
      <c r="E150" s="115" t="n">
        <f aca="false">E146</f>
        <v>238943230</v>
      </c>
      <c r="F150" s="115" t="n">
        <f aca="false">F146+F147+F148+F149</f>
        <v>259082936</v>
      </c>
      <c r="G150" s="119" t="n">
        <f aca="false">F150/C150*100</f>
        <v>75.4959494119696</v>
      </c>
      <c r="H150" s="119" t="n">
        <f aca="false">F150/D150*100</f>
        <v>73.3492776835639</v>
      </c>
      <c r="I150" s="119" t="n">
        <f aca="false">F150/E150*100</f>
        <v>108.428657300732</v>
      </c>
    </row>
    <row r="151" customFormat="false" ht="12.75" hidden="false" customHeight="false" outlineLevel="0" collapsed="false">
      <c r="A151" s="80"/>
      <c r="B151" s="122" t="s">
        <v>231</v>
      </c>
      <c r="C151" s="123" t="n">
        <f aca="false">C152</f>
        <v>9665941</v>
      </c>
      <c r="D151" s="123" t="n">
        <f aca="false">D152</f>
        <v>12764610</v>
      </c>
      <c r="E151" s="123" t="n">
        <f aca="false">E152</f>
        <v>12764610</v>
      </c>
      <c r="F151" s="123" t="n">
        <f aca="false">F152</f>
        <v>7423559</v>
      </c>
      <c r="G151" s="161" t="n">
        <f aca="false">F151/C151*100</f>
        <v>76.801203317918</v>
      </c>
      <c r="H151" s="124" t="n">
        <f aca="false">F151/D151*100</f>
        <v>58.1573506750304</v>
      </c>
      <c r="I151" s="162" t="n">
        <f aca="false">F151/E151*100</f>
        <v>58.1573506750304</v>
      </c>
    </row>
    <row r="152" customFormat="false" ht="12.75" hidden="false" customHeight="false" outlineLevel="0" collapsed="false">
      <c r="A152" s="80" t="n">
        <v>25000000</v>
      </c>
      <c r="B152" s="81" t="s">
        <v>71</v>
      </c>
      <c r="C152" s="85" t="n">
        <f aca="false">C153+C160</f>
        <v>9665941</v>
      </c>
      <c r="D152" s="85" t="n">
        <f aca="false">D153+D160</f>
        <v>12764610</v>
      </c>
      <c r="E152" s="85" t="n">
        <f aca="false">E153+E160</f>
        <v>12764610</v>
      </c>
      <c r="F152" s="85" t="n">
        <f aca="false">F153+F160</f>
        <v>7423559</v>
      </c>
      <c r="G152" s="163" t="n">
        <f aca="false">F152/C152*100</f>
        <v>76.801203317918</v>
      </c>
      <c r="H152" s="84" t="n">
        <f aca="false">F152/D152*100</f>
        <v>58.1573506750304</v>
      </c>
      <c r="I152" s="162" t="n">
        <f aca="false">F152/E152*100</f>
        <v>58.1573506750304</v>
      </c>
    </row>
    <row r="153" customFormat="false" ht="12.75" hidden="false" customHeight="false" outlineLevel="0" collapsed="false">
      <c r="A153" s="80" t="n">
        <v>25010000</v>
      </c>
      <c r="B153" s="81" t="s">
        <v>232</v>
      </c>
      <c r="C153" s="85" t="n">
        <f aca="false">C155+C157+C158</f>
        <v>9665941</v>
      </c>
      <c r="D153" s="85" t="n">
        <f aca="false">D155+D157+D158</f>
        <v>9691654</v>
      </c>
      <c r="E153" s="85" t="n">
        <f aca="false">E155+E157+E158</f>
        <v>9691654</v>
      </c>
      <c r="F153" s="85" t="n">
        <f aca="false">F155+F157+F158</f>
        <v>4254692</v>
      </c>
      <c r="G153" s="163" t="n">
        <f aca="false">F153/C153*100</f>
        <v>44.017359510057</v>
      </c>
      <c r="H153" s="84" t="n">
        <f aca="false">F153/D153*100</f>
        <v>43.9005767230237</v>
      </c>
      <c r="I153" s="162" t="n">
        <f aca="false">F153/E153*100</f>
        <v>43.9005767230237</v>
      </c>
    </row>
    <row r="154" customFormat="false" ht="12.75" hidden="false" customHeight="false" outlineLevel="0" collapsed="false">
      <c r="A154" s="80"/>
      <c r="B154" s="81" t="s">
        <v>73</v>
      </c>
      <c r="C154" s="85"/>
      <c r="D154" s="85"/>
      <c r="E154" s="85"/>
      <c r="F154" s="85"/>
      <c r="G154" s="163"/>
      <c r="H154" s="125"/>
      <c r="I154" s="162"/>
    </row>
    <row r="155" customFormat="false" ht="12.75" hidden="false" customHeight="false" outlineLevel="0" collapsed="false">
      <c r="A155" s="71" t="n">
        <v>25010100</v>
      </c>
      <c r="B155" s="86" t="s">
        <v>233</v>
      </c>
      <c r="C155" s="88" t="n">
        <v>9330718</v>
      </c>
      <c r="D155" s="88" t="n">
        <v>9330718</v>
      </c>
      <c r="E155" s="88" t="n">
        <v>9330718</v>
      </c>
      <c r="F155" s="92" t="n">
        <v>4076103</v>
      </c>
      <c r="G155" s="150" t="n">
        <f aca="false">F155/C155*100</f>
        <v>43.6847732403873</v>
      </c>
      <c r="H155" s="84" t="n">
        <f aca="false">F155/D155*100</f>
        <v>43.6847732403873</v>
      </c>
      <c r="I155" s="151" t="n">
        <f aca="false">F155/E155*100</f>
        <v>43.6847732403873</v>
      </c>
    </row>
    <row r="156" customFormat="false" ht="12.75" hidden="false" customHeight="false" outlineLevel="0" collapsed="false">
      <c r="A156" s="71"/>
      <c r="B156" s="86" t="s">
        <v>234</v>
      </c>
      <c r="C156" s="88"/>
      <c r="D156" s="88"/>
      <c r="E156" s="88"/>
      <c r="F156" s="126"/>
      <c r="G156" s="150"/>
      <c r="H156" s="84"/>
      <c r="I156" s="151"/>
    </row>
    <row r="157" customFormat="false" ht="12.75" hidden="false" customHeight="false" outlineLevel="0" collapsed="false">
      <c r="A157" s="71" t="n">
        <v>25010300</v>
      </c>
      <c r="B157" s="86" t="s">
        <v>75</v>
      </c>
      <c r="C157" s="88" t="n">
        <v>335223</v>
      </c>
      <c r="D157" s="88" t="n">
        <v>335223</v>
      </c>
      <c r="E157" s="88" t="n">
        <v>335223</v>
      </c>
      <c r="F157" s="127" t="n">
        <v>145295</v>
      </c>
      <c r="G157" s="163" t="n">
        <f aca="false">F157/C157*100</f>
        <v>43.3427897250487</v>
      </c>
      <c r="H157" s="84" t="n">
        <f aca="false">F157/D157*100</f>
        <v>43.3427897250487</v>
      </c>
      <c r="I157" s="162" t="n">
        <f aca="false">F157/E157*100</f>
        <v>43.3427897250487</v>
      </c>
    </row>
    <row r="158" customFormat="false" ht="12.75" hidden="false" customHeight="false" outlineLevel="0" collapsed="false">
      <c r="A158" s="71" t="n">
        <v>25010400</v>
      </c>
      <c r="B158" s="86" t="s">
        <v>235</v>
      </c>
      <c r="C158" s="88" t="n">
        <v>0</v>
      </c>
      <c r="D158" s="88" t="n">
        <v>25713</v>
      </c>
      <c r="E158" s="88" t="n">
        <v>25713</v>
      </c>
      <c r="F158" s="92" t="n">
        <v>33294</v>
      </c>
      <c r="G158" s="150" t="n">
        <v>0</v>
      </c>
      <c r="H158" s="84" t="n">
        <f aca="false">F158/D158*100</f>
        <v>129.483140823708</v>
      </c>
      <c r="I158" s="151" t="n">
        <f aca="false">F158/E158*100</f>
        <v>129.483140823708</v>
      </c>
    </row>
    <row r="159" customFormat="false" ht="12.75" hidden="false" customHeight="false" outlineLevel="0" collapsed="false">
      <c r="A159" s="71"/>
      <c r="B159" s="86" t="s">
        <v>236</v>
      </c>
      <c r="C159" s="88"/>
      <c r="D159" s="88"/>
      <c r="E159" s="88"/>
      <c r="F159" s="92"/>
      <c r="G159" s="150"/>
      <c r="H159" s="84"/>
      <c r="I159" s="151"/>
    </row>
    <row r="160" customFormat="false" ht="12.75" hidden="false" customHeight="false" outlineLevel="0" collapsed="false">
      <c r="A160" s="80" t="n">
        <v>25020000</v>
      </c>
      <c r="B160" s="81" t="s">
        <v>237</v>
      </c>
      <c r="C160" s="85" t="n">
        <f aca="false">C161+C162</f>
        <v>0</v>
      </c>
      <c r="D160" s="85" t="n">
        <f aca="false">D161+D162</f>
        <v>3072956</v>
      </c>
      <c r="E160" s="85" t="n">
        <f aca="false">E161+E162</f>
        <v>3072956</v>
      </c>
      <c r="F160" s="127" t="n">
        <f aca="false">F161+F162</f>
        <v>3168867</v>
      </c>
      <c r="G160" s="150" t="n">
        <v>0</v>
      </c>
      <c r="H160" s="84" t="n">
        <f aca="false">F160/D160*100</f>
        <v>103.12113157494</v>
      </c>
      <c r="I160" s="151" t="n">
        <f aca="false">F160/E160*100</f>
        <v>103.12113157494</v>
      </c>
    </row>
    <row r="161" customFormat="false" ht="12.75" hidden="false" customHeight="false" outlineLevel="0" collapsed="false">
      <c r="A161" s="71" t="n">
        <v>25020100</v>
      </c>
      <c r="B161" s="86" t="s">
        <v>238</v>
      </c>
      <c r="C161" s="88" t="n">
        <v>0</v>
      </c>
      <c r="D161" s="88" t="n">
        <v>1575151</v>
      </c>
      <c r="E161" s="88" t="n">
        <v>1575151</v>
      </c>
      <c r="F161" s="92" t="n">
        <v>1517424</v>
      </c>
      <c r="G161" s="150" t="n">
        <v>0</v>
      </c>
      <c r="H161" s="84" t="n">
        <f aca="false">F161/D161*100</f>
        <v>96.3351450114941</v>
      </c>
      <c r="I161" s="151" t="n">
        <f aca="false">F161/E161*100</f>
        <v>96.3351450114941</v>
      </c>
    </row>
    <row r="162" customFormat="false" ht="12.75" hidden="false" customHeight="false" outlineLevel="0" collapsed="false">
      <c r="A162" s="71" t="n">
        <v>25020200</v>
      </c>
      <c r="B162" s="86" t="s">
        <v>239</v>
      </c>
      <c r="C162" s="88" t="n">
        <v>0</v>
      </c>
      <c r="D162" s="88" t="n">
        <v>1497805</v>
      </c>
      <c r="E162" s="88" t="n">
        <v>1497805</v>
      </c>
      <c r="F162" s="92" t="n">
        <v>1651443</v>
      </c>
      <c r="G162" s="150" t="n">
        <v>0</v>
      </c>
      <c r="H162" s="84" t="n">
        <f aca="false">F162/D162*100</f>
        <v>110.257543538712</v>
      </c>
      <c r="I162" s="151" t="n">
        <f aca="false">F162/E162*100</f>
        <v>110.257543538712</v>
      </c>
    </row>
    <row r="163" customFormat="false" ht="14.25" hidden="false" customHeight="false" outlineLevel="0" collapsed="false">
      <c r="A163" s="71"/>
      <c r="B163" s="86" t="s">
        <v>240</v>
      </c>
      <c r="C163" s="128"/>
      <c r="D163" s="128"/>
      <c r="E163" s="112"/>
      <c r="F163" s="128"/>
      <c r="G163" s="164"/>
      <c r="H163" s="129"/>
      <c r="I163" s="165"/>
    </row>
    <row r="164" customFormat="false" ht="14.25" hidden="false" customHeight="false" outlineLevel="0" collapsed="false">
      <c r="A164" s="71"/>
      <c r="B164" s="86" t="s">
        <v>241</v>
      </c>
      <c r="C164" s="128"/>
      <c r="D164" s="128"/>
      <c r="E164" s="128"/>
      <c r="F164" s="128"/>
      <c r="G164" s="164"/>
      <c r="H164" s="129"/>
      <c r="I164" s="165"/>
    </row>
    <row r="165" customFormat="false" ht="14.25" hidden="false" customHeight="false" outlineLevel="0" collapsed="false">
      <c r="A165" s="71"/>
      <c r="B165" s="86" t="s">
        <v>242</v>
      </c>
      <c r="C165" s="128"/>
      <c r="D165" s="128"/>
      <c r="E165" s="128"/>
      <c r="F165" s="128"/>
      <c r="G165" s="164"/>
      <c r="H165" s="129"/>
      <c r="I165" s="165"/>
    </row>
    <row r="166" customFormat="false" ht="14.25" hidden="false" customHeight="false" outlineLevel="0" collapsed="false">
      <c r="A166" s="71"/>
      <c r="B166" s="86" t="s">
        <v>243</v>
      </c>
      <c r="C166" s="128"/>
      <c r="D166" s="128"/>
      <c r="E166" s="128"/>
      <c r="F166" s="128"/>
      <c r="G166" s="164"/>
      <c r="H166" s="129"/>
      <c r="I166" s="165"/>
    </row>
    <row r="167" customFormat="false" ht="13.5" hidden="false" customHeight="false" outlineLevel="0" collapsed="false">
      <c r="A167" s="91"/>
      <c r="B167" s="86"/>
      <c r="C167" s="128"/>
      <c r="D167" s="128"/>
      <c r="E167" s="112"/>
      <c r="F167" s="128"/>
      <c r="G167" s="166"/>
      <c r="H167" s="131"/>
      <c r="I167" s="165"/>
    </row>
    <row r="168" customFormat="false" ht="13.5" hidden="false" customHeight="false" outlineLevel="0" collapsed="false">
      <c r="A168" s="94" t="n">
        <v>602100</v>
      </c>
      <c r="B168" s="132" t="s">
        <v>228</v>
      </c>
      <c r="C168" s="133"/>
      <c r="D168" s="133"/>
      <c r="E168" s="134"/>
      <c r="F168" s="117" t="n">
        <v>1797887</v>
      </c>
      <c r="G168" s="135"/>
      <c r="H168" s="119"/>
      <c r="I168" s="135"/>
    </row>
    <row r="169" customFormat="false" ht="13.5" hidden="false" customHeight="false" outlineLevel="0" collapsed="false">
      <c r="A169" s="94" t="n">
        <v>602300</v>
      </c>
      <c r="B169" s="136" t="s">
        <v>244</v>
      </c>
      <c r="C169" s="133"/>
      <c r="D169" s="133"/>
      <c r="E169" s="137"/>
      <c r="F169" s="138" t="n">
        <v>-8483</v>
      </c>
      <c r="G169" s="135"/>
      <c r="H169" s="135"/>
      <c r="I169" s="135"/>
    </row>
    <row r="170" customFormat="false" ht="13.5" hidden="false" customHeight="false" outlineLevel="0" collapsed="false">
      <c r="A170" s="94" t="n">
        <v>602400</v>
      </c>
      <c r="B170" s="116" t="s">
        <v>277</v>
      </c>
      <c r="C170" s="133"/>
      <c r="D170" s="133"/>
      <c r="E170" s="137"/>
      <c r="F170" s="138" t="n">
        <v>232660</v>
      </c>
      <c r="G170" s="135"/>
      <c r="H170" s="135"/>
      <c r="I170" s="135"/>
    </row>
    <row r="171" customFormat="false" ht="13.5" hidden="false" customHeight="false" outlineLevel="0" collapsed="false">
      <c r="A171" s="100"/>
      <c r="B171" s="81" t="s">
        <v>245</v>
      </c>
      <c r="C171" s="115" t="n">
        <f aca="false">C151</f>
        <v>9665941</v>
      </c>
      <c r="D171" s="115" t="n">
        <f aca="false">D151</f>
        <v>12764610</v>
      </c>
      <c r="E171" s="115" t="n">
        <f aca="false">E151</f>
        <v>12764610</v>
      </c>
      <c r="F171" s="115" t="n">
        <f aca="false">F151+F168+F169+F170</f>
        <v>9445623</v>
      </c>
      <c r="G171" s="119" t="n">
        <f aca="false">F171/C171*100</f>
        <v>97.7206771694551</v>
      </c>
      <c r="H171" s="119" t="n">
        <f aca="false">F171/D171*100</f>
        <v>73.9985240442129</v>
      </c>
      <c r="I171" s="119" t="n">
        <f aca="false">F171/E171*100</f>
        <v>73.9985240442129</v>
      </c>
    </row>
    <row r="172" customFormat="false" ht="13.5" hidden="false" customHeight="false" outlineLevel="0" collapsed="false">
      <c r="A172" s="94" t="n">
        <v>900103</v>
      </c>
      <c r="B172" s="132" t="s">
        <v>246</v>
      </c>
      <c r="C172" s="115" t="n">
        <f aca="false">C150+C171</f>
        <v>352840559</v>
      </c>
      <c r="D172" s="115" t="n">
        <f aca="false">D150+D171</f>
        <v>365982725</v>
      </c>
      <c r="E172" s="115" t="n">
        <f aca="false">E150+E171</f>
        <v>251707840</v>
      </c>
      <c r="F172" s="115" t="n">
        <f aca="false">F150+F171</f>
        <v>268528559</v>
      </c>
      <c r="G172" s="93" t="n">
        <f aca="false">F172/C172*100</f>
        <v>76.1047878852272</v>
      </c>
      <c r="H172" s="93" t="n">
        <f aca="false">F172/D172*100</f>
        <v>73.3719218577871</v>
      </c>
      <c r="I172" s="93" t="n">
        <f aca="false">F172/E172*100</f>
        <v>106.682636107004</v>
      </c>
    </row>
    <row r="173" customFormat="false" ht="12.75" hidden="false" customHeight="false" outlineLevel="0" collapsed="false">
      <c r="C173" s="139"/>
      <c r="D173" s="139"/>
      <c r="E173" s="139"/>
      <c r="F173" s="139"/>
      <c r="G173" s="60"/>
      <c r="H173" s="60"/>
      <c r="I173" s="60"/>
    </row>
    <row r="174" customFormat="false" ht="12.75" hidden="false" customHeight="false" outlineLevel="0" collapsed="false">
      <c r="C174" s="139"/>
      <c r="D174" s="139"/>
      <c r="E174" s="139"/>
      <c r="F174" s="139"/>
      <c r="G174" s="60"/>
      <c r="H174" s="60"/>
      <c r="I174" s="60"/>
    </row>
    <row r="175" customFormat="false" ht="12.75" hidden="false" customHeight="false" outlineLevel="0" collapsed="false">
      <c r="C175" s="139"/>
      <c r="D175" s="139"/>
      <c r="E175" s="139"/>
      <c r="F175" s="139"/>
      <c r="G175" s="60"/>
      <c r="H175" s="60"/>
      <c r="I175" s="60"/>
    </row>
    <row r="176" customFormat="false" ht="12.75" hidden="false" customHeight="false" outlineLevel="0" collapsed="false">
      <c r="C176" s="139"/>
      <c r="D176" s="139"/>
      <c r="E176" s="139"/>
      <c r="F176" s="139"/>
      <c r="G176" s="60"/>
      <c r="H176" s="60"/>
      <c r="I176" s="60"/>
    </row>
    <row r="177" customFormat="false" ht="12.75" hidden="false" customHeight="false" outlineLevel="0" collapsed="false">
      <c r="C177" s="139"/>
      <c r="D177" s="139"/>
      <c r="E177" s="139"/>
      <c r="F177" s="139"/>
      <c r="G177" s="60"/>
      <c r="H177" s="60"/>
      <c r="I177" s="60"/>
    </row>
    <row r="178" customFormat="false" ht="12.75" hidden="false" customHeight="false" outlineLevel="0" collapsed="false">
      <c r="C178" s="139"/>
      <c r="D178" s="139"/>
      <c r="E178" s="139"/>
      <c r="F178" s="139"/>
      <c r="G178" s="60"/>
      <c r="H178" s="60"/>
      <c r="I178" s="60"/>
    </row>
    <row r="179" customFormat="false" ht="12.75" hidden="false" customHeight="false" outlineLevel="0" collapsed="false">
      <c r="G179" s="60"/>
      <c r="H179" s="60"/>
      <c r="I179" s="60"/>
    </row>
    <row r="180" customFormat="false" ht="14.25" hidden="false" customHeight="false" outlineLevel="0" collapsed="false">
      <c r="B180" s="140"/>
      <c r="C180" s="60"/>
      <c r="D180" s="60"/>
      <c r="E180" s="60"/>
      <c r="G180" s="60"/>
      <c r="H180" s="60"/>
      <c r="I180" s="60"/>
    </row>
    <row r="181" customFormat="false" ht="15" hidden="false" customHeight="false" outlineLevel="0" collapsed="false">
      <c r="B181" s="141" t="s">
        <v>278</v>
      </c>
      <c r="C181" s="141"/>
      <c r="D181" s="141"/>
      <c r="E181" s="141"/>
      <c r="F181" s="141"/>
      <c r="G181" s="141"/>
      <c r="H181" s="141"/>
      <c r="I181" s="60"/>
    </row>
    <row r="182" customFormat="false" ht="15" hidden="false" customHeight="false" outlineLevel="0" collapsed="false">
      <c r="B182" s="141" t="s">
        <v>279</v>
      </c>
      <c r="E182" s="141" t="s">
        <v>280</v>
      </c>
      <c r="G182" s="60"/>
      <c r="H182" s="60"/>
      <c r="I182" s="60"/>
    </row>
  </sheetData>
  <mergeCells count="1">
    <mergeCell ref="G10:I10"/>
  </mergeCells>
  <printOptions headings="false" gridLines="false" gridLinesSet="true" horizontalCentered="false" verticalCentered="false"/>
  <pageMargins left="0.170138888888889" right="0.159722222222222" top="0.240277777777778" bottom="0.25" header="0.511805555555555" footer="0.511805555555555"/>
  <pageSetup paperSize="9" scale="4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48"/>
  <sheetViews>
    <sheetView windowProtection="false" showFormulas="false" showGridLines="true" showRowColHeaders="true" showZeros="true" rightToLeft="false" tabSelected="false" showOutlineSymbols="true" defaultGridColor="true" view="pageBreakPreview" topLeftCell="A73" colorId="64" zoomScale="100" zoomScaleNormal="75" zoomScalePageLayoutView="100" workbookViewId="0">
      <selection pane="topLeft" activeCell="D136" activeCellId="0" sqref="D136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118546790</v>
      </c>
      <c r="D13" s="26" t="n">
        <f aca="false">D14+D28</f>
        <v>118546790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48944848</v>
      </c>
      <c r="D14" s="26" t="n">
        <f aca="false">D15</f>
        <v>48944848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48944848</v>
      </c>
      <c r="D15" s="28" t="n">
        <f aca="false">D16+D18+D21+D23+D25</f>
        <v>48944848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38054848</v>
      </c>
      <c r="D16" s="34" t="n">
        <f aca="false">13297200+24757648</f>
        <v>38054848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34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6823000</v>
      </c>
      <c r="D18" s="34" t="n">
        <f aca="false">2960000+3863000</f>
        <v>6823000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34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34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2221000</v>
      </c>
      <c r="D21" s="34" t="n">
        <f aca="false">810000+1411000</f>
        <v>2221000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34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1400000</v>
      </c>
      <c r="D23" s="34" t="n">
        <f aca="false">460000+940000</f>
        <v>1400000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34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446000</v>
      </c>
      <c r="D25" s="34" t="n">
        <f aca="false">85000+361000</f>
        <v>446000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69601942</v>
      </c>
      <c r="D28" s="26" t="n">
        <f aca="false">D29+D34+D37</f>
        <v>69601942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62252542</v>
      </c>
      <c r="D29" s="26" t="n">
        <f aca="false">D30+D31+D32+D33</f>
        <v>62252542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21900000</v>
      </c>
      <c r="D30" s="34" t="n">
        <f aca="false">8400000+13500000</f>
        <v>21900000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33267542</v>
      </c>
      <c r="D31" s="34" t="n">
        <f aca="false">12055700+21211842</f>
        <v>33267542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2030000</v>
      </c>
      <c r="D32" s="34" t="n">
        <f aca="false">480000+1550000</f>
        <v>2030000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5055000</v>
      </c>
      <c r="D33" s="34" t="n">
        <f aca="false">820000+4235000</f>
        <v>5055000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136298131</v>
      </c>
      <c r="D78" s="37" t="n">
        <f aca="false">D13+D40+D73</f>
        <v>126632190</v>
      </c>
      <c r="E78" s="37" t="n">
        <f aca="false">E40</f>
        <v>9665941</v>
      </c>
      <c r="F78" s="38"/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309052755</v>
      </c>
      <c r="D79" s="26" t="n">
        <f aca="false">D80</f>
        <v>308852590</v>
      </c>
      <c r="E79" s="26" t="n">
        <f aca="false">E80</f>
        <v>200165</v>
      </c>
      <c r="F79" s="27" t="n">
        <f aca="false">F80</f>
        <v>200165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309052755</v>
      </c>
      <c r="D80" s="26" t="n">
        <f aca="false">D81</f>
        <v>308852590</v>
      </c>
      <c r="E80" s="26" t="n">
        <f aca="false">E81</f>
        <v>200165</v>
      </c>
      <c r="F80" s="27" t="n">
        <f aca="false">F81</f>
        <v>200165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309052755</v>
      </c>
      <c r="D81" s="26" t="n">
        <f aca="false">D84+D88+D92+D95+D135+D97</f>
        <v>308852590</v>
      </c>
      <c r="E81" s="26" t="n">
        <f aca="false">E97</f>
        <v>200165</v>
      </c>
      <c r="F81" s="27" t="n">
        <f aca="false">F97</f>
        <v>200165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117601996</v>
      </c>
      <c r="D84" s="28" t="n">
        <v>117601996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59373300</v>
      </c>
      <c r="D88" s="28" t="n">
        <v>59373300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10380</v>
      </c>
      <c r="D92" s="28" t="n">
        <v>10380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92590454</v>
      </c>
      <c r="D95" s="28" t="n">
        <v>92590454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D97+E97</f>
        <v>38389292</v>
      </c>
      <c r="D97" s="28" t="n">
        <f aca="false">D98+D100+D101+D103+D108+D112+D116+D119+D121+D122+D124+D126</f>
        <v>38189127</v>
      </c>
      <c r="E97" s="28" t="n">
        <f aca="false">E130</f>
        <v>200165</v>
      </c>
      <c r="F97" s="28" t="n">
        <f aca="false">F130</f>
        <v>200165</v>
      </c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50000</v>
      </c>
      <c r="D98" s="34" t="n">
        <v>50000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35040836</v>
      </c>
      <c r="D100" s="34" t="n">
        <v>35040836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34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250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34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28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28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34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28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28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28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34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28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28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28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106296</v>
      </c>
      <c r="D116" s="34" t="n">
        <v>106296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28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28"/>
      <c r="E118" s="28"/>
      <c r="F118" s="29"/>
      <c r="G118" s="3"/>
    </row>
    <row r="119" customFormat="false" ht="15" hidden="false" customHeight="false" outlineLevel="0" collapsed="false">
      <c r="A119" s="45" t="n">
        <v>41035000</v>
      </c>
      <c r="B119" s="46" t="s">
        <v>251</v>
      </c>
      <c r="C119" s="34" t="n">
        <f aca="false">D119</f>
        <v>34962</v>
      </c>
      <c r="D119" s="34" t="n">
        <v>34962</v>
      </c>
      <c r="E119" s="28"/>
      <c r="F119" s="29"/>
      <c r="G119" s="3"/>
    </row>
    <row r="120" customFormat="false" ht="15" hidden="false" customHeight="false" outlineLevel="0" collapsed="false">
      <c r="A120" s="45"/>
      <c r="B120" s="46" t="s">
        <v>252</v>
      </c>
      <c r="C120" s="34"/>
      <c r="D120" s="28"/>
      <c r="E120" s="28"/>
      <c r="F120" s="29"/>
      <c r="G120" s="3"/>
    </row>
    <row r="121" customFormat="false" ht="15" hidden="false" customHeight="false" outlineLevel="0" collapsed="false">
      <c r="A121" s="45" t="n">
        <v>41035000</v>
      </c>
      <c r="B121" s="46" t="s">
        <v>281</v>
      </c>
      <c r="C121" s="34" t="n">
        <f aca="false">D121</f>
        <v>109901</v>
      </c>
      <c r="D121" s="34" t="n">
        <v>109901</v>
      </c>
      <c r="E121" s="28"/>
      <c r="F121" s="29"/>
      <c r="G121" s="3"/>
    </row>
    <row r="122" customFormat="false" ht="15" hidden="false" customHeight="false" outlineLevel="0" collapsed="false">
      <c r="A122" s="45" t="n">
        <v>41035000</v>
      </c>
      <c r="B122" s="46" t="s">
        <v>282</v>
      </c>
      <c r="C122" s="34" t="n">
        <f aca="false">D122</f>
        <v>307732</v>
      </c>
      <c r="D122" s="34" t="n">
        <v>307732</v>
      </c>
      <c r="E122" s="28"/>
      <c r="F122" s="29"/>
      <c r="G122" s="3"/>
    </row>
    <row r="123" customFormat="false" ht="15" hidden="false" customHeight="false" outlineLevel="0" collapsed="false">
      <c r="A123" s="45"/>
      <c r="B123" s="46" t="s">
        <v>283</v>
      </c>
      <c r="C123" s="34"/>
      <c r="D123" s="34"/>
      <c r="E123" s="28"/>
      <c r="F123" s="29"/>
      <c r="G123" s="3"/>
    </row>
    <row r="124" customFormat="false" ht="15" hidden="false" customHeight="false" outlineLevel="0" collapsed="false">
      <c r="A124" s="45" t="n">
        <v>41035000</v>
      </c>
      <c r="B124" s="46" t="s">
        <v>251</v>
      </c>
      <c r="C124" s="34" t="n">
        <f aca="false">D124</f>
        <v>750467</v>
      </c>
      <c r="D124" s="34" t="n">
        <v>750467</v>
      </c>
      <c r="E124" s="28"/>
      <c r="F124" s="29"/>
      <c r="G124" s="3"/>
    </row>
    <row r="125" customFormat="false" ht="15" hidden="false" customHeight="false" outlineLevel="0" collapsed="false">
      <c r="A125" s="45"/>
      <c r="B125" s="46" t="s">
        <v>284</v>
      </c>
      <c r="C125" s="34"/>
      <c r="D125" s="34"/>
      <c r="E125" s="28"/>
      <c r="F125" s="29"/>
      <c r="G125" s="3"/>
    </row>
    <row r="126" customFormat="false" ht="15" hidden="false" customHeight="false" outlineLevel="0" collapsed="false">
      <c r="A126" s="45" t="n">
        <v>41035000</v>
      </c>
      <c r="B126" s="46" t="s">
        <v>215</v>
      </c>
      <c r="C126" s="34" t="n">
        <f aca="false">D126</f>
        <v>930000</v>
      </c>
      <c r="D126" s="34" t="n">
        <v>930000</v>
      </c>
      <c r="E126" s="28"/>
      <c r="F126" s="29"/>
      <c r="G126" s="3"/>
    </row>
    <row r="127" customFormat="false" ht="15" hidden="false" customHeight="false" outlineLevel="0" collapsed="false">
      <c r="A127" s="45"/>
      <c r="B127" s="46" t="s">
        <v>110</v>
      </c>
      <c r="C127" s="34"/>
      <c r="D127" s="28"/>
      <c r="E127" s="28"/>
      <c r="F127" s="29"/>
      <c r="G127" s="3"/>
    </row>
    <row r="128" customFormat="false" ht="15" hidden="false" customHeight="false" outlineLevel="0" collapsed="false">
      <c r="A128" s="45"/>
      <c r="B128" s="46" t="s">
        <v>285</v>
      </c>
      <c r="C128" s="34"/>
      <c r="D128" s="28"/>
      <c r="E128" s="28"/>
      <c r="F128" s="29"/>
      <c r="G128" s="3"/>
    </row>
    <row r="129" customFormat="false" ht="15" hidden="false" customHeight="false" outlineLevel="0" collapsed="false">
      <c r="A129" s="45"/>
      <c r="B129" s="46" t="s">
        <v>219</v>
      </c>
      <c r="C129" s="34"/>
      <c r="D129" s="28"/>
      <c r="E129" s="28"/>
      <c r="F129" s="29"/>
      <c r="G129" s="3"/>
    </row>
    <row r="130" customFormat="false" ht="15" hidden="false" customHeight="false" outlineLevel="0" collapsed="false">
      <c r="A130" s="45" t="n">
        <v>41035000</v>
      </c>
      <c r="B130" s="46" t="s">
        <v>286</v>
      </c>
      <c r="C130" s="34" t="n">
        <f aca="false">E130</f>
        <v>200165</v>
      </c>
      <c r="D130" s="28"/>
      <c r="E130" s="28" t="n">
        <f aca="false">F130</f>
        <v>200165</v>
      </c>
      <c r="F130" s="28" t="n">
        <v>200165</v>
      </c>
      <c r="G130" s="3"/>
    </row>
    <row r="131" customFormat="false" ht="15" hidden="false" customHeight="false" outlineLevel="0" collapsed="false">
      <c r="A131" s="45"/>
      <c r="B131" s="46" t="s">
        <v>287</v>
      </c>
      <c r="C131" s="34"/>
      <c r="D131" s="28"/>
      <c r="E131" s="28"/>
      <c r="F131" s="29"/>
      <c r="G131" s="3"/>
    </row>
    <row r="132" customFormat="false" ht="15" hidden="false" customHeight="false" outlineLevel="0" collapsed="false">
      <c r="A132" s="45"/>
      <c r="B132" s="46" t="s">
        <v>288</v>
      </c>
      <c r="C132" s="34"/>
      <c r="D132" s="28"/>
      <c r="E132" s="28"/>
      <c r="F132" s="29"/>
      <c r="G132" s="3"/>
    </row>
    <row r="133" customFormat="false" ht="15" hidden="false" customHeight="false" outlineLevel="0" collapsed="false">
      <c r="A133" s="45" t="n">
        <v>41035200</v>
      </c>
      <c r="B133" s="46" t="s">
        <v>253</v>
      </c>
      <c r="C133" s="145" t="n">
        <f aca="false">D133</f>
        <v>493326</v>
      </c>
      <c r="D133" s="145" t="n">
        <v>493326</v>
      </c>
      <c r="E133" s="28"/>
      <c r="F133" s="29"/>
      <c r="G133" s="3"/>
    </row>
    <row r="134" customFormat="false" ht="15" hidden="false" customHeight="false" outlineLevel="0" collapsed="false">
      <c r="A134" s="45"/>
      <c r="B134" s="46" t="s">
        <v>254</v>
      </c>
      <c r="C134" s="34"/>
      <c r="D134" s="28"/>
      <c r="E134" s="28"/>
      <c r="F134" s="29"/>
      <c r="G134" s="3"/>
    </row>
    <row r="135" customFormat="false" ht="18" hidden="false" customHeight="true" outlineLevel="0" collapsed="false">
      <c r="A135" s="18" t="n">
        <v>41035800</v>
      </c>
      <c r="B135" s="43" t="s">
        <v>118</v>
      </c>
      <c r="C135" s="34" t="n">
        <f aca="false">D135</f>
        <v>1087333</v>
      </c>
      <c r="D135" s="28" t="n">
        <v>1087333</v>
      </c>
      <c r="E135" s="28"/>
      <c r="F135" s="29"/>
      <c r="G135" s="3"/>
    </row>
    <row r="136" customFormat="false" ht="15" hidden="false" customHeight="false" outlineLevel="0" collapsed="false">
      <c r="A136" s="18"/>
      <c r="B136" s="43" t="s">
        <v>119</v>
      </c>
      <c r="C136" s="34"/>
      <c r="D136" s="28"/>
      <c r="E136" s="28"/>
      <c r="F136" s="29"/>
      <c r="G136" s="3"/>
    </row>
    <row r="137" customFormat="false" ht="15" hidden="false" customHeight="false" outlineLevel="0" collapsed="false">
      <c r="A137" s="18"/>
      <c r="B137" s="43" t="s">
        <v>120</v>
      </c>
      <c r="C137" s="28"/>
      <c r="D137" s="28"/>
      <c r="E137" s="28"/>
      <c r="F137" s="29"/>
      <c r="G137" s="3"/>
    </row>
    <row r="138" customFormat="false" ht="15" hidden="false" customHeight="false" outlineLevel="0" collapsed="false">
      <c r="A138" s="18"/>
      <c r="B138" s="43" t="s">
        <v>121</v>
      </c>
      <c r="C138" s="28"/>
      <c r="D138" s="28"/>
      <c r="E138" s="28"/>
      <c r="F138" s="29"/>
      <c r="G138" s="3"/>
    </row>
    <row r="139" customFormat="false" ht="15.75" hidden="false" customHeight="false" outlineLevel="0" collapsed="false">
      <c r="A139" s="18"/>
      <c r="B139" s="43" t="s">
        <v>122</v>
      </c>
      <c r="C139" s="28"/>
      <c r="D139" s="28"/>
      <c r="E139" s="28"/>
      <c r="F139" s="29"/>
      <c r="G139" s="3"/>
    </row>
    <row r="140" customFormat="false" ht="16.5" hidden="false" customHeight="false" outlineLevel="0" collapsed="false">
      <c r="A140" s="47"/>
      <c r="B140" s="48" t="s">
        <v>123</v>
      </c>
      <c r="C140" s="37" t="n">
        <f aca="false">C78+C79</f>
        <v>445350886</v>
      </c>
      <c r="D140" s="37" t="n">
        <f aca="false">D79+D78</f>
        <v>435484780</v>
      </c>
      <c r="E140" s="37" t="n">
        <f aca="false">E78+E79</f>
        <v>9866106</v>
      </c>
      <c r="F140" s="38" t="n">
        <f aca="false">F79</f>
        <v>200165</v>
      </c>
      <c r="G140" s="3"/>
    </row>
    <row r="141" customFormat="false" ht="15.75" hidden="false" customHeight="false" outlineLevel="0" collapsed="false">
      <c r="A141" s="42"/>
      <c r="B141" s="42"/>
      <c r="C141" s="49"/>
      <c r="D141" s="49"/>
      <c r="E141" s="49"/>
      <c r="F141" s="50"/>
      <c r="G141" s="3"/>
    </row>
    <row r="142" customFormat="false" ht="15" hidden="false" customHeight="false" outlineLevel="0" collapsed="false">
      <c r="A142" s="51"/>
      <c r="B142" s="51"/>
      <c r="C142" s="52"/>
      <c r="D142" s="49"/>
      <c r="E142" s="49"/>
      <c r="F142" s="50"/>
      <c r="G142" s="3"/>
    </row>
    <row r="143" customFormat="false" ht="15" hidden="false" customHeight="false" outlineLevel="0" collapsed="false">
      <c r="A143" s="51"/>
      <c r="B143" s="51"/>
      <c r="C143" s="52"/>
      <c r="D143" s="49"/>
      <c r="E143" s="49"/>
      <c r="F143" s="50"/>
      <c r="G143" s="3"/>
    </row>
    <row r="144" customFormat="false" ht="15" hidden="false" customHeight="false" outlineLevel="0" collapsed="false">
      <c r="A144" s="51"/>
      <c r="B144" s="51"/>
      <c r="C144" s="51"/>
      <c r="D144" s="53"/>
      <c r="E144" s="54"/>
      <c r="F144" s="54"/>
      <c r="G144" s="3"/>
    </row>
    <row r="145" customFormat="false" ht="14.25" hidden="false" customHeight="false" outlineLevel="0" collapsed="false">
      <c r="A145" s="2"/>
      <c r="B145" s="2"/>
      <c r="C145" s="2"/>
      <c r="D145" s="2"/>
      <c r="E145" s="2"/>
      <c r="F145" s="55"/>
      <c r="G145" s="3"/>
    </row>
    <row r="146" customFormat="false" ht="18" hidden="false" customHeight="false" outlineLevel="0" collapsed="false">
      <c r="A146" s="56" t="s">
        <v>124</v>
      </c>
      <c r="B146" s="56"/>
      <c r="C146" s="56"/>
      <c r="D146" s="56" t="s">
        <v>125</v>
      </c>
      <c r="E146" s="2"/>
      <c r="F146" s="2"/>
      <c r="G146" s="3"/>
    </row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152"/>
  <sheetViews>
    <sheetView windowProtection="false" showFormulas="false" showGridLines="true" showRowColHeaders="true" showZeros="true" rightToLeft="false" tabSelected="false" showOutlineSymbols="true" defaultGridColor="true" view="pageBreakPreview" topLeftCell="A79" colorId="64" zoomScale="100" zoomScaleNormal="75" zoomScalePageLayoutView="100" workbookViewId="0">
      <selection pane="topLeft" activeCell="D101" activeCellId="0" sqref="D101"/>
    </sheetView>
  </sheetViews>
  <sheetFormatPr defaultRowHeight="12.75"/>
  <cols>
    <col collapsed="false" hidden="false" max="1" min="1" style="1" width="12.6989795918367"/>
    <col collapsed="false" hidden="false" max="2" min="2" style="1" width="100.459183673469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D1" s="2"/>
      <c r="E1" s="2" t="s">
        <v>0</v>
      </c>
      <c r="F1" s="2"/>
      <c r="G1" s="3"/>
    </row>
    <row r="2" customFormat="false" ht="14.25" hidden="false" customHeight="false" outlineLevel="0" collapsed="false">
      <c r="D2" s="2" t="s">
        <v>1</v>
      </c>
      <c r="E2" s="2"/>
      <c r="F2" s="2"/>
      <c r="G2" s="3"/>
    </row>
    <row r="3" customFormat="false" ht="14.25" hidden="false" customHeight="false" outlineLevel="0" collapsed="false">
      <c r="D3" s="2"/>
      <c r="E3" s="2" t="s">
        <v>2</v>
      </c>
      <c r="F3" s="2"/>
      <c r="G3" s="3"/>
    </row>
    <row r="4" customFormat="false" ht="14.25" hidden="false" customHeight="false" outlineLevel="0" collapsed="false">
      <c r="D4" s="2"/>
      <c r="E4" s="2"/>
      <c r="F4" s="2"/>
      <c r="G4" s="3"/>
    </row>
    <row r="5" customFormat="false" ht="12.75" hidden="false" customHeight="false" outlineLevel="0" collapsed="false">
      <c r="G5" s="3"/>
    </row>
    <row r="6" customFormat="false" ht="18" hidden="false" customHeight="false" outlineLevel="0" collapsed="false">
      <c r="B6" s="4" t="s">
        <v>3</v>
      </c>
      <c r="C6" s="4"/>
      <c r="G6" s="3"/>
    </row>
    <row r="7" customFormat="false" ht="13.5" hidden="false" customHeight="false" outlineLevel="0" collapsed="false">
      <c r="G7" s="3"/>
    </row>
    <row r="8" customFormat="false" ht="15.75" hidden="false" customHeight="false" outlineLevel="0" collapsed="false">
      <c r="A8" s="6" t="s">
        <v>5</v>
      </c>
      <c r="B8" s="7"/>
      <c r="C8" s="8"/>
      <c r="D8" s="9"/>
      <c r="E8" s="10" t="s">
        <v>6</v>
      </c>
      <c r="F8" s="11"/>
      <c r="G8" s="3"/>
    </row>
    <row r="9" customFormat="false" ht="16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customFormat="false" ht="12.75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customFormat="false" ht="15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</row>
    <row r="12" customFormat="false" ht="12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118546790</v>
      </c>
      <c r="D13" s="26" t="n">
        <f aca="false">D14+D28</f>
        <v>118546790</v>
      </c>
      <c r="E13" s="26"/>
      <c r="F13" s="27"/>
      <c r="G13" s="3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48944848</v>
      </c>
      <c r="D14" s="26" t="n">
        <f aca="false">D15</f>
        <v>48944848</v>
      </c>
      <c r="E14" s="26"/>
      <c r="F14" s="27"/>
      <c r="G14" s="3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48944848</v>
      </c>
      <c r="D15" s="28" t="n">
        <f aca="false">D16+D18+D21+D23+D25</f>
        <v>48944848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38054848</v>
      </c>
      <c r="D16" s="34" t="n">
        <f aca="false">13297200+24757648</f>
        <v>38054848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34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6823000</v>
      </c>
      <c r="D18" s="34" t="n">
        <f aca="false">2960000+3863000</f>
        <v>6823000</v>
      </c>
      <c r="E18" s="28"/>
      <c r="F18" s="29"/>
      <c r="G18" s="3"/>
    </row>
    <row r="19" customFormat="false" ht="13.5" hidden="false" customHeight="true" outlineLevel="0" collapsed="false">
      <c r="A19" s="18"/>
      <c r="B19" s="19" t="s">
        <v>25</v>
      </c>
      <c r="C19" s="28"/>
      <c r="D19" s="34"/>
      <c r="E19" s="28"/>
      <c r="F19" s="29"/>
      <c r="G19" s="3"/>
    </row>
    <row r="20" customFormat="false" ht="13.5" hidden="false" customHeight="true" outlineLevel="0" collapsed="false">
      <c r="A20" s="18"/>
      <c r="B20" s="19" t="s">
        <v>26</v>
      </c>
      <c r="C20" s="28"/>
      <c r="D20" s="34"/>
      <c r="E20" s="28"/>
      <c r="F20" s="29"/>
      <c r="G20" s="3"/>
    </row>
    <row r="21" customFormat="false" ht="14.25" hidden="false" customHeight="true" outlineLevel="0" collapsed="false">
      <c r="A21" s="18" t="n">
        <v>11010400</v>
      </c>
      <c r="B21" s="19" t="s">
        <v>27</v>
      </c>
      <c r="C21" s="28" t="n">
        <f aca="false">D21</f>
        <v>2221000</v>
      </c>
      <c r="D21" s="34" t="n">
        <f aca="false">810000+1411000</f>
        <v>2221000</v>
      </c>
      <c r="E21" s="28"/>
      <c r="F21" s="29"/>
      <c r="G21" s="3"/>
    </row>
    <row r="22" customFormat="false" ht="14.25" hidden="false" customHeight="true" outlineLevel="0" collapsed="false">
      <c r="A22" s="18"/>
      <c r="B22" s="19" t="s">
        <v>28</v>
      </c>
      <c r="C22" s="28"/>
      <c r="D22" s="34"/>
      <c r="E22" s="28"/>
      <c r="F22" s="29"/>
      <c r="G22" s="3"/>
    </row>
    <row r="23" customFormat="false" ht="14.25" hidden="false" customHeight="true" outlineLevel="0" collapsed="false">
      <c r="A23" s="18" t="n">
        <v>11010500</v>
      </c>
      <c r="B23" s="19" t="s">
        <v>29</v>
      </c>
      <c r="C23" s="28" t="n">
        <f aca="false">D23</f>
        <v>1400000</v>
      </c>
      <c r="D23" s="34" t="n">
        <f aca="false">460000+940000</f>
        <v>1400000</v>
      </c>
      <c r="E23" s="28"/>
      <c r="F23" s="29"/>
      <c r="G23" s="3"/>
    </row>
    <row r="24" customFormat="false" ht="12" hidden="false" customHeight="true" outlineLevel="0" collapsed="false">
      <c r="A24" s="18"/>
      <c r="B24" s="19" t="s">
        <v>30</v>
      </c>
      <c r="C24" s="28"/>
      <c r="D24" s="34"/>
      <c r="E24" s="28"/>
      <c r="F24" s="29"/>
      <c r="G24" s="3"/>
    </row>
    <row r="25" customFormat="false" ht="12.75" hidden="false" customHeight="true" outlineLevel="0" collapsed="false">
      <c r="A25" s="18" t="n">
        <v>11010900</v>
      </c>
      <c r="B25" s="19" t="s">
        <v>31</v>
      </c>
      <c r="C25" s="28" t="n">
        <f aca="false">D25</f>
        <v>446000</v>
      </c>
      <c r="D25" s="34" t="n">
        <f aca="false">85000+361000</f>
        <v>446000</v>
      </c>
      <c r="E25" s="28"/>
      <c r="F25" s="29"/>
      <c r="G25" s="3"/>
    </row>
    <row r="26" customFormat="false" ht="14.2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4.25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69601942</v>
      </c>
      <c r="D28" s="26" t="n">
        <f aca="false">D29+D34+D37</f>
        <v>69601942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62252542</v>
      </c>
      <c r="D29" s="26" t="n">
        <f aca="false">D30+D31+D32+D33</f>
        <v>62252542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21900000</v>
      </c>
      <c r="D30" s="34" t="n">
        <f aca="false">8400000+13500000</f>
        <v>21900000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33267542</v>
      </c>
      <c r="D31" s="34" t="n">
        <f aca="false">12055700+21211842</f>
        <v>33267542</v>
      </c>
      <c r="E31" s="28"/>
      <c r="F31" s="29"/>
      <c r="G31" s="3"/>
    </row>
    <row r="32" customFormat="false" ht="13.5" hidden="false" customHeight="true" outlineLevel="0" collapsed="false">
      <c r="A32" s="18" t="n">
        <v>18010700</v>
      </c>
      <c r="B32" s="19" t="s">
        <v>38</v>
      </c>
      <c r="C32" s="28" t="n">
        <f aca="false">D32</f>
        <v>2030000</v>
      </c>
      <c r="D32" s="34" t="n">
        <f aca="false">480000+1550000</f>
        <v>2030000</v>
      </c>
      <c r="E32" s="28"/>
      <c r="F32" s="29"/>
      <c r="G32" s="3"/>
    </row>
    <row r="33" customFormat="false" ht="14.25" hidden="false" customHeight="true" outlineLevel="0" collapsed="false">
      <c r="A33" s="18" t="n">
        <v>18010900</v>
      </c>
      <c r="B33" s="19" t="s">
        <v>39</v>
      </c>
      <c r="C33" s="28" t="n">
        <f aca="false">D33</f>
        <v>5055000</v>
      </c>
      <c r="D33" s="34" t="n">
        <f aca="false">820000+4235000</f>
        <v>5055000</v>
      </c>
      <c r="E33" s="28"/>
      <c r="F33" s="29"/>
      <c r="G33" s="3"/>
    </row>
    <row r="34" customFormat="false" ht="14.25" hidden="false" customHeight="true" outlineLevel="0" collapsed="false">
      <c r="A34" s="24" t="n">
        <v>18020000</v>
      </c>
      <c r="B34" s="25" t="s">
        <v>40</v>
      </c>
      <c r="C34" s="26" t="n">
        <f aca="false">D34</f>
        <v>6906000</v>
      </c>
      <c r="D34" s="26" t="n">
        <f aca="false">D35+D36</f>
        <v>6906000</v>
      </c>
      <c r="E34" s="26"/>
      <c r="F34" s="27"/>
      <c r="G34" s="3"/>
    </row>
    <row r="35" customFormat="false" ht="14.25" hidden="false" customHeight="true" outlineLevel="0" collapsed="false">
      <c r="A35" s="18" t="n">
        <v>18020100</v>
      </c>
      <c r="B35" s="19" t="s">
        <v>41</v>
      </c>
      <c r="C35" s="28" t="n">
        <f aca="false">D35</f>
        <v>4744400</v>
      </c>
      <c r="D35" s="28" t="n">
        <v>4744400</v>
      </c>
      <c r="E35" s="28"/>
      <c r="F35" s="29"/>
      <c r="G35" s="3"/>
    </row>
    <row r="36" customFormat="false" ht="14.25" hidden="false" customHeight="true" outlineLevel="0" collapsed="false">
      <c r="A36" s="18" t="n">
        <v>18020200</v>
      </c>
      <c r="B36" s="19" t="s">
        <v>42</v>
      </c>
      <c r="C36" s="28" t="n">
        <f aca="false">D36</f>
        <v>2161600</v>
      </c>
      <c r="D36" s="28" t="n">
        <v>2161600</v>
      </c>
      <c r="E36" s="28"/>
      <c r="F36" s="29"/>
      <c r="G36" s="3"/>
    </row>
    <row r="37" customFormat="false" ht="14.25" hidden="false" customHeight="true" outlineLevel="0" collapsed="false">
      <c r="A37" s="24" t="n">
        <v>18030000</v>
      </c>
      <c r="B37" s="25" t="s">
        <v>43</v>
      </c>
      <c r="C37" s="26" t="n">
        <f aca="false">D37</f>
        <v>443400</v>
      </c>
      <c r="D37" s="26" t="n">
        <f aca="false">D38+D39</f>
        <v>443400</v>
      </c>
      <c r="E37" s="26"/>
      <c r="F37" s="27"/>
      <c r="G37" s="3"/>
    </row>
    <row r="38" customFormat="false" ht="14.25" hidden="false" customHeight="true" outlineLevel="0" collapsed="false">
      <c r="A38" s="18" t="n">
        <v>18030100</v>
      </c>
      <c r="B38" s="19" t="s">
        <v>44</v>
      </c>
      <c r="C38" s="28" t="n">
        <f aca="false">D38</f>
        <v>398700</v>
      </c>
      <c r="D38" s="28" t="n">
        <v>398700</v>
      </c>
      <c r="E38" s="28"/>
      <c r="F38" s="29"/>
      <c r="G38" s="3"/>
    </row>
    <row r="39" customFormat="false" ht="14.25" hidden="false" customHeight="true" outlineLevel="0" collapsed="false">
      <c r="A39" s="18" t="n">
        <v>18030200</v>
      </c>
      <c r="B39" s="19" t="s">
        <v>45</v>
      </c>
      <c r="C39" s="28" t="n">
        <f aca="false">D39</f>
        <v>44700</v>
      </c>
      <c r="D39" s="28" t="n">
        <v>44700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17723341</v>
      </c>
      <c r="D40" s="26" t="n">
        <f aca="false">D41+D45+D65</f>
        <v>8057400</v>
      </c>
      <c r="E40" s="26" t="n">
        <f aca="false">E68</f>
        <v>9665941</v>
      </c>
      <c r="F40" s="27"/>
      <c r="G40" s="3"/>
    </row>
    <row r="41" customFormat="false" ht="15.75" hidden="false" customHeight="fals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4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4.25" hidden="false" customHeight="true" outlineLevel="0" collapsed="false">
      <c r="A43" s="18" t="n">
        <v>21080500</v>
      </c>
      <c r="B43" s="19" t="s">
        <v>48</v>
      </c>
      <c r="C43" s="28" t="n">
        <f aca="false">D43</f>
        <v>7500</v>
      </c>
      <c r="D43" s="28" t="n">
        <v>7500</v>
      </c>
      <c r="E43" s="28"/>
      <c r="F43" s="29"/>
      <c r="G43" s="3"/>
    </row>
    <row r="44" customFormat="false" ht="14.25" hidden="false" customHeight="true" outlineLevel="0" collapsed="false">
      <c r="A44" s="18" t="n">
        <v>21081100</v>
      </c>
      <c r="B44" s="19" t="s">
        <v>49</v>
      </c>
      <c r="C44" s="28" t="n">
        <f aca="false">D44</f>
        <v>32000</v>
      </c>
      <c r="D44" s="28" t="n">
        <v>32000</v>
      </c>
      <c r="E44" s="28"/>
      <c r="F44" s="29"/>
      <c r="G44" s="3"/>
    </row>
    <row r="45" customFormat="false" ht="15.75" hidden="false" customHeight="false" outlineLevel="0" collapsed="false">
      <c r="A45" s="24" t="n">
        <v>22000000</v>
      </c>
      <c r="B45" s="25" t="s">
        <v>50</v>
      </c>
      <c r="C45" s="26" t="n">
        <f aca="false">C57+C47</f>
        <v>7961900</v>
      </c>
      <c r="D45" s="26" t="n">
        <f aca="false">D57+D47</f>
        <v>7961900</v>
      </c>
      <c r="E45" s="26"/>
      <c r="F45" s="27"/>
      <c r="G45" s="3"/>
    </row>
    <row r="46" customFormat="false" ht="15.75" hidden="false" customHeight="false" outlineLevel="0" collapsed="false">
      <c r="A46" s="18"/>
      <c r="B46" s="25" t="s">
        <v>51</v>
      </c>
      <c r="C46" s="28"/>
      <c r="D46" s="28"/>
      <c r="E46" s="28"/>
      <c r="F46" s="29"/>
      <c r="G46" s="3"/>
    </row>
    <row r="47" customFormat="false" ht="15.75" hidden="false" customHeight="false" outlineLevel="0" collapsed="false">
      <c r="A47" s="24" t="n">
        <v>22010000</v>
      </c>
      <c r="B47" s="25" t="s">
        <v>52</v>
      </c>
      <c r="C47" s="26" t="n">
        <f aca="false">D47</f>
        <v>5241900</v>
      </c>
      <c r="D47" s="26" t="n">
        <f aca="false">D48+D50+D51+F53+D53</f>
        <v>5241900</v>
      </c>
      <c r="E47" s="28"/>
      <c r="F47" s="29"/>
      <c r="G47" s="3"/>
    </row>
    <row r="48" customFormat="false" ht="15" hidden="false" customHeight="false" outlineLevel="0" collapsed="false">
      <c r="A48" s="18" t="n">
        <v>22010300</v>
      </c>
      <c r="B48" s="19" t="s">
        <v>53</v>
      </c>
      <c r="C48" s="28" t="n">
        <f aca="false">D48</f>
        <v>402000</v>
      </c>
      <c r="D48" s="28" t="n">
        <v>402000</v>
      </c>
      <c r="E48" s="28"/>
      <c r="F48" s="29"/>
      <c r="G48" s="3"/>
    </row>
    <row r="49" customFormat="false" ht="15.75" hidden="false" customHeight="false" outlineLevel="0" collapsed="false">
      <c r="A49" s="24"/>
      <c r="B49" s="19" t="s">
        <v>54</v>
      </c>
      <c r="C49" s="26"/>
      <c r="D49" s="26"/>
      <c r="E49" s="28"/>
      <c r="F49" s="29"/>
      <c r="G49" s="3"/>
    </row>
    <row r="50" customFormat="false" ht="15" hidden="false" customHeight="false" outlineLevel="0" collapsed="false">
      <c r="A50" s="18" t="n">
        <v>22012500</v>
      </c>
      <c r="B50" s="19" t="s">
        <v>55</v>
      </c>
      <c r="C50" s="28" t="n">
        <f aca="false">D50</f>
        <v>3281600</v>
      </c>
      <c r="D50" s="28" t="n">
        <v>3281600</v>
      </c>
      <c r="E50" s="28"/>
      <c r="F50" s="29"/>
      <c r="G50" s="3"/>
    </row>
    <row r="51" customFormat="false" ht="15" hidden="false" customHeight="false" outlineLevel="0" collapsed="false">
      <c r="A51" s="18" t="n">
        <v>22012600</v>
      </c>
      <c r="B51" s="19" t="s">
        <v>56</v>
      </c>
      <c r="C51" s="28" t="n">
        <f aca="false">D51</f>
        <v>1528000</v>
      </c>
      <c r="D51" s="28" t="n">
        <v>1528000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57</v>
      </c>
      <c r="C52" s="28"/>
      <c r="D52" s="28"/>
      <c r="E52" s="28"/>
      <c r="F52" s="29"/>
      <c r="G52" s="3"/>
    </row>
    <row r="53" customFormat="false" ht="15" hidden="false" customHeight="false" outlineLevel="0" collapsed="false">
      <c r="A53" s="18" t="n">
        <v>22012900</v>
      </c>
      <c r="B53" s="19" t="s">
        <v>58</v>
      </c>
      <c r="C53" s="28" t="n">
        <f aca="false">D53</f>
        <v>30300</v>
      </c>
      <c r="D53" s="28" t="n">
        <v>30300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59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60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61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62</v>
      </c>
      <c r="C57" s="26" t="n">
        <f aca="false">D57</f>
        <v>2720000</v>
      </c>
      <c r="D57" s="26" t="n">
        <f aca="false">D58+D60+D61+D63</f>
        <v>2720000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63</v>
      </c>
      <c r="C58" s="28" t="n">
        <f aca="false">D58</f>
        <v>14100</v>
      </c>
      <c r="D58" s="34" t="n">
        <v>14100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64</v>
      </c>
      <c r="C59" s="28"/>
      <c r="D59" s="34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65</v>
      </c>
      <c r="C60" s="28" t="n">
        <f aca="false">D60</f>
        <v>0</v>
      </c>
      <c r="D60" s="34" t="n">
        <v>0</v>
      </c>
      <c r="E60" s="28"/>
      <c r="F60" s="29"/>
      <c r="G60" s="3"/>
    </row>
    <row r="61" customFormat="false" ht="15" hidden="false" customHeight="false" outlineLevel="0" collapsed="false">
      <c r="A61" s="18" t="n">
        <v>22090300</v>
      </c>
      <c r="B61" s="19" t="s">
        <v>66</v>
      </c>
      <c r="C61" s="28" t="n">
        <f aca="false">D61</f>
        <v>0</v>
      </c>
      <c r="D61" s="34" t="n">
        <v>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67</v>
      </c>
      <c r="C62" s="28"/>
      <c r="D62" s="34"/>
      <c r="E62" s="28"/>
      <c r="F62" s="29"/>
      <c r="G62" s="3"/>
    </row>
    <row r="63" customFormat="false" ht="15" hidden="false" customHeight="false" outlineLevel="0" collapsed="false">
      <c r="A63" s="18" t="n">
        <v>22090400</v>
      </c>
      <c r="B63" s="19" t="s">
        <v>68</v>
      </c>
      <c r="C63" s="28" t="n">
        <f aca="false">D63</f>
        <v>2705900</v>
      </c>
      <c r="D63" s="34" t="n">
        <v>2705900</v>
      </c>
      <c r="E63" s="28"/>
      <c r="F63" s="29"/>
      <c r="G63" s="3"/>
    </row>
    <row r="64" customFormat="false" ht="15" hidden="false" customHeight="false" outlineLevel="0" collapsed="false">
      <c r="A64" s="18"/>
      <c r="B64" s="19" t="s">
        <v>69</v>
      </c>
      <c r="C64" s="28"/>
      <c r="D64" s="28"/>
      <c r="E64" s="28"/>
      <c r="F64" s="29"/>
      <c r="G64" s="3"/>
    </row>
    <row r="65" customFormat="false" ht="15.75" hidden="false" customHeight="false" outlineLevel="0" collapsed="false">
      <c r="A65" s="24" t="n">
        <v>24000000</v>
      </c>
      <c r="B65" s="25" t="s">
        <v>70</v>
      </c>
      <c r="C65" s="26" t="n">
        <f aca="false">D65</f>
        <v>56000</v>
      </c>
      <c r="D65" s="26" t="n">
        <f aca="false">D66</f>
        <v>56000</v>
      </c>
      <c r="E65" s="26"/>
      <c r="F65" s="27"/>
      <c r="G65" s="3"/>
    </row>
    <row r="66" customFormat="false" ht="15.75" hidden="false" customHeight="false" outlineLevel="0" collapsed="false">
      <c r="A66" s="24" t="n">
        <v>24060000</v>
      </c>
      <c r="B66" s="25" t="s">
        <v>48</v>
      </c>
      <c r="C66" s="26" t="n">
        <f aca="false">D66</f>
        <v>56000</v>
      </c>
      <c r="D66" s="26" t="n">
        <f aca="false">D67</f>
        <v>56000</v>
      </c>
      <c r="E66" s="26"/>
      <c r="F66" s="27"/>
      <c r="G66" s="3"/>
    </row>
    <row r="67" customFormat="false" ht="15" hidden="false" customHeight="false" outlineLevel="0" collapsed="false">
      <c r="A67" s="18" t="n">
        <v>24060300</v>
      </c>
      <c r="B67" s="19" t="s">
        <v>48</v>
      </c>
      <c r="C67" s="28" t="n">
        <f aca="false">D67</f>
        <v>56000</v>
      </c>
      <c r="D67" s="28" t="n">
        <v>56000</v>
      </c>
      <c r="E67" s="28"/>
      <c r="F67" s="29"/>
      <c r="G67" s="3"/>
    </row>
    <row r="68" customFormat="false" ht="15.75" hidden="false" customHeight="false" outlineLevel="0" collapsed="false">
      <c r="A68" s="24" t="n">
        <v>25000000</v>
      </c>
      <c r="B68" s="25" t="s">
        <v>71</v>
      </c>
      <c r="C68" s="26" t="n">
        <f aca="false">E68</f>
        <v>9665941</v>
      </c>
      <c r="D68" s="28"/>
      <c r="E68" s="26" t="n">
        <f aca="false">E69</f>
        <v>9665941</v>
      </c>
      <c r="F68" s="29"/>
      <c r="G68" s="3"/>
    </row>
    <row r="69" customFormat="false" ht="15.75" hidden="false" customHeight="false" outlineLevel="0" collapsed="false">
      <c r="A69" s="24" t="n">
        <v>25010000</v>
      </c>
      <c r="B69" s="25" t="s">
        <v>72</v>
      </c>
      <c r="C69" s="26" t="n">
        <f aca="false">E69</f>
        <v>9665941</v>
      </c>
      <c r="D69" s="28"/>
      <c r="E69" s="26" t="n">
        <f aca="false">E71+E72</f>
        <v>9665941</v>
      </c>
      <c r="F69" s="29"/>
      <c r="G69" s="3"/>
    </row>
    <row r="70" customFormat="false" ht="15.75" hidden="false" customHeight="false" outlineLevel="0" collapsed="false">
      <c r="A70" s="24"/>
      <c r="B70" s="25" t="s">
        <v>73</v>
      </c>
      <c r="C70" s="28"/>
      <c r="D70" s="28"/>
      <c r="E70" s="28"/>
      <c r="F70" s="29"/>
      <c r="G70" s="3"/>
    </row>
    <row r="71" customFormat="false" ht="15" hidden="false" customHeight="false" outlineLevel="0" collapsed="false">
      <c r="A71" s="18" t="n">
        <v>25010100</v>
      </c>
      <c r="B71" s="19" t="s">
        <v>74</v>
      </c>
      <c r="C71" s="28" t="n">
        <f aca="false">E71</f>
        <v>9330718</v>
      </c>
      <c r="D71" s="28"/>
      <c r="E71" s="34" t="n">
        <v>9330718</v>
      </c>
      <c r="F71" s="29"/>
      <c r="G71" s="3"/>
    </row>
    <row r="72" customFormat="false" ht="15" hidden="false" customHeight="false" outlineLevel="0" collapsed="false">
      <c r="A72" s="18" t="n">
        <v>25010300</v>
      </c>
      <c r="B72" s="19" t="s">
        <v>75</v>
      </c>
      <c r="C72" s="28" t="n">
        <f aca="false">E72</f>
        <v>335223</v>
      </c>
      <c r="D72" s="28"/>
      <c r="E72" s="34" t="n">
        <v>335223</v>
      </c>
      <c r="F72" s="29"/>
      <c r="G72" s="3"/>
    </row>
    <row r="73" customFormat="false" ht="15.75" hidden="false" customHeight="false" outlineLevel="0" collapsed="false">
      <c r="A73" s="24" t="n">
        <v>30000000</v>
      </c>
      <c r="B73" s="19" t="s">
        <v>76</v>
      </c>
      <c r="C73" s="26" t="n">
        <f aca="false">D73</f>
        <v>28000</v>
      </c>
      <c r="D73" s="26" t="n">
        <f aca="false">D74</f>
        <v>28000</v>
      </c>
      <c r="E73" s="26"/>
      <c r="F73" s="27"/>
      <c r="G73" s="3"/>
    </row>
    <row r="74" customFormat="false" ht="15.75" hidden="false" customHeight="false" outlineLevel="0" collapsed="false">
      <c r="A74" s="24" t="n">
        <v>31000000</v>
      </c>
      <c r="B74" s="25" t="s">
        <v>77</v>
      </c>
      <c r="C74" s="26" t="n">
        <f aca="false">D74</f>
        <v>28000</v>
      </c>
      <c r="D74" s="26" t="n">
        <f aca="false">D75</f>
        <v>28000</v>
      </c>
      <c r="E74" s="26"/>
      <c r="F74" s="27"/>
      <c r="G74" s="3"/>
    </row>
    <row r="75" customFormat="false" ht="15" hidden="false" customHeight="false" outlineLevel="0" collapsed="false">
      <c r="A75" s="18" t="n">
        <v>31010200</v>
      </c>
      <c r="B75" s="19" t="s">
        <v>78</v>
      </c>
      <c r="C75" s="28" t="n">
        <f aca="false">D75</f>
        <v>28000</v>
      </c>
      <c r="D75" s="28" t="n">
        <v>28000</v>
      </c>
      <c r="E75" s="28"/>
      <c r="F75" s="29"/>
      <c r="G75" s="3"/>
    </row>
    <row r="76" customFormat="false" ht="15" hidden="false" customHeight="false" outlineLevel="0" collapsed="false">
      <c r="A76" s="18"/>
      <c r="B76" s="19" t="s">
        <v>79</v>
      </c>
      <c r="C76" s="28"/>
      <c r="D76" s="28"/>
      <c r="E76" s="28"/>
      <c r="F76" s="29"/>
      <c r="G76" s="3"/>
    </row>
    <row r="77" customFormat="false" ht="15.75" hidden="false" customHeight="false" outlineLevel="0" collapsed="false">
      <c r="A77" s="18"/>
      <c r="B77" s="19" t="s">
        <v>80</v>
      </c>
      <c r="C77" s="28"/>
      <c r="D77" s="28"/>
      <c r="E77" s="28"/>
      <c r="F77" s="29"/>
      <c r="G77" s="3"/>
    </row>
    <row r="78" customFormat="false" ht="16.5" hidden="false" customHeight="false" outlineLevel="0" collapsed="false">
      <c r="A78" s="35"/>
      <c r="B78" s="36" t="s">
        <v>81</v>
      </c>
      <c r="C78" s="37" t="n">
        <f aca="false">C13+C40+C73</f>
        <v>136298131</v>
      </c>
      <c r="D78" s="37" t="n">
        <f aca="false">D13+D40+D73</f>
        <v>126632190</v>
      </c>
      <c r="E78" s="37" t="n">
        <f aca="false">E40</f>
        <v>9665941</v>
      </c>
      <c r="F78" s="38"/>
      <c r="G78" s="3"/>
    </row>
    <row r="79" customFormat="false" ht="15.75" hidden="false" customHeight="false" outlineLevel="0" collapsed="false">
      <c r="A79" s="39" t="n">
        <v>40000000</v>
      </c>
      <c r="B79" s="40" t="s">
        <v>82</v>
      </c>
      <c r="C79" s="41" t="n">
        <f aca="false">D79+E79</f>
        <v>314076153</v>
      </c>
      <c r="D79" s="26" t="n">
        <f aca="false">D80</f>
        <v>312003717</v>
      </c>
      <c r="E79" s="26" t="n">
        <f aca="false">E80</f>
        <v>2072436</v>
      </c>
      <c r="F79" s="27" t="n">
        <f aca="false">F80</f>
        <v>2072436</v>
      </c>
      <c r="G79" s="3"/>
    </row>
    <row r="80" customFormat="false" ht="15.75" hidden="false" customHeight="false" outlineLevel="0" collapsed="false">
      <c r="A80" s="24" t="n">
        <v>41000000</v>
      </c>
      <c r="B80" s="42" t="s">
        <v>83</v>
      </c>
      <c r="C80" s="26" t="n">
        <f aca="false">D80+E80</f>
        <v>314076153</v>
      </c>
      <c r="D80" s="26" t="n">
        <f aca="false">D81</f>
        <v>312003717</v>
      </c>
      <c r="E80" s="26" t="n">
        <f aca="false">E81</f>
        <v>2072436</v>
      </c>
      <c r="F80" s="27" t="n">
        <f aca="false">F81</f>
        <v>2072436</v>
      </c>
      <c r="G80" s="3"/>
    </row>
    <row r="81" customFormat="false" ht="15.75" hidden="false" customHeight="false" outlineLevel="0" collapsed="false">
      <c r="A81" s="24" t="n">
        <v>41030000</v>
      </c>
      <c r="B81" s="42" t="s">
        <v>84</v>
      </c>
      <c r="C81" s="26" t="n">
        <f aca="false">D81+E81</f>
        <v>314076153</v>
      </c>
      <c r="D81" s="26" t="n">
        <f aca="false">D84+D88+D92+D95+D139+D97</f>
        <v>312003717</v>
      </c>
      <c r="E81" s="26" t="n">
        <f aca="false">E97</f>
        <v>2072436</v>
      </c>
      <c r="F81" s="27" t="n">
        <f aca="false">F97</f>
        <v>2072436</v>
      </c>
      <c r="G81" s="3"/>
    </row>
    <row r="82" customFormat="false" ht="15" hidden="false" customHeight="false" outlineLevel="0" collapsed="false">
      <c r="A82" s="18"/>
      <c r="B82" s="43" t="s">
        <v>85</v>
      </c>
      <c r="C82" s="34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3"/>
      <c r="C83" s="34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3" t="s">
        <v>86</v>
      </c>
      <c r="C84" s="34" t="n">
        <f aca="false">D84</f>
        <v>117601996</v>
      </c>
      <c r="D84" s="28" t="n">
        <v>117601996</v>
      </c>
      <c r="E84" s="28"/>
      <c r="F84" s="29"/>
      <c r="G84" s="3"/>
    </row>
    <row r="85" customFormat="false" ht="15" hidden="false" customHeight="false" outlineLevel="0" collapsed="false">
      <c r="A85" s="18"/>
      <c r="B85" s="43" t="s">
        <v>87</v>
      </c>
      <c r="C85" s="34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3" t="s">
        <v>88</v>
      </c>
      <c r="C86" s="34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3" t="s">
        <v>89</v>
      </c>
      <c r="C87" s="34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3" t="s">
        <v>90</v>
      </c>
      <c r="C88" s="34" t="n">
        <f aca="false">D88</f>
        <v>59373300</v>
      </c>
      <c r="D88" s="28" t="n">
        <v>59373300</v>
      </c>
      <c r="E88" s="28"/>
      <c r="F88" s="29"/>
      <c r="G88" s="3"/>
    </row>
    <row r="89" customFormat="false" ht="15" hidden="false" customHeight="false" outlineLevel="0" collapsed="false">
      <c r="A89" s="18"/>
      <c r="B89" s="43" t="s">
        <v>91</v>
      </c>
      <c r="C89" s="34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3" t="s">
        <v>92</v>
      </c>
      <c r="C90" s="34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3" t="s">
        <v>93</v>
      </c>
      <c r="C91" s="34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3" t="s">
        <v>94</v>
      </c>
      <c r="C92" s="34" t="n">
        <f aca="false">D92</f>
        <v>10380</v>
      </c>
      <c r="D92" s="28" t="n">
        <v>10380</v>
      </c>
      <c r="E92" s="28"/>
      <c r="F92" s="29"/>
      <c r="G92" s="3"/>
    </row>
    <row r="93" customFormat="false" ht="15" hidden="false" customHeight="false" outlineLevel="0" collapsed="false">
      <c r="A93" s="18"/>
      <c r="B93" s="43" t="s">
        <v>95</v>
      </c>
      <c r="C93" s="34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3" t="s">
        <v>96</v>
      </c>
      <c r="C94" s="34"/>
      <c r="D94" s="28"/>
      <c r="E94" s="28"/>
      <c r="F94" s="29"/>
      <c r="G94" s="3"/>
    </row>
    <row r="95" customFormat="false" ht="15" hidden="false" customHeight="false" outlineLevel="0" collapsed="false">
      <c r="A95" s="44" t="n">
        <v>41033900</v>
      </c>
      <c r="B95" s="43" t="s">
        <v>97</v>
      </c>
      <c r="C95" s="34" t="n">
        <f aca="false">D95</f>
        <v>92590454</v>
      </c>
      <c r="D95" s="28" t="n">
        <v>92590454</v>
      </c>
      <c r="E95" s="28"/>
      <c r="F95" s="29"/>
      <c r="G95" s="3"/>
    </row>
    <row r="96" customFormat="false" ht="15" hidden="false" customHeight="false" outlineLevel="0" collapsed="false">
      <c r="A96" s="44"/>
      <c r="B96" s="43"/>
      <c r="C96" s="34"/>
      <c r="D96" s="28"/>
      <c r="E96" s="28"/>
      <c r="F96" s="29"/>
      <c r="G96" s="3"/>
    </row>
    <row r="97" customFormat="false" ht="15" hidden="false" customHeight="false" outlineLevel="0" collapsed="false">
      <c r="A97" s="44" t="n">
        <v>41035000</v>
      </c>
      <c r="B97" s="43" t="s">
        <v>98</v>
      </c>
      <c r="C97" s="34" t="n">
        <f aca="false">D97+E97</f>
        <v>43412690</v>
      </c>
      <c r="D97" s="28" t="n">
        <f aca="false">D98+D100+D101+D103+D108+D112+D116+D119+D121+D122+D124+D126+D130</f>
        <v>41340254</v>
      </c>
      <c r="E97" s="28" t="n">
        <f aca="false">E132+E124+E135</f>
        <v>2072436</v>
      </c>
      <c r="F97" s="28" t="n">
        <f aca="false">F132+F124+F135</f>
        <v>2072436</v>
      </c>
      <c r="G97" s="3"/>
    </row>
    <row r="98" customFormat="false" ht="15" hidden="false" customHeight="false" outlineLevel="0" collapsed="false">
      <c r="A98" s="18" t="n">
        <v>41035000</v>
      </c>
      <c r="B98" s="43" t="s">
        <v>99</v>
      </c>
      <c r="C98" s="34" t="n">
        <f aca="false">D98</f>
        <v>50000</v>
      </c>
      <c r="D98" s="34" t="n">
        <v>50000</v>
      </c>
      <c r="E98" s="28"/>
      <c r="F98" s="29"/>
      <c r="G98" s="3"/>
    </row>
    <row r="99" customFormat="false" ht="15" hidden="false" customHeight="false" outlineLevel="0" collapsed="false">
      <c r="A99" s="44"/>
      <c r="B99" s="43" t="s">
        <v>100</v>
      </c>
      <c r="C99" s="34"/>
      <c r="D99" s="28"/>
      <c r="E99" s="28"/>
      <c r="F99" s="29"/>
      <c r="G99" s="3"/>
    </row>
    <row r="100" customFormat="false" ht="15" hidden="false" customHeight="false" outlineLevel="0" collapsed="false">
      <c r="A100" s="45" t="n">
        <v>41035000</v>
      </c>
      <c r="B100" s="43" t="s">
        <v>101</v>
      </c>
      <c r="C100" s="34" t="n">
        <f aca="false">D100</f>
        <v>35106302</v>
      </c>
      <c r="D100" s="34" t="n">
        <v>35106302</v>
      </c>
      <c r="E100" s="28"/>
      <c r="F100" s="29"/>
      <c r="G100" s="3"/>
    </row>
    <row r="101" customFormat="false" ht="15" hidden="false" customHeight="false" outlineLevel="0" collapsed="false">
      <c r="A101" s="45" t="n">
        <v>41035000</v>
      </c>
      <c r="B101" s="46" t="s">
        <v>102</v>
      </c>
      <c r="C101" s="34" t="n">
        <f aca="false">D101</f>
        <v>391433</v>
      </c>
      <c r="D101" s="34" t="n">
        <v>391433</v>
      </c>
      <c r="E101" s="28"/>
      <c r="F101" s="29"/>
      <c r="G101" s="3"/>
    </row>
    <row r="102" customFormat="false" ht="15" hidden="false" customHeight="false" outlineLevel="0" collapsed="false">
      <c r="A102" s="45"/>
      <c r="B102" s="46" t="s">
        <v>250</v>
      </c>
      <c r="C102" s="34"/>
      <c r="D102" s="28"/>
      <c r="E102" s="28"/>
      <c r="F102" s="29"/>
      <c r="G102" s="3"/>
    </row>
    <row r="103" customFormat="false" ht="15" hidden="false" customHeight="false" outlineLevel="0" collapsed="false">
      <c r="A103" s="45" t="n">
        <v>41035000</v>
      </c>
      <c r="B103" s="46" t="s">
        <v>104</v>
      </c>
      <c r="C103" s="34" t="n">
        <f aca="false">D103</f>
        <v>100000</v>
      </c>
      <c r="D103" s="34" t="n">
        <v>100000</v>
      </c>
      <c r="E103" s="28"/>
      <c r="F103" s="29"/>
      <c r="G103" s="3"/>
    </row>
    <row r="104" customFormat="false" ht="15" hidden="false" customHeight="false" outlineLevel="0" collapsed="false">
      <c r="A104" s="45"/>
      <c r="B104" s="46" t="s">
        <v>105</v>
      </c>
      <c r="C104" s="34"/>
      <c r="D104" s="28"/>
      <c r="E104" s="28"/>
      <c r="F104" s="29"/>
      <c r="G104" s="3"/>
    </row>
    <row r="105" customFormat="false" ht="15" hidden="false" customHeight="false" outlineLevel="0" collapsed="false">
      <c r="A105" s="45"/>
      <c r="B105" s="46" t="s">
        <v>106</v>
      </c>
      <c r="C105" s="34"/>
      <c r="D105" s="28"/>
      <c r="E105" s="28"/>
      <c r="F105" s="29"/>
      <c r="G105" s="3"/>
    </row>
    <row r="106" customFormat="false" ht="15" hidden="false" customHeight="false" outlineLevel="0" collapsed="false">
      <c r="A106" s="45"/>
      <c r="B106" s="46" t="s">
        <v>107</v>
      </c>
      <c r="C106" s="34"/>
      <c r="D106" s="28"/>
      <c r="E106" s="28"/>
      <c r="F106" s="29"/>
      <c r="G106" s="3"/>
    </row>
    <row r="107" customFormat="false" ht="15" hidden="false" customHeight="false" outlineLevel="0" collapsed="false">
      <c r="A107" s="45"/>
      <c r="B107" s="46" t="s">
        <v>108</v>
      </c>
      <c r="C107" s="34"/>
      <c r="D107" s="28"/>
      <c r="E107" s="28"/>
      <c r="F107" s="29"/>
      <c r="G107" s="3"/>
    </row>
    <row r="108" customFormat="false" ht="15" hidden="false" customHeight="false" outlineLevel="0" collapsed="false">
      <c r="A108" s="45" t="n">
        <v>41035000</v>
      </c>
      <c r="B108" s="46" t="s">
        <v>109</v>
      </c>
      <c r="C108" s="34" t="n">
        <f aca="false">D108</f>
        <v>7500</v>
      </c>
      <c r="D108" s="34" t="n">
        <v>7500</v>
      </c>
      <c r="E108" s="28"/>
      <c r="F108" s="29"/>
      <c r="G108" s="3"/>
    </row>
    <row r="109" customFormat="false" ht="15" hidden="false" customHeight="false" outlineLevel="0" collapsed="false">
      <c r="A109" s="45"/>
      <c r="B109" s="46" t="s">
        <v>110</v>
      </c>
      <c r="C109" s="34"/>
      <c r="D109" s="28"/>
      <c r="E109" s="28"/>
      <c r="F109" s="29"/>
      <c r="G109" s="3"/>
    </row>
    <row r="110" customFormat="false" ht="15" hidden="false" customHeight="false" outlineLevel="0" collapsed="false">
      <c r="A110" s="45"/>
      <c r="B110" s="46" t="s">
        <v>111</v>
      </c>
      <c r="C110" s="34"/>
      <c r="D110" s="28"/>
      <c r="E110" s="28"/>
      <c r="F110" s="29"/>
      <c r="G110" s="3"/>
    </row>
    <row r="111" customFormat="false" ht="15" hidden="false" customHeight="false" outlineLevel="0" collapsed="false">
      <c r="A111" s="45"/>
      <c r="B111" s="46" t="s">
        <v>112</v>
      </c>
      <c r="C111" s="34"/>
      <c r="D111" s="28"/>
      <c r="E111" s="28"/>
      <c r="F111" s="29"/>
      <c r="G111" s="3"/>
    </row>
    <row r="112" customFormat="false" ht="15" hidden="false" customHeight="false" outlineLevel="0" collapsed="false">
      <c r="A112" s="45" t="n">
        <v>41035000</v>
      </c>
      <c r="B112" s="46" t="s">
        <v>109</v>
      </c>
      <c r="C112" s="34" t="n">
        <f aca="false">D112</f>
        <v>360000</v>
      </c>
      <c r="D112" s="34" t="n">
        <v>360000</v>
      </c>
      <c r="E112" s="28"/>
      <c r="F112" s="29"/>
      <c r="G112" s="3"/>
    </row>
    <row r="113" customFormat="false" ht="15" hidden="false" customHeight="false" outlineLevel="0" collapsed="false">
      <c r="A113" s="45"/>
      <c r="B113" s="46" t="s">
        <v>110</v>
      </c>
      <c r="C113" s="34"/>
      <c r="D113" s="28"/>
      <c r="E113" s="28"/>
      <c r="F113" s="29"/>
      <c r="G113" s="3"/>
    </row>
    <row r="114" customFormat="false" ht="15" hidden="false" customHeight="false" outlineLevel="0" collapsed="false">
      <c r="A114" s="45"/>
      <c r="B114" s="46" t="s">
        <v>113</v>
      </c>
      <c r="C114" s="34"/>
      <c r="D114" s="28"/>
      <c r="E114" s="28"/>
      <c r="F114" s="29"/>
      <c r="G114" s="3"/>
    </row>
    <row r="115" customFormat="false" ht="15" hidden="false" customHeight="false" outlineLevel="0" collapsed="false">
      <c r="A115" s="45"/>
      <c r="B115" s="46" t="s">
        <v>114</v>
      </c>
      <c r="C115" s="34"/>
      <c r="D115" s="28"/>
      <c r="E115" s="28"/>
      <c r="F115" s="29"/>
      <c r="G115" s="3"/>
    </row>
    <row r="116" customFormat="false" ht="15" hidden="false" customHeight="false" outlineLevel="0" collapsed="false">
      <c r="A116" s="45" t="n">
        <v>41035000</v>
      </c>
      <c r="B116" s="46" t="s">
        <v>115</v>
      </c>
      <c r="C116" s="34" t="n">
        <f aca="false">D116</f>
        <v>106296</v>
      </c>
      <c r="D116" s="34" t="n">
        <v>106296</v>
      </c>
      <c r="E116" s="28"/>
      <c r="F116" s="29"/>
      <c r="G116" s="3"/>
    </row>
    <row r="117" customFormat="false" ht="15" hidden="false" customHeight="false" outlineLevel="0" collapsed="false">
      <c r="A117" s="45"/>
      <c r="B117" s="46" t="s">
        <v>116</v>
      </c>
      <c r="C117" s="34"/>
      <c r="D117" s="28"/>
      <c r="E117" s="28"/>
      <c r="F117" s="29"/>
      <c r="G117" s="3"/>
    </row>
    <row r="118" customFormat="false" ht="15" hidden="false" customHeight="false" outlineLevel="0" collapsed="false">
      <c r="A118" s="45"/>
      <c r="B118" s="46" t="s">
        <v>117</v>
      </c>
      <c r="C118" s="34"/>
      <c r="D118" s="28"/>
      <c r="E118" s="28"/>
      <c r="F118" s="29"/>
      <c r="G118" s="3"/>
    </row>
    <row r="119" customFormat="false" ht="15" hidden="false" customHeight="false" outlineLevel="0" collapsed="false">
      <c r="A119" s="45" t="n">
        <v>41035000</v>
      </c>
      <c r="B119" s="46" t="s">
        <v>251</v>
      </c>
      <c r="C119" s="34" t="n">
        <f aca="false">D119</f>
        <v>20000</v>
      </c>
      <c r="D119" s="34" t="n">
        <v>20000</v>
      </c>
      <c r="E119" s="28"/>
      <c r="F119" s="29"/>
      <c r="G119" s="3"/>
    </row>
    <row r="120" customFormat="false" ht="15" hidden="false" customHeight="false" outlineLevel="0" collapsed="false">
      <c r="A120" s="45"/>
      <c r="B120" s="46" t="s">
        <v>252</v>
      </c>
      <c r="C120" s="34"/>
      <c r="D120" s="28"/>
      <c r="E120" s="28"/>
      <c r="F120" s="29"/>
      <c r="G120" s="3"/>
    </row>
    <row r="121" customFormat="false" ht="15" hidden="false" customHeight="false" outlineLevel="0" collapsed="false">
      <c r="A121" s="45" t="n">
        <v>41035000</v>
      </c>
      <c r="B121" s="46" t="s">
        <v>281</v>
      </c>
      <c r="C121" s="34" t="n">
        <f aca="false">D121</f>
        <v>109901</v>
      </c>
      <c r="D121" s="34" t="n">
        <v>109901</v>
      </c>
      <c r="E121" s="28"/>
      <c r="F121" s="29"/>
      <c r="G121" s="3"/>
    </row>
    <row r="122" customFormat="false" ht="15" hidden="false" customHeight="false" outlineLevel="0" collapsed="false">
      <c r="A122" s="45" t="n">
        <v>41035000</v>
      </c>
      <c r="B122" s="46" t="s">
        <v>282</v>
      </c>
      <c r="C122" s="34" t="n">
        <f aca="false">D122</f>
        <v>307732</v>
      </c>
      <c r="D122" s="34" t="n">
        <v>307732</v>
      </c>
      <c r="E122" s="28"/>
      <c r="F122" s="29"/>
      <c r="G122" s="3"/>
    </row>
    <row r="123" customFormat="false" ht="15" hidden="false" customHeight="false" outlineLevel="0" collapsed="false">
      <c r="A123" s="45"/>
      <c r="B123" s="46" t="s">
        <v>283</v>
      </c>
      <c r="C123" s="34"/>
      <c r="D123" s="34"/>
      <c r="E123" s="28"/>
      <c r="F123" s="29"/>
      <c r="G123" s="3"/>
    </row>
    <row r="124" customFormat="false" ht="15" hidden="false" customHeight="false" outlineLevel="0" collapsed="false">
      <c r="A124" s="45" t="n">
        <v>41035000</v>
      </c>
      <c r="B124" s="46" t="s">
        <v>251</v>
      </c>
      <c r="C124" s="34" t="n">
        <f aca="false">D124+E124</f>
        <v>3795262</v>
      </c>
      <c r="D124" s="34" t="n">
        <v>3772262</v>
      </c>
      <c r="E124" s="28" t="n">
        <f aca="false">F124</f>
        <v>23000</v>
      </c>
      <c r="F124" s="29" t="n">
        <v>23000</v>
      </c>
      <c r="G124" s="3"/>
    </row>
    <row r="125" customFormat="false" ht="15" hidden="false" customHeight="false" outlineLevel="0" collapsed="false">
      <c r="A125" s="45"/>
      <c r="B125" s="46" t="s">
        <v>284</v>
      </c>
      <c r="C125" s="34"/>
      <c r="D125" s="34"/>
      <c r="E125" s="28"/>
      <c r="F125" s="29"/>
      <c r="G125" s="3"/>
    </row>
    <row r="126" customFormat="false" ht="15" hidden="false" customHeight="false" outlineLevel="0" collapsed="false">
      <c r="A126" s="45" t="n">
        <v>41035000</v>
      </c>
      <c r="B126" s="46" t="s">
        <v>215</v>
      </c>
      <c r="C126" s="34" t="n">
        <f aca="false">D126</f>
        <v>930000</v>
      </c>
      <c r="D126" s="34" t="n">
        <v>930000</v>
      </c>
      <c r="E126" s="28"/>
      <c r="F126" s="29"/>
      <c r="G126" s="3"/>
    </row>
    <row r="127" customFormat="false" ht="15" hidden="false" customHeight="false" outlineLevel="0" collapsed="false">
      <c r="A127" s="45"/>
      <c r="B127" s="46" t="s">
        <v>110</v>
      </c>
      <c r="C127" s="34"/>
      <c r="D127" s="28"/>
      <c r="E127" s="28"/>
      <c r="F127" s="29"/>
      <c r="G127" s="3"/>
    </row>
    <row r="128" customFormat="false" ht="15" hidden="false" customHeight="false" outlineLevel="0" collapsed="false">
      <c r="A128" s="45"/>
      <c r="B128" s="46" t="s">
        <v>285</v>
      </c>
      <c r="C128" s="34"/>
      <c r="D128" s="28"/>
      <c r="E128" s="28"/>
      <c r="F128" s="29"/>
      <c r="G128" s="3"/>
    </row>
    <row r="129" customFormat="false" ht="15" hidden="false" customHeight="false" outlineLevel="0" collapsed="false">
      <c r="A129" s="45"/>
      <c r="B129" s="46" t="s">
        <v>219</v>
      </c>
      <c r="C129" s="34"/>
      <c r="D129" s="28"/>
      <c r="E129" s="28"/>
      <c r="F129" s="29"/>
      <c r="G129" s="3"/>
    </row>
    <row r="130" customFormat="false" ht="15" hidden="false" customHeight="false" outlineLevel="0" collapsed="false">
      <c r="A130" s="45" t="n">
        <v>41035000</v>
      </c>
      <c r="B130" s="46" t="s">
        <v>289</v>
      </c>
      <c r="C130" s="34" t="n">
        <v>0</v>
      </c>
      <c r="D130" s="28" t="n">
        <v>78828</v>
      </c>
      <c r="E130" s="28"/>
      <c r="F130" s="29"/>
      <c r="G130" s="3"/>
    </row>
    <row r="131" customFormat="false" ht="15" hidden="false" customHeight="false" outlineLevel="0" collapsed="false">
      <c r="A131" s="45"/>
      <c r="B131" s="46" t="s">
        <v>290</v>
      </c>
      <c r="C131" s="34"/>
      <c r="D131" s="28"/>
      <c r="E131" s="28"/>
      <c r="F131" s="29"/>
      <c r="G131" s="3"/>
    </row>
    <row r="132" customFormat="false" ht="15" hidden="false" customHeight="false" outlineLevel="0" collapsed="false">
      <c r="A132" s="45" t="n">
        <v>41035000</v>
      </c>
      <c r="B132" s="46" t="s">
        <v>286</v>
      </c>
      <c r="C132" s="34" t="n">
        <f aca="false">E132</f>
        <v>200165</v>
      </c>
      <c r="D132" s="28"/>
      <c r="E132" s="28" t="n">
        <f aca="false">F132</f>
        <v>200165</v>
      </c>
      <c r="F132" s="28" t="n">
        <v>200165</v>
      </c>
      <c r="G132" s="3"/>
    </row>
    <row r="133" customFormat="false" ht="15" hidden="false" customHeight="false" outlineLevel="0" collapsed="false">
      <c r="A133" s="45"/>
      <c r="B133" s="46" t="s">
        <v>287</v>
      </c>
      <c r="C133" s="34"/>
      <c r="D133" s="28"/>
      <c r="E133" s="28"/>
      <c r="F133" s="29"/>
      <c r="G133" s="3"/>
    </row>
    <row r="134" customFormat="false" ht="15" hidden="false" customHeight="false" outlineLevel="0" collapsed="false">
      <c r="A134" s="45"/>
      <c r="B134" s="46" t="s">
        <v>288</v>
      </c>
      <c r="C134" s="34"/>
      <c r="D134" s="28"/>
      <c r="E134" s="28"/>
      <c r="F134" s="29"/>
      <c r="G134" s="3"/>
    </row>
    <row r="135" customFormat="false" ht="15" hidden="false" customHeight="false" outlineLevel="0" collapsed="false">
      <c r="A135" s="45" t="n">
        <v>41035000</v>
      </c>
      <c r="B135" s="46" t="s">
        <v>291</v>
      </c>
      <c r="C135" s="34" t="n">
        <f aca="false">E135</f>
        <v>1849271</v>
      </c>
      <c r="D135" s="28"/>
      <c r="E135" s="28" t="n">
        <f aca="false">F135</f>
        <v>1849271</v>
      </c>
      <c r="F135" s="29" t="n">
        <v>1849271</v>
      </c>
      <c r="G135" s="3"/>
    </row>
    <row r="136" customFormat="false" ht="15" hidden="false" customHeight="false" outlineLevel="0" collapsed="false">
      <c r="A136" s="45"/>
      <c r="B136" s="46" t="s">
        <v>292</v>
      </c>
      <c r="C136" s="34"/>
      <c r="D136" s="28"/>
      <c r="E136" s="28"/>
      <c r="F136" s="29"/>
      <c r="G136" s="3"/>
    </row>
    <row r="137" customFormat="false" ht="15" hidden="false" customHeight="false" outlineLevel="0" collapsed="false">
      <c r="A137" s="45" t="n">
        <v>41035200</v>
      </c>
      <c r="B137" s="46" t="s">
        <v>253</v>
      </c>
      <c r="C137" s="145" t="n">
        <f aca="false">D137</f>
        <v>493326</v>
      </c>
      <c r="D137" s="145" t="n">
        <v>493326</v>
      </c>
      <c r="E137" s="28"/>
      <c r="F137" s="29"/>
      <c r="G137" s="3"/>
    </row>
    <row r="138" customFormat="false" ht="15" hidden="false" customHeight="false" outlineLevel="0" collapsed="false">
      <c r="A138" s="45"/>
      <c r="B138" s="46" t="s">
        <v>254</v>
      </c>
      <c r="C138" s="34"/>
      <c r="D138" s="28"/>
      <c r="E138" s="28"/>
      <c r="F138" s="29"/>
      <c r="G138" s="3"/>
    </row>
    <row r="139" customFormat="false" ht="18" hidden="false" customHeight="true" outlineLevel="0" collapsed="false">
      <c r="A139" s="18" t="n">
        <v>41035800</v>
      </c>
      <c r="B139" s="43" t="s">
        <v>118</v>
      </c>
      <c r="C139" s="34" t="n">
        <f aca="false">D139</f>
        <v>1087333</v>
      </c>
      <c r="D139" s="28" t="n">
        <v>1087333</v>
      </c>
      <c r="E139" s="28"/>
      <c r="F139" s="29"/>
      <c r="G139" s="3"/>
    </row>
    <row r="140" customFormat="false" ht="15" hidden="false" customHeight="false" outlineLevel="0" collapsed="false">
      <c r="A140" s="18"/>
      <c r="B140" s="43" t="s">
        <v>119</v>
      </c>
      <c r="C140" s="34"/>
      <c r="D140" s="28"/>
      <c r="E140" s="28"/>
      <c r="F140" s="29"/>
      <c r="G140" s="3"/>
    </row>
    <row r="141" customFormat="false" ht="15" hidden="false" customHeight="false" outlineLevel="0" collapsed="false">
      <c r="A141" s="18"/>
      <c r="B141" s="43" t="s">
        <v>120</v>
      </c>
      <c r="C141" s="28"/>
      <c r="D141" s="28"/>
      <c r="E141" s="28"/>
      <c r="F141" s="29"/>
      <c r="G141" s="3"/>
    </row>
    <row r="142" customFormat="false" ht="15" hidden="false" customHeight="false" outlineLevel="0" collapsed="false">
      <c r="A142" s="18"/>
      <c r="B142" s="43" t="s">
        <v>121</v>
      </c>
      <c r="C142" s="28"/>
      <c r="D142" s="28"/>
      <c r="E142" s="28"/>
      <c r="F142" s="29"/>
      <c r="G142" s="3"/>
    </row>
    <row r="143" customFormat="false" ht="15.75" hidden="false" customHeight="false" outlineLevel="0" collapsed="false">
      <c r="A143" s="18"/>
      <c r="B143" s="43" t="s">
        <v>122</v>
      </c>
      <c r="C143" s="28"/>
      <c r="D143" s="28"/>
      <c r="E143" s="28"/>
      <c r="F143" s="29"/>
      <c r="G143" s="3"/>
    </row>
    <row r="144" customFormat="false" ht="16.5" hidden="false" customHeight="false" outlineLevel="0" collapsed="false">
      <c r="A144" s="47"/>
      <c r="B144" s="48" t="s">
        <v>123</v>
      </c>
      <c r="C144" s="37" t="n">
        <f aca="false">C78+C79</f>
        <v>450374284</v>
      </c>
      <c r="D144" s="37" t="n">
        <f aca="false">D79+D78</f>
        <v>438635907</v>
      </c>
      <c r="E144" s="37" t="n">
        <f aca="false">E78+E79</f>
        <v>11738377</v>
      </c>
      <c r="F144" s="38" t="n">
        <f aca="false">F79</f>
        <v>2072436</v>
      </c>
      <c r="G144" s="3"/>
    </row>
    <row r="145" customFormat="false" ht="15.75" hidden="false" customHeight="false" outlineLevel="0" collapsed="false">
      <c r="A145" s="42"/>
      <c r="B145" s="42"/>
      <c r="C145" s="49"/>
      <c r="D145" s="49"/>
      <c r="E145" s="49"/>
      <c r="F145" s="50"/>
      <c r="G145" s="3"/>
    </row>
    <row r="146" customFormat="false" ht="15" hidden="false" customHeight="false" outlineLevel="0" collapsed="false">
      <c r="A146" s="51"/>
      <c r="B146" s="51"/>
      <c r="C146" s="52"/>
      <c r="D146" s="49"/>
      <c r="E146" s="49"/>
      <c r="F146" s="50"/>
      <c r="G146" s="3"/>
    </row>
    <row r="147" customFormat="false" ht="15" hidden="false" customHeight="false" outlineLevel="0" collapsed="false">
      <c r="A147" s="51"/>
      <c r="B147" s="51"/>
      <c r="C147" s="52"/>
      <c r="D147" s="49"/>
      <c r="E147" s="49"/>
      <c r="F147" s="50"/>
      <c r="G147" s="3"/>
    </row>
    <row r="148" customFormat="false" ht="15" hidden="false" customHeight="false" outlineLevel="0" collapsed="false">
      <c r="A148" s="51"/>
      <c r="B148" s="51"/>
      <c r="C148" s="51"/>
      <c r="D148" s="53"/>
      <c r="E148" s="54"/>
      <c r="F148" s="54"/>
      <c r="G148" s="3"/>
    </row>
    <row r="149" customFormat="false" ht="14.25" hidden="false" customHeight="false" outlineLevel="0" collapsed="false">
      <c r="A149" s="2"/>
      <c r="B149" s="2"/>
      <c r="C149" s="2"/>
      <c r="D149" s="2"/>
      <c r="E149" s="2"/>
      <c r="F149" s="55"/>
      <c r="G149" s="3"/>
    </row>
    <row r="150" customFormat="false" ht="18" hidden="false" customHeight="false" outlineLevel="0" collapsed="false">
      <c r="A150" s="56" t="s">
        <v>124</v>
      </c>
      <c r="B150" s="56"/>
      <c r="C150" s="56"/>
      <c r="D150" s="56" t="s">
        <v>125</v>
      </c>
      <c r="E150" s="2"/>
      <c r="F150" s="2"/>
      <c r="G150" s="3"/>
    </row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  <row r="223" customFormat="false" ht="14.25" hidden="false" customHeight="false" outlineLevel="0" collapsed="false"/>
    <row r="224" customFormat="false" ht="14.25" hidden="false" customHeight="false" outlineLevel="0" collapsed="false"/>
    <row r="225" customFormat="false" ht="14.25" hidden="false" customHeight="false" outlineLevel="0" collapsed="false"/>
    <row r="226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203"/>
  <sheetViews>
    <sheetView windowProtection="false" showFormulas="false" showGridLines="true" showRowColHeaders="true" showZeros="true" rightToLeft="false" tabSelected="false" showOutlineSymbols="true" defaultGridColor="true" view="pageBreakPreview" topLeftCell="A111" colorId="64" zoomScale="100" zoomScaleNormal="75" zoomScalePageLayoutView="100" workbookViewId="0">
      <selection pane="topLeft" activeCell="B43" activeCellId="0" sqref="B43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6938775510204"/>
    <col collapsed="false" hidden="false" max="6" min="6" style="0" width="17.8367346938776"/>
    <col collapsed="false" hidden="false" max="7" min="7" style="0" width="18.1224489795918"/>
    <col collapsed="false" hidden="false" max="8" min="8" style="0" width="18.2704081632653"/>
    <col collapsed="false" hidden="false" max="9" min="9" style="0" width="19.5459183673469"/>
  </cols>
  <sheetData>
    <row r="1" customFormat="false" ht="12.75" hidden="false" customHeight="false" outlineLevel="0" collapsed="false">
      <c r="A1" s="57"/>
      <c r="B1" s="57"/>
      <c r="C1" s="57"/>
      <c r="D1" s="57"/>
      <c r="E1" s="58" t="s">
        <v>126</v>
      </c>
      <c r="F1" s="58"/>
      <c r="G1" s="58"/>
      <c r="H1" s="58"/>
      <c r="I1" s="58"/>
      <c r="J1" s="57"/>
      <c r="K1" s="57"/>
    </row>
    <row r="2" customFormat="false" ht="12.75" hidden="false" customHeight="false" outlineLevel="0" collapsed="false">
      <c r="A2" s="57"/>
      <c r="B2" s="57"/>
      <c r="C2" s="57"/>
      <c r="D2" s="57"/>
      <c r="E2" s="58" t="s">
        <v>127</v>
      </c>
      <c r="F2" s="58"/>
      <c r="G2" s="58"/>
      <c r="H2" s="58"/>
      <c r="I2" s="58"/>
      <c r="J2" s="57"/>
      <c r="K2" s="57"/>
    </row>
    <row r="3" customFormat="false" ht="12.75" hidden="false" customHeight="false" outlineLevel="0" collapsed="false">
      <c r="A3" s="57"/>
      <c r="B3" s="57"/>
      <c r="C3" s="57"/>
      <c r="D3" s="57"/>
      <c r="E3" s="58" t="s">
        <v>255</v>
      </c>
      <c r="F3" s="58"/>
      <c r="G3" s="58"/>
      <c r="H3" s="58"/>
      <c r="I3" s="58"/>
      <c r="J3" s="58"/>
      <c r="K3" s="57"/>
    </row>
    <row r="4" customFormat="false" ht="18" hidden="false" customHeight="false" outlineLevel="0" collapsed="false">
      <c r="A4" s="59"/>
      <c r="B4" s="57"/>
      <c r="C4" s="57"/>
      <c r="D4" s="57"/>
      <c r="E4" s="57"/>
      <c r="F4" s="58"/>
      <c r="G4" s="58"/>
      <c r="H4" s="58"/>
      <c r="I4" s="58"/>
      <c r="J4" s="60"/>
      <c r="K4" s="57"/>
    </row>
    <row r="5" customFormat="false" ht="12.75" hidden="false" customHeight="false" outlineLevel="0" collapsed="false">
      <c r="A5" s="60"/>
      <c r="B5" s="61"/>
      <c r="C5" s="61"/>
      <c r="D5" s="61"/>
      <c r="E5" s="61"/>
      <c r="F5" s="1"/>
      <c r="G5" s="1"/>
      <c r="H5" s="1"/>
      <c r="I5" s="1"/>
    </row>
    <row r="6" customFormat="false" ht="12.75" hidden="false" customHeight="false" outlineLevel="0" collapsed="false">
      <c r="A6" s="62"/>
      <c r="B6" s="57" t="s">
        <v>293</v>
      </c>
      <c r="C6" s="57"/>
      <c r="D6" s="57"/>
      <c r="E6" s="57"/>
      <c r="F6" s="60"/>
      <c r="G6" s="60"/>
      <c r="H6" s="60"/>
    </row>
    <row r="7" customFormat="false" ht="12.75" hidden="false" customHeight="false" outlineLevel="0" collapsed="false">
      <c r="A7" s="57"/>
      <c r="B7" s="57" t="s">
        <v>131</v>
      </c>
      <c r="C7" s="57"/>
      <c r="D7" s="57"/>
      <c r="E7" s="57"/>
      <c r="F7" s="60"/>
      <c r="G7" s="60"/>
      <c r="H7" s="60"/>
    </row>
    <row r="8" customFormat="false" ht="12.75" hidden="false" customHeight="false" outlineLevel="0" collapsed="false">
      <c r="A8" s="61"/>
      <c r="B8" s="61"/>
      <c r="C8" s="63"/>
      <c r="D8" s="63"/>
      <c r="E8" s="63"/>
      <c r="F8" s="61"/>
      <c r="G8" s="61"/>
      <c r="H8" s="61"/>
    </row>
    <row r="9" customFormat="false" ht="13.5" hidden="false" customHeight="false" outlineLevel="0" collapsed="false">
      <c r="A9" s="58"/>
      <c r="B9" s="64"/>
      <c r="C9" s="65"/>
      <c r="D9" s="65"/>
      <c r="E9" s="65"/>
      <c r="F9" s="64"/>
      <c r="G9" s="64"/>
      <c r="H9" s="64"/>
      <c r="I9" s="66" t="s">
        <v>4</v>
      </c>
    </row>
    <row r="10" customFormat="false" ht="13.5" hidden="false" customHeight="false" outlineLevel="0" collapsed="false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75" t="s">
        <v>135</v>
      </c>
      <c r="H10" s="75"/>
      <c r="I10" s="75"/>
    </row>
    <row r="11" customFormat="false" ht="12.75" hidden="false" customHeight="false" outlineLevel="0" collapsed="false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261</v>
      </c>
      <c r="G11" s="72" t="s">
        <v>140</v>
      </c>
      <c r="H11" s="146" t="s">
        <v>141</v>
      </c>
      <c r="I11" s="71" t="s">
        <v>141</v>
      </c>
    </row>
    <row r="12" customFormat="false" ht="12.75" hidden="false" customHeight="false" outlineLevel="0" collapsed="false">
      <c r="A12" s="70" t="s">
        <v>12</v>
      </c>
      <c r="B12" s="64"/>
      <c r="C12" s="71" t="s">
        <v>262</v>
      </c>
      <c r="D12" s="71" t="s">
        <v>263</v>
      </c>
      <c r="E12" s="71" t="s">
        <v>264</v>
      </c>
      <c r="F12" s="71" t="s">
        <v>147</v>
      </c>
      <c r="G12" s="72" t="s">
        <v>145</v>
      </c>
      <c r="H12" s="146" t="s">
        <v>265</v>
      </c>
      <c r="I12" s="73" t="s">
        <v>146</v>
      </c>
    </row>
    <row r="13" customFormat="false" ht="13.5" hidden="false" customHeight="false" outlineLevel="0" collapsed="false">
      <c r="A13" s="70"/>
      <c r="B13" s="64"/>
      <c r="C13" s="74"/>
      <c r="D13" s="71"/>
      <c r="E13" s="71"/>
      <c r="F13" s="74"/>
      <c r="G13" s="72" t="s">
        <v>266</v>
      </c>
      <c r="H13" s="146" t="s">
        <v>263</v>
      </c>
      <c r="I13" s="71" t="s">
        <v>260</v>
      </c>
    </row>
    <row r="14" customFormat="false" ht="13.5" hidden="false" customHeight="false" outlineLevel="0" collapsed="false">
      <c r="A14" s="75" t="n">
        <v>1</v>
      </c>
      <c r="B14" s="76" t="n">
        <v>2</v>
      </c>
      <c r="C14" s="77" t="n">
        <v>3</v>
      </c>
      <c r="D14" s="77" t="n">
        <v>4</v>
      </c>
      <c r="E14" s="77" t="n">
        <v>5</v>
      </c>
      <c r="F14" s="77" t="n">
        <v>6</v>
      </c>
      <c r="G14" s="78" t="n">
        <v>7</v>
      </c>
      <c r="H14" s="147"/>
      <c r="I14" s="79" t="n">
        <v>7</v>
      </c>
    </row>
    <row r="15" customFormat="false" ht="12.75" hidden="false" customHeight="false" outlineLevel="0" collapsed="false">
      <c r="A15" s="80" t="n">
        <v>10000000</v>
      </c>
      <c r="B15" s="81" t="s">
        <v>19</v>
      </c>
      <c r="C15" s="82" t="n">
        <f aca="false">C16+C32+C38+C35</f>
        <v>46717300</v>
      </c>
      <c r="D15" s="82" t="n">
        <f aca="false">D16+D32+D38+D35</f>
        <v>118546790</v>
      </c>
      <c r="E15" s="82" t="n">
        <f aca="false">E16+E32+E38+E35</f>
        <v>76528700</v>
      </c>
      <c r="F15" s="82" t="n">
        <f aca="false">F16+F32+F38+F35</f>
        <v>78755271</v>
      </c>
      <c r="G15" s="148" t="n">
        <f aca="false">F15/C15*100</f>
        <v>168.578387449617</v>
      </c>
      <c r="H15" s="83" t="n">
        <f aca="false">F15/D15*100</f>
        <v>66.4339127191888</v>
      </c>
      <c r="I15" s="149" t="n">
        <f aca="false">F15/E15*100</f>
        <v>102.909458804344</v>
      </c>
    </row>
    <row r="16" customFormat="false" ht="12.75" hidden="false" customHeight="false" outlineLevel="0" collapsed="false">
      <c r="A16" s="80" t="n">
        <v>11000000</v>
      </c>
      <c r="B16" s="81" t="s">
        <v>150</v>
      </c>
      <c r="C16" s="82" t="n">
        <f aca="false">C18</f>
        <v>17612200</v>
      </c>
      <c r="D16" s="82" t="n">
        <f aca="false">D18</f>
        <v>48944848</v>
      </c>
      <c r="E16" s="82" t="n">
        <f aca="false">E18</f>
        <v>31238200</v>
      </c>
      <c r="F16" s="82" t="n">
        <f aca="false">F18</f>
        <v>31004930</v>
      </c>
      <c r="G16" s="150" t="n">
        <f aca="false">F16/C16*100</f>
        <v>176.042345646768</v>
      </c>
      <c r="H16" s="84" t="n">
        <f aca="false">F16/D16*100</f>
        <v>63.3466672529047</v>
      </c>
      <c r="I16" s="151" t="n">
        <f aca="false">F16/E16*100</f>
        <v>99.2532540287212</v>
      </c>
    </row>
    <row r="17" customFormat="false" ht="12.75" hidden="false" customHeight="false" outlineLevel="0" collapsed="false">
      <c r="A17" s="80"/>
      <c r="B17" s="81" t="s">
        <v>151</v>
      </c>
      <c r="C17" s="82"/>
      <c r="D17" s="82"/>
      <c r="E17" s="82"/>
      <c r="F17" s="85"/>
      <c r="G17" s="150"/>
      <c r="H17" s="84"/>
      <c r="I17" s="151"/>
    </row>
    <row r="18" customFormat="false" ht="12.75" hidden="false" customHeight="false" outlineLevel="0" collapsed="false">
      <c r="A18" s="71" t="n">
        <v>11010000</v>
      </c>
      <c r="B18" s="86" t="s">
        <v>21</v>
      </c>
      <c r="C18" s="87" t="n">
        <f aca="false">C19+C21+C24+C26+C29</f>
        <v>17612200</v>
      </c>
      <c r="D18" s="87" t="n">
        <f aca="false">D19+D21+D24+D26+D29</f>
        <v>48944848</v>
      </c>
      <c r="E18" s="87" t="n">
        <f aca="false">E19+E21+E24+E26+E29</f>
        <v>31238200</v>
      </c>
      <c r="F18" s="87" t="n">
        <f aca="false">F19+F21+F24+F26+F29</f>
        <v>31004930</v>
      </c>
      <c r="G18" s="150" t="n">
        <f aca="false">F18/C18*100</f>
        <v>176.042345646768</v>
      </c>
      <c r="H18" s="84" t="n">
        <f aca="false">F18/D18*100</f>
        <v>63.3466672529047</v>
      </c>
      <c r="I18" s="151" t="n">
        <f aca="false">F18/E18*100</f>
        <v>99.2532540287212</v>
      </c>
    </row>
    <row r="19" customFormat="false" ht="12.75" hidden="false" customHeight="false" outlineLevel="0" collapsed="false">
      <c r="A19" s="71" t="n">
        <v>11010100</v>
      </c>
      <c r="B19" s="86" t="s">
        <v>152</v>
      </c>
      <c r="C19" s="87" t="n">
        <v>13297200</v>
      </c>
      <c r="D19" s="87" t="n">
        <v>38054848</v>
      </c>
      <c r="E19" s="87" t="n">
        <v>23897200</v>
      </c>
      <c r="F19" s="87" t="n">
        <v>23785574</v>
      </c>
      <c r="G19" s="150" t="n">
        <f aca="false">F19/C19*100</f>
        <v>178.876560478898</v>
      </c>
      <c r="H19" s="84" t="n">
        <f aca="false">F19/D19*100</f>
        <v>62.5034003551926</v>
      </c>
      <c r="I19" s="151" t="n">
        <f aca="false">F19/E19*100</f>
        <v>99.5328908826139</v>
      </c>
    </row>
    <row r="20" customFormat="false" ht="12.75" hidden="false" customHeight="false" outlineLevel="0" collapsed="false">
      <c r="A20" s="71"/>
      <c r="B20" s="86" t="s">
        <v>153</v>
      </c>
      <c r="C20" s="87"/>
      <c r="D20" s="87"/>
      <c r="E20" s="87"/>
      <c r="F20" s="87"/>
      <c r="G20" s="150"/>
      <c r="H20" s="84"/>
      <c r="I20" s="151"/>
    </row>
    <row r="21" customFormat="false" ht="12.75" hidden="false" customHeight="false" outlineLevel="0" collapsed="false">
      <c r="A21" s="71" t="n">
        <v>11010200</v>
      </c>
      <c r="B21" s="86" t="s">
        <v>24</v>
      </c>
      <c r="C21" s="87" t="n">
        <v>2960000</v>
      </c>
      <c r="D21" s="87" t="n">
        <v>6823000</v>
      </c>
      <c r="E21" s="87" t="n">
        <v>4880000</v>
      </c>
      <c r="F21" s="87" t="n">
        <v>4853408</v>
      </c>
      <c r="G21" s="150" t="n">
        <f aca="false">F21/C21*100</f>
        <v>163.966486486486</v>
      </c>
      <c r="H21" s="84" t="n">
        <f aca="false">F21/D21*100</f>
        <v>71.1330499780155</v>
      </c>
      <c r="I21" s="151" t="n">
        <f aca="false">F21/E21*100</f>
        <v>99.4550819672131</v>
      </c>
    </row>
    <row r="22" customFormat="false" ht="12.75" hidden="false" customHeight="false" outlineLevel="0" collapsed="false">
      <c r="A22" s="71"/>
      <c r="B22" s="86" t="s">
        <v>154</v>
      </c>
      <c r="C22" s="87"/>
      <c r="D22" s="87"/>
      <c r="E22" s="87"/>
      <c r="F22" s="87"/>
      <c r="G22" s="150"/>
      <c r="H22" s="84"/>
      <c r="I22" s="151"/>
    </row>
    <row r="23" customFormat="false" ht="12.75" hidden="false" customHeight="false" outlineLevel="0" collapsed="false">
      <c r="A23" s="71"/>
      <c r="B23" s="86" t="s">
        <v>155</v>
      </c>
      <c r="C23" s="87"/>
      <c r="D23" s="87"/>
      <c r="E23" s="87"/>
      <c r="F23" s="87"/>
      <c r="G23" s="150"/>
      <c r="H23" s="84"/>
      <c r="I23" s="151"/>
    </row>
    <row r="24" customFormat="false" ht="12.75" hidden="false" customHeight="false" outlineLevel="0" collapsed="false">
      <c r="A24" s="71" t="n">
        <v>11010400</v>
      </c>
      <c r="B24" s="86" t="s">
        <v>156</v>
      </c>
      <c r="C24" s="87" t="n">
        <v>810000</v>
      </c>
      <c r="D24" s="87" t="n">
        <v>2221000</v>
      </c>
      <c r="E24" s="87" t="n">
        <v>1430000</v>
      </c>
      <c r="F24" s="87" t="n">
        <v>1417359</v>
      </c>
      <c r="G24" s="150" t="n">
        <f aca="false">F24/C24*100</f>
        <v>174.982592592593</v>
      </c>
      <c r="H24" s="84" t="n">
        <f aca="false">F24/D24*100</f>
        <v>63.8162539396668</v>
      </c>
      <c r="I24" s="151" t="n">
        <f aca="false">F24/E24*100</f>
        <v>99.116013986014</v>
      </c>
    </row>
    <row r="25" customFormat="false" ht="12.75" hidden="false" customHeight="false" outlineLevel="0" collapsed="false">
      <c r="A25" s="71"/>
      <c r="B25" s="86" t="s">
        <v>157</v>
      </c>
      <c r="C25" s="87"/>
      <c r="D25" s="87"/>
      <c r="E25" s="87"/>
      <c r="F25" s="87"/>
      <c r="G25" s="150"/>
      <c r="H25" s="84"/>
      <c r="I25" s="151"/>
    </row>
    <row r="26" customFormat="false" ht="12.75" hidden="false" customHeight="false" outlineLevel="0" collapsed="false">
      <c r="A26" s="71" t="n">
        <v>11010500</v>
      </c>
      <c r="B26" s="86" t="s">
        <v>158</v>
      </c>
      <c r="C26" s="87" t="n">
        <v>460000</v>
      </c>
      <c r="D26" s="87" t="n">
        <v>1400000</v>
      </c>
      <c r="E26" s="87" t="n">
        <v>826000</v>
      </c>
      <c r="F26" s="87" t="n">
        <v>819349</v>
      </c>
      <c r="G26" s="150" t="n">
        <f aca="false">F26/C26*100</f>
        <v>178.119347826087</v>
      </c>
      <c r="H26" s="84" t="n">
        <f aca="false">F26/D26*100</f>
        <v>58.5249285714286</v>
      </c>
      <c r="I26" s="151" t="n">
        <f aca="false">F26/E26*100</f>
        <v>99.194794188862</v>
      </c>
    </row>
    <row r="27" customFormat="false" ht="12.75" hidden="false" customHeight="false" outlineLevel="0" collapsed="false">
      <c r="A27" s="71"/>
      <c r="B27" s="86" t="s">
        <v>159</v>
      </c>
      <c r="C27" s="87"/>
      <c r="D27" s="87"/>
      <c r="E27" s="87"/>
      <c r="F27" s="88"/>
      <c r="G27" s="150"/>
      <c r="H27" s="84"/>
      <c r="I27" s="151"/>
    </row>
    <row r="28" customFormat="false" ht="12.75" hidden="false" customHeight="false" outlineLevel="0" collapsed="false">
      <c r="A28" s="71"/>
      <c r="B28" s="86" t="s">
        <v>160</v>
      </c>
      <c r="C28" s="87"/>
      <c r="D28" s="87"/>
      <c r="E28" s="87"/>
      <c r="F28" s="88"/>
      <c r="G28" s="150"/>
      <c r="H28" s="84"/>
      <c r="I28" s="151"/>
    </row>
    <row r="29" customFormat="false" ht="12.75" hidden="false" customHeight="false" outlineLevel="0" collapsed="false">
      <c r="A29" s="89" t="n">
        <v>11010900</v>
      </c>
      <c r="B29" s="86" t="s">
        <v>161</v>
      </c>
      <c r="C29" s="87" t="n">
        <v>85000</v>
      </c>
      <c r="D29" s="87" t="n">
        <v>446000</v>
      </c>
      <c r="E29" s="87" t="n">
        <v>205000</v>
      </c>
      <c r="F29" s="88" t="n">
        <v>129240</v>
      </c>
      <c r="G29" s="150" t="n">
        <f aca="false">F29/C29*100</f>
        <v>152.047058823529</v>
      </c>
      <c r="H29" s="84" t="n">
        <f aca="false">F29/D29*100</f>
        <v>28.9775784753363</v>
      </c>
      <c r="I29" s="151" t="n">
        <f aca="false">F29/E29*100</f>
        <v>63.0439024390244</v>
      </c>
    </row>
    <row r="30" customFormat="false" ht="12.75" hidden="false" customHeight="false" outlineLevel="0" collapsed="false">
      <c r="A30" s="89"/>
      <c r="B30" s="86" t="s">
        <v>162</v>
      </c>
      <c r="C30" s="87"/>
      <c r="D30" s="87"/>
      <c r="E30" s="87"/>
      <c r="F30" s="88"/>
      <c r="G30" s="150"/>
      <c r="H30" s="84"/>
      <c r="I30" s="151"/>
    </row>
    <row r="31" customFormat="false" ht="12.75" hidden="false" customHeight="false" outlineLevel="0" collapsed="false">
      <c r="A31" s="89"/>
      <c r="B31" s="86" t="s">
        <v>163</v>
      </c>
      <c r="C31" s="87"/>
      <c r="D31" s="87"/>
      <c r="E31" s="87"/>
      <c r="F31" s="88"/>
      <c r="G31" s="150"/>
      <c r="H31" s="84"/>
      <c r="I31" s="151"/>
    </row>
    <row r="32" customFormat="false" ht="12.75" hidden="false" customHeight="false" outlineLevel="0" collapsed="false">
      <c r="A32" s="89" t="n">
        <v>13000000</v>
      </c>
      <c r="B32" s="86" t="s">
        <v>164</v>
      </c>
      <c r="C32" s="87" t="n">
        <f aca="false">C33</f>
        <v>0</v>
      </c>
      <c r="D32" s="87" t="n">
        <f aca="false">D33</f>
        <v>0</v>
      </c>
      <c r="E32" s="87" t="n">
        <f aca="false">E33</f>
        <v>0</v>
      </c>
      <c r="F32" s="90" t="n">
        <f aca="false">F33</f>
        <v>0</v>
      </c>
      <c r="G32" s="150" t="n">
        <v>0</v>
      </c>
      <c r="H32" s="84" t="n">
        <v>0</v>
      </c>
      <c r="I32" s="151" t="n">
        <v>0</v>
      </c>
    </row>
    <row r="33" customFormat="false" ht="12.75" hidden="false" customHeight="false" outlineLevel="0" collapsed="false">
      <c r="A33" s="89" t="n">
        <v>13020000</v>
      </c>
      <c r="B33" s="86" t="s">
        <v>165</v>
      </c>
      <c r="C33" s="87" t="n">
        <f aca="false">C34</f>
        <v>0</v>
      </c>
      <c r="D33" s="87" t="n">
        <f aca="false">D34</f>
        <v>0</v>
      </c>
      <c r="E33" s="87" t="n">
        <f aca="false">E34</f>
        <v>0</v>
      </c>
      <c r="F33" s="90" t="n">
        <f aca="false">F34</f>
        <v>0</v>
      </c>
      <c r="G33" s="150" t="n">
        <v>0</v>
      </c>
      <c r="H33" s="84" t="n">
        <v>0</v>
      </c>
      <c r="I33" s="151" t="n">
        <v>0</v>
      </c>
    </row>
    <row r="34" customFormat="false" ht="12.75" hidden="false" customHeight="false" outlineLevel="0" collapsed="false">
      <c r="A34" s="71" t="n">
        <v>13020200</v>
      </c>
      <c r="B34" s="86" t="s">
        <v>166</v>
      </c>
      <c r="C34" s="87" t="n">
        <v>0</v>
      </c>
      <c r="D34" s="87" t="n">
        <v>0</v>
      </c>
      <c r="E34" s="87" t="n">
        <v>0</v>
      </c>
      <c r="F34" s="88"/>
      <c r="G34" s="150" t="n">
        <v>0</v>
      </c>
      <c r="H34" s="84" t="n">
        <v>0</v>
      </c>
      <c r="I34" s="151" t="n">
        <v>0</v>
      </c>
    </row>
    <row r="35" customFormat="false" ht="12.75" hidden="false" customHeight="false" outlineLevel="0" collapsed="false">
      <c r="A35" s="80" t="n">
        <v>16000000</v>
      </c>
      <c r="B35" s="81" t="s">
        <v>167</v>
      </c>
      <c r="C35" s="87" t="n">
        <f aca="false">C36</f>
        <v>0</v>
      </c>
      <c r="D35" s="87" t="n">
        <f aca="false">D36</f>
        <v>0</v>
      </c>
      <c r="E35" s="87" t="n">
        <f aca="false">E36</f>
        <v>0</v>
      </c>
      <c r="F35" s="87" t="n">
        <f aca="false">F36</f>
        <v>-14000</v>
      </c>
      <c r="G35" s="150" t="n">
        <v>0</v>
      </c>
      <c r="H35" s="84" t="n">
        <v>0</v>
      </c>
      <c r="I35" s="151" t="n">
        <v>0</v>
      </c>
    </row>
    <row r="36" customFormat="false" ht="12.75" hidden="false" customHeight="false" outlineLevel="0" collapsed="false">
      <c r="A36" s="80" t="n">
        <v>16010000</v>
      </c>
      <c r="B36" s="81" t="s">
        <v>168</v>
      </c>
      <c r="C36" s="87" t="n">
        <f aca="false">C37</f>
        <v>0</v>
      </c>
      <c r="D36" s="87" t="n">
        <f aca="false">D37</f>
        <v>0</v>
      </c>
      <c r="E36" s="87" t="n">
        <f aca="false">E37</f>
        <v>0</v>
      </c>
      <c r="F36" s="87" t="n">
        <f aca="false">F37</f>
        <v>-14000</v>
      </c>
      <c r="G36" s="150" t="n">
        <v>0</v>
      </c>
      <c r="H36" s="84" t="n">
        <v>0</v>
      </c>
      <c r="I36" s="151" t="n">
        <v>0</v>
      </c>
    </row>
    <row r="37" customFormat="false" ht="12.75" hidden="false" customHeight="false" outlineLevel="0" collapsed="false">
      <c r="A37" s="91" t="n">
        <v>16010400</v>
      </c>
      <c r="B37" s="86" t="s">
        <v>170</v>
      </c>
      <c r="C37" s="87" t="n">
        <v>0</v>
      </c>
      <c r="D37" s="87" t="n">
        <v>0</v>
      </c>
      <c r="E37" s="87" t="n">
        <v>0</v>
      </c>
      <c r="F37" s="90" t="n">
        <v>-14000</v>
      </c>
      <c r="G37" s="150"/>
      <c r="H37" s="84"/>
      <c r="I37" s="151"/>
    </row>
    <row r="38" customFormat="false" ht="12.75" hidden="false" customHeight="false" outlineLevel="0" collapsed="false">
      <c r="A38" s="80" t="n">
        <v>18000000</v>
      </c>
      <c r="B38" s="81" t="s">
        <v>34</v>
      </c>
      <c r="C38" s="82" t="n">
        <f aca="false">C39+C44+C49+C52</f>
        <v>29105100</v>
      </c>
      <c r="D38" s="82" t="n">
        <f aca="false">D39+D44+D49+D52</f>
        <v>69601942</v>
      </c>
      <c r="E38" s="82" t="n">
        <f aca="false">E39+E44+E49+E52</f>
        <v>45290500</v>
      </c>
      <c r="F38" s="82" t="n">
        <f aca="false">F39+F44+F49+F52</f>
        <v>47764341</v>
      </c>
      <c r="G38" s="150" t="n">
        <f aca="false">F38/C38*100</f>
        <v>164.109867342837</v>
      </c>
      <c r="H38" s="84" t="n">
        <f aca="false">F38/D38*100</f>
        <v>68.6250119285465</v>
      </c>
      <c r="I38" s="151" t="n">
        <f aca="false">F38/E38*100</f>
        <v>105.462163146797</v>
      </c>
    </row>
    <row r="39" customFormat="false" ht="12.75" hidden="false" customHeight="false" outlineLevel="0" collapsed="false">
      <c r="A39" s="80" t="n">
        <v>18010000</v>
      </c>
      <c r="B39" s="81" t="s">
        <v>35</v>
      </c>
      <c r="C39" s="82" t="n">
        <f aca="false">C40+C41+C42+C43</f>
        <v>21755700</v>
      </c>
      <c r="D39" s="82" t="n">
        <f aca="false">D40+D41+D42+D43</f>
        <v>62252542</v>
      </c>
      <c r="E39" s="82" t="n">
        <f aca="false">E40+E41+E42+E43</f>
        <v>43407700</v>
      </c>
      <c r="F39" s="82" t="n">
        <f aca="false">F40+F41+F42+F43</f>
        <v>45900272</v>
      </c>
      <c r="G39" s="150" t="n">
        <f aca="false">F39/C39*100</f>
        <v>210.980441907178</v>
      </c>
      <c r="H39" s="84" t="n">
        <f aca="false">F39/D39*100</f>
        <v>73.7323658204993</v>
      </c>
      <c r="I39" s="151" t="n">
        <f aca="false">F39/E39*100</f>
        <v>105.74223467265</v>
      </c>
    </row>
    <row r="40" customFormat="false" ht="12.75" hidden="false" customHeight="false" outlineLevel="0" collapsed="false">
      <c r="A40" s="80" t="n">
        <v>18010500</v>
      </c>
      <c r="B40" s="86" t="s">
        <v>36</v>
      </c>
      <c r="C40" s="82" t="n">
        <v>8400000</v>
      </c>
      <c r="D40" s="82" t="n">
        <v>21900000</v>
      </c>
      <c r="E40" s="82" t="n">
        <v>14700000</v>
      </c>
      <c r="F40" s="85" t="n">
        <v>15964609</v>
      </c>
      <c r="G40" s="150" t="n">
        <f aca="false">F40/C40*100</f>
        <v>190.054869047619</v>
      </c>
      <c r="H40" s="84" t="n">
        <f aca="false">F40/D40*100</f>
        <v>72.8977579908676</v>
      </c>
      <c r="I40" s="151" t="n">
        <f aca="false">F40/E40*100</f>
        <v>108.602782312925</v>
      </c>
    </row>
    <row r="41" customFormat="false" ht="12.75" hidden="false" customHeight="false" outlineLevel="0" collapsed="false">
      <c r="A41" s="80" t="n">
        <v>18010600</v>
      </c>
      <c r="B41" s="86" t="s">
        <v>37</v>
      </c>
      <c r="C41" s="82" t="n">
        <v>12055700</v>
      </c>
      <c r="D41" s="82" t="n">
        <v>33267542</v>
      </c>
      <c r="E41" s="82" t="n">
        <v>22977700</v>
      </c>
      <c r="F41" s="85" t="n">
        <v>23969611</v>
      </c>
      <c r="G41" s="150" t="n">
        <f aca="false">F41/C41*100</f>
        <v>198.823884137794</v>
      </c>
      <c r="H41" s="84" t="n">
        <f aca="false">F41/D41*100</f>
        <v>72.0510430256615</v>
      </c>
      <c r="I41" s="151" t="n">
        <f aca="false">F41/E41*100</f>
        <v>104.316841981573</v>
      </c>
    </row>
    <row r="42" customFormat="false" ht="12.75" hidden="false" customHeight="false" outlineLevel="0" collapsed="false">
      <c r="A42" s="80" t="n">
        <v>18010700</v>
      </c>
      <c r="B42" s="86" t="s">
        <v>38</v>
      </c>
      <c r="C42" s="82" t="n">
        <v>480000</v>
      </c>
      <c r="D42" s="82" t="n">
        <v>2030000</v>
      </c>
      <c r="E42" s="82" t="n">
        <v>1795000</v>
      </c>
      <c r="F42" s="85" t="n">
        <v>2452505</v>
      </c>
      <c r="G42" s="150" t="n">
        <f aca="false">F42/C42*100</f>
        <v>510.938541666667</v>
      </c>
      <c r="H42" s="84" t="n">
        <f aca="false">F42/D42*100</f>
        <v>120.813054187192</v>
      </c>
      <c r="I42" s="151" t="n">
        <f aca="false">F42/E42*100</f>
        <v>136.629805013928</v>
      </c>
    </row>
    <row r="43" customFormat="false" ht="12.75" hidden="false" customHeight="false" outlineLevel="0" collapsed="false">
      <c r="A43" s="80" t="n">
        <v>18010900</v>
      </c>
      <c r="B43" s="86" t="s">
        <v>39</v>
      </c>
      <c r="C43" s="82" t="n">
        <v>820000</v>
      </c>
      <c r="D43" s="82" t="n">
        <v>5055000</v>
      </c>
      <c r="E43" s="82" t="n">
        <v>3935000</v>
      </c>
      <c r="F43" s="85" t="n">
        <v>3513547</v>
      </c>
      <c r="G43" s="150" t="n">
        <f aca="false">F43/C43*100</f>
        <v>428.481341463415</v>
      </c>
      <c r="H43" s="84" t="n">
        <f aca="false">F43/D43*100</f>
        <v>69.5063699307616</v>
      </c>
      <c r="I43" s="151" t="n">
        <f aca="false">F43/E43*100</f>
        <v>89.2896315120712</v>
      </c>
    </row>
    <row r="44" customFormat="false" ht="12.75" hidden="false" customHeight="false" outlineLevel="0" collapsed="false">
      <c r="A44" s="80" t="n">
        <v>18020000</v>
      </c>
      <c r="B44" s="81" t="s">
        <v>40</v>
      </c>
      <c r="C44" s="82" t="n">
        <f aca="false">C45+C47</f>
        <v>6906000</v>
      </c>
      <c r="D44" s="82" t="n">
        <f aca="false">D45+D47</f>
        <v>6906000</v>
      </c>
      <c r="E44" s="82" t="n">
        <f aca="false">E45+E47</f>
        <v>1595500</v>
      </c>
      <c r="F44" s="85" t="n">
        <f aca="false">F45+F47</f>
        <v>1561774</v>
      </c>
      <c r="G44" s="150" t="n">
        <f aca="false">F44/C44*100</f>
        <v>22.614740805097</v>
      </c>
      <c r="H44" s="84" t="n">
        <f aca="false">F44/D44*100</f>
        <v>22.614740805097</v>
      </c>
      <c r="I44" s="151" t="n">
        <f aca="false">F44/E44*100</f>
        <v>97.8861798809151</v>
      </c>
    </row>
    <row r="45" customFormat="false" ht="12.75" hidden="false" customHeight="false" outlineLevel="0" collapsed="false">
      <c r="A45" s="71" t="n">
        <v>18020100</v>
      </c>
      <c r="B45" s="86" t="s">
        <v>171</v>
      </c>
      <c r="C45" s="87" t="n">
        <v>4744400</v>
      </c>
      <c r="D45" s="87" t="n">
        <v>4744400</v>
      </c>
      <c r="E45" s="87" t="n">
        <v>1073600</v>
      </c>
      <c r="F45" s="88" t="n">
        <v>1064213</v>
      </c>
      <c r="G45" s="150" t="n">
        <f aca="false">F45/C45*100</f>
        <v>22.4309290953545</v>
      </c>
      <c r="H45" s="84" t="n">
        <f aca="false">F45/D45*100</f>
        <v>22.4309290953545</v>
      </c>
      <c r="I45" s="151" t="n">
        <f aca="false">F45/E45*100</f>
        <v>99.1256520119225</v>
      </c>
    </row>
    <row r="46" customFormat="false" ht="12.75" hidden="false" customHeight="false" outlineLevel="0" collapsed="false">
      <c r="A46" s="71"/>
      <c r="B46" s="86" t="s">
        <v>172</v>
      </c>
      <c r="C46" s="87"/>
      <c r="D46" s="87"/>
      <c r="E46" s="87"/>
      <c r="F46" s="88"/>
      <c r="G46" s="150"/>
      <c r="H46" s="84"/>
      <c r="I46" s="151"/>
    </row>
    <row r="47" customFormat="false" ht="12.75" hidden="false" customHeight="false" outlineLevel="0" collapsed="false">
      <c r="A47" s="71" t="n">
        <v>18020200</v>
      </c>
      <c r="B47" s="86" t="s">
        <v>173</v>
      </c>
      <c r="C47" s="87" t="n">
        <v>2161600</v>
      </c>
      <c r="D47" s="87" t="n">
        <v>2161600</v>
      </c>
      <c r="E47" s="87" t="n">
        <v>521900</v>
      </c>
      <c r="F47" s="88" t="n">
        <v>497561</v>
      </c>
      <c r="G47" s="150" t="n">
        <f aca="false">F47/C47*100</f>
        <v>23.018180977054</v>
      </c>
      <c r="H47" s="84" t="n">
        <f aca="false">F47/D47*100</f>
        <v>23.018180977054</v>
      </c>
      <c r="I47" s="151" t="n">
        <f aca="false">F47/E47*100</f>
        <v>95.3364629239318</v>
      </c>
    </row>
    <row r="48" customFormat="false" ht="12.75" hidden="false" customHeight="false" outlineLevel="0" collapsed="false">
      <c r="A48" s="71"/>
      <c r="B48" s="86" t="s">
        <v>172</v>
      </c>
      <c r="C48" s="87"/>
      <c r="D48" s="87"/>
      <c r="E48" s="87"/>
      <c r="F48" s="88"/>
      <c r="G48" s="150"/>
      <c r="H48" s="84"/>
      <c r="I48" s="151"/>
    </row>
    <row r="49" customFormat="false" ht="12.75" hidden="false" customHeight="false" outlineLevel="0" collapsed="false">
      <c r="A49" s="80" t="n">
        <v>18030000</v>
      </c>
      <c r="B49" s="81" t="s">
        <v>43</v>
      </c>
      <c r="C49" s="82" t="n">
        <f aca="false">C50+C51</f>
        <v>443400</v>
      </c>
      <c r="D49" s="82" t="n">
        <f aca="false">D50+D51</f>
        <v>443400</v>
      </c>
      <c r="E49" s="82" t="n">
        <f aca="false">E50+E51</f>
        <v>287300</v>
      </c>
      <c r="F49" s="85" t="n">
        <f aca="false">F50+F51</f>
        <v>396950</v>
      </c>
      <c r="G49" s="150" t="n">
        <f aca="false">F49/C49*100</f>
        <v>89.5241317095174</v>
      </c>
      <c r="H49" s="84" t="n">
        <f aca="false">F49/D49*100</f>
        <v>89.5241317095174</v>
      </c>
      <c r="I49" s="151" t="n">
        <f aca="false">F49/E49*100</f>
        <v>138.165680473373</v>
      </c>
    </row>
    <row r="50" customFormat="false" ht="12.75" hidden="false" customHeight="false" outlineLevel="0" collapsed="false">
      <c r="A50" s="71" t="n">
        <v>18030100</v>
      </c>
      <c r="B50" s="86" t="s">
        <v>44</v>
      </c>
      <c r="C50" s="87" t="n">
        <v>398700</v>
      </c>
      <c r="D50" s="87" t="n">
        <v>398700</v>
      </c>
      <c r="E50" s="87" t="n">
        <v>254000</v>
      </c>
      <c r="F50" s="88" t="n">
        <v>239413</v>
      </c>
      <c r="G50" s="150" t="n">
        <f aca="false">F50/C50*100</f>
        <v>60.0484073238024</v>
      </c>
      <c r="H50" s="84" t="n">
        <f aca="false">F50/D50*100</f>
        <v>60.0484073238024</v>
      </c>
      <c r="I50" s="151" t="n">
        <f aca="false">F50/E50*100</f>
        <v>94.2570866141732</v>
      </c>
    </row>
    <row r="51" customFormat="false" ht="12.75" hidden="false" customHeight="false" outlineLevel="0" collapsed="false">
      <c r="A51" s="71" t="n">
        <v>18030200</v>
      </c>
      <c r="B51" s="86" t="s">
        <v>45</v>
      </c>
      <c r="C51" s="87" t="n">
        <v>44700</v>
      </c>
      <c r="D51" s="87" t="n">
        <v>44700</v>
      </c>
      <c r="E51" s="87" t="n">
        <v>33300</v>
      </c>
      <c r="F51" s="88" t="n">
        <v>157537</v>
      </c>
      <c r="G51" s="150" t="n">
        <f aca="false">F51/C51*100</f>
        <v>352.431767337808</v>
      </c>
      <c r="H51" s="84" t="n">
        <f aca="false">F51/D51*100</f>
        <v>352.431767337808</v>
      </c>
      <c r="I51" s="151" t="n">
        <f aca="false">F51/E51*100</f>
        <v>473.084084084084</v>
      </c>
    </row>
    <row r="52" customFormat="false" ht="12.75" hidden="false" customHeight="false" outlineLevel="0" collapsed="false">
      <c r="A52" s="80" t="n">
        <v>18040000</v>
      </c>
      <c r="B52" s="81" t="s">
        <v>174</v>
      </c>
      <c r="C52" s="82" t="n">
        <f aca="false">C56+C60+C62+C64</f>
        <v>0</v>
      </c>
      <c r="D52" s="82" t="n">
        <f aca="false">D56+D60+D62+D64</f>
        <v>0</v>
      </c>
      <c r="E52" s="82" t="n">
        <f aca="false">E56+E60+E62+E64</f>
        <v>0</v>
      </c>
      <c r="F52" s="82" t="n">
        <f aca="false">F56+F60+F62+F64+F54+F58</f>
        <v>-94655</v>
      </c>
      <c r="G52" s="150" t="n">
        <v>0</v>
      </c>
      <c r="H52" s="84" t="n">
        <v>0</v>
      </c>
      <c r="I52" s="151" t="n">
        <v>0</v>
      </c>
    </row>
    <row r="53" customFormat="false" ht="12.75" hidden="false" customHeight="false" outlineLevel="0" collapsed="false">
      <c r="A53" s="80"/>
      <c r="B53" s="81" t="s">
        <v>175</v>
      </c>
      <c r="C53" s="82"/>
      <c r="D53" s="82"/>
      <c r="E53" s="82"/>
      <c r="F53" s="85"/>
      <c r="G53" s="150"/>
      <c r="H53" s="84"/>
      <c r="I53" s="151"/>
    </row>
    <row r="54" customFormat="false" ht="12.75" hidden="false" customHeight="false" outlineLevel="0" collapsed="false">
      <c r="A54" s="80" t="n">
        <v>18040100</v>
      </c>
      <c r="B54" s="81" t="s">
        <v>176</v>
      </c>
      <c r="C54" s="82" t="n">
        <v>0</v>
      </c>
      <c r="D54" s="82" t="n">
        <v>0</v>
      </c>
      <c r="E54" s="82" t="n">
        <v>0</v>
      </c>
      <c r="F54" s="85" t="n">
        <v>-1128</v>
      </c>
      <c r="G54" s="150" t="n">
        <v>0</v>
      </c>
      <c r="H54" s="84" t="n">
        <v>0</v>
      </c>
      <c r="I54" s="151"/>
    </row>
    <row r="55" customFormat="false" ht="12.75" hidden="false" customHeight="false" outlineLevel="0" collapsed="false">
      <c r="A55" s="80"/>
      <c r="B55" s="86" t="s">
        <v>267</v>
      </c>
      <c r="C55" s="82"/>
      <c r="D55" s="82"/>
      <c r="E55" s="82"/>
      <c r="F55" s="85"/>
      <c r="G55" s="150"/>
      <c r="H55" s="84"/>
      <c r="I55" s="151"/>
    </row>
    <row r="56" customFormat="false" ht="12.75" hidden="false" customHeight="false" outlineLevel="0" collapsed="false">
      <c r="A56" s="71" t="n">
        <v>18040200</v>
      </c>
      <c r="B56" s="86" t="s">
        <v>176</v>
      </c>
      <c r="C56" s="87" t="n">
        <v>0</v>
      </c>
      <c r="D56" s="87" t="n">
        <v>0</v>
      </c>
      <c r="E56" s="87" t="n">
        <v>0</v>
      </c>
      <c r="F56" s="85" t="n">
        <v>-63794</v>
      </c>
      <c r="G56" s="150" t="n">
        <v>0</v>
      </c>
      <c r="H56" s="84" t="n">
        <v>0</v>
      </c>
      <c r="I56" s="151" t="n">
        <v>0</v>
      </c>
    </row>
    <row r="57" customFormat="false" ht="12.75" hidden="false" customHeight="false" outlineLevel="0" collapsed="false">
      <c r="A57" s="71"/>
      <c r="B57" s="86" t="s">
        <v>177</v>
      </c>
      <c r="C57" s="87"/>
      <c r="D57" s="87"/>
      <c r="E57" s="87"/>
      <c r="F57" s="85"/>
      <c r="G57" s="150"/>
      <c r="H57" s="84"/>
      <c r="I57" s="151"/>
    </row>
    <row r="58" customFormat="false" ht="12.75" hidden="false" customHeight="false" outlineLevel="0" collapsed="false">
      <c r="A58" s="71" t="n">
        <v>18040600</v>
      </c>
      <c r="B58" s="86" t="s">
        <v>268</v>
      </c>
      <c r="C58" s="87" t="n">
        <v>0</v>
      </c>
      <c r="D58" s="87" t="n">
        <v>0</v>
      </c>
      <c r="E58" s="87" t="n">
        <v>0</v>
      </c>
      <c r="F58" s="85" t="n">
        <v>-1261</v>
      </c>
      <c r="G58" s="150" t="n">
        <v>0</v>
      </c>
      <c r="H58" s="84" t="n">
        <v>0</v>
      </c>
      <c r="I58" s="151"/>
    </row>
    <row r="59" customFormat="false" ht="12.75" hidden="false" customHeight="false" outlineLevel="0" collapsed="false">
      <c r="A59" s="71"/>
      <c r="B59" s="86" t="s">
        <v>267</v>
      </c>
      <c r="C59" s="87"/>
      <c r="D59" s="87"/>
      <c r="E59" s="87"/>
      <c r="F59" s="85"/>
      <c r="G59" s="150"/>
      <c r="H59" s="84"/>
      <c r="I59" s="151"/>
    </row>
    <row r="60" customFormat="false" ht="12.75" hidden="false" customHeight="false" outlineLevel="0" collapsed="false">
      <c r="A60" s="71" t="n">
        <v>18040700</v>
      </c>
      <c r="B60" s="86" t="s">
        <v>178</v>
      </c>
      <c r="C60" s="87" t="n">
        <v>0</v>
      </c>
      <c r="D60" s="87" t="n">
        <v>0</v>
      </c>
      <c r="E60" s="87" t="n">
        <v>0</v>
      </c>
      <c r="F60" s="88" t="n">
        <v>-2687</v>
      </c>
      <c r="G60" s="150" t="n">
        <v>0</v>
      </c>
      <c r="H60" s="84" t="n">
        <v>0</v>
      </c>
      <c r="I60" s="151" t="n">
        <v>0</v>
      </c>
    </row>
    <row r="61" customFormat="false" ht="12.75" hidden="false" customHeight="false" outlineLevel="0" collapsed="false">
      <c r="A61" s="71"/>
      <c r="B61" s="86" t="s">
        <v>179</v>
      </c>
      <c r="C61" s="87"/>
      <c r="D61" s="87"/>
      <c r="E61" s="87"/>
      <c r="F61" s="88"/>
      <c r="G61" s="150"/>
      <c r="H61" s="84"/>
      <c r="I61" s="151"/>
    </row>
    <row r="62" customFormat="false" ht="12.75" hidden="false" customHeight="false" outlineLevel="0" collapsed="false">
      <c r="A62" s="71" t="n">
        <v>18040800</v>
      </c>
      <c r="B62" s="86" t="s">
        <v>180</v>
      </c>
      <c r="C62" s="87" t="n">
        <v>0</v>
      </c>
      <c r="D62" s="87" t="n">
        <v>0</v>
      </c>
      <c r="E62" s="87" t="n">
        <v>0</v>
      </c>
      <c r="F62" s="85" t="n">
        <v>-23280</v>
      </c>
      <c r="G62" s="150" t="n">
        <v>0</v>
      </c>
      <c r="H62" s="84" t="n">
        <v>0</v>
      </c>
      <c r="I62" s="151" t="n">
        <v>0</v>
      </c>
    </row>
    <row r="63" customFormat="false" ht="12.75" hidden="false" customHeight="false" outlineLevel="0" collapsed="false">
      <c r="A63" s="71"/>
      <c r="B63" s="86" t="s">
        <v>181</v>
      </c>
      <c r="C63" s="87"/>
      <c r="D63" s="87"/>
      <c r="E63" s="87"/>
      <c r="F63" s="85"/>
      <c r="G63" s="150"/>
      <c r="H63" s="84"/>
      <c r="I63" s="151"/>
    </row>
    <row r="64" customFormat="false" ht="12.75" hidden="false" customHeight="false" outlineLevel="0" collapsed="false">
      <c r="A64" s="71" t="n">
        <v>18041400</v>
      </c>
      <c r="B64" s="86" t="s">
        <v>182</v>
      </c>
      <c r="C64" s="87" t="n">
        <v>0</v>
      </c>
      <c r="D64" s="87" t="n">
        <v>0</v>
      </c>
      <c r="E64" s="87" t="n">
        <v>0</v>
      </c>
      <c r="F64" s="88" t="n">
        <v>-2505</v>
      </c>
      <c r="G64" s="150" t="n">
        <v>0</v>
      </c>
      <c r="H64" s="84" t="n">
        <v>0</v>
      </c>
      <c r="I64" s="151" t="n">
        <v>0</v>
      </c>
    </row>
    <row r="65" customFormat="false" ht="12.75" hidden="false" customHeight="false" outlineLevel="0" collapsed="false">
      <c r="A65" s="71"/>
      <c r="B65" s="86" t="s">
        <v>183</v>
      </c>
      <c r="C65" s="87"/>
      <c r="D65" s="87"/>
      <c r="E65" s="87"/>
      <c r="F65" s="85"/>
      <c r="G65" s="150"/>
      <c r="H65" s="84"/>
      <c r="I65" s="151"/>
    </row>
    <row r="66" customFormat="false" ht="12.75" hidden="false" customHeight="false" outlineLevel="0" collapsed="false">
      <c r="A66" s="80" t="n">
        <v>20000000</v>
      </c>
      <c r="B66" s="81" t="s">
        <v>46</v>
      </c>
      <c r="C66" s="82" t="n">
        <f aca="false">C67+C73+C84+C90</f>
        <v>8057400</v>
      </c>
      <c r="D66" s="82" t="n">
        <f aca="false">D67+D73+D84+D90</f>
        <v>8057400</v>
      </c>
      <c r="E66" s="82" t="n">
        <f aca="false">E67+E73+E84+E90</f>
        <v>5535000</v>
      </c>
      <c r="F66" s="82" t="n">
        <f aca="false">F67+F73+F90</f>
        <v>5085619</v>
      </c>
      <c r="G66" s="150" t="n">
        <f aca="false">F66/C66*100</f>
        <v>63.1173703676124</v>
      </c>
      <c r="H66" s="84" t="n">
        <f aca="false">F66/D66*100</f>
        <v>63.1173703676124</v>
      </c>
      <c r="I66" s="151" t="n">
        <f aca="false">F66/E66*100</f>
        <v>91.8811020776874</v>
      </c>
    </row>
    <row r="67" customFormat="false" ht="12.75" hidden="false" customHeight="false" outlineLevel="0" collapsed="false">
      <c r="A67" s="80" t="n">
        <v>21000000</v>
      </c>
      <c r="B67" s="81" t="s">
        <v>47</v>
      </c>
      <c r="C67" s="82" t="n">
        <f aca="false">C69+C72+C68</f>
        <v>39500</v>
      </c>
      <c r="D67" s="82" t="n">
        <f aca="false">D69+D72+D68</f>
        <v>39500</v>
      </c>
      <c r="E67" s="82" t="n">
        <f aca="false">E69+E72+E68</f>
        <v>20400</v>
      </c>
      <c r="F67" s="82" t="n">
        <f aca="false">F69+F72+F68</f>
        <v>24483</v>
      </c>
      <c r="G67" s="150" t="n">
        <f aca="false">F67/C67*100</f>
        <v>61.9822784810127</v>
      </c>
      <c r="H67" s="84" t="n">
        <f aca="false">F67/D67*100</f>
        <v>61.9822784810127</v>
      </c>
      <c r="I67" s="151" t="n">
        <f aca="false">F67/E67*100</f>
        <v>120.014705882353</v>
      </c>
    </row>
    <row r="68" customFormat="false" ht="12.75" hidden="false" customHeight="false" outlineLevel="0" collapsed="false">
      <c r="A68" s="80" t="n">
        <v>21080500</v>
      </c>
      <c r="B68" s="81" t="s">
        <v>48</v>
      </c>
      <c r="C68" s="82" t="n">
        <v>7500</v>
      </c>
      <c r="D68" s="82" t="n">
        <v>7500</v>
      </c>
      <c r="E68" s="82" t="n">
        <v>0</v>
      </c>
      <c r="F68" s="85" t="n">
        <v>0</v>
      </c>
      <c r="G68" s="150" t="n">
        <v>0</v>
      </c>
      <c r="H68" s="84" t="n">
        <f aca="false">F68/D68*100</f>
        <v>0</v>
      </c>
      <c r="I68" s="151" t="n">
        <v>0</v>
      </c>
    </row>
    <row r="69" customFormat="false" ht="12.75" hidden="false" customHeight="false" outlineLevel="0" collapsed="false">
      <c r="A69" s="80" t="n">
        <v>21080900</v>
      </c>
      <c r="B69" s="81" t="s">
        <v>184</v>
      </c>
      <c r="C69" s="82" t="n">
        <v>0</v>
      </c>
      <c r="D69" s="82" t="n">
        <v>0</v>
      </c>
      <c r="E69" s="82" t="n">
        <v>0</v>
      </c>
      <c r="F69" s="85" t="n">
        <v>2</v>
      </c>
      <c r="G69" s="150" t="n">
        <v>0</v>
      </c>
      <c r="H69" s="84" t="n">
        <v>0</v>
      </c>
      <c r="I69" s="151" t="n">
        <v>0</v>
      </c>
    </row>
    <row r="70" customFormat="false" ht="12.75" hidden="false" customHeight="false" outlineLevel="0" collapsed="false">
      <c r="A70" s="80"/>
      <c r="B70" s="81" t="s">
        <v>185</v>
      </c>
      <c r="C70" s="82"/>
      <c r="D70" s="82"/>
      <c r="E70" s="82"/>
      <c r="F70" s="85"/>
      <c r="G70" s="150"/>
      <c r="H70" s="84"/>
      <c r="I70" s="151"/>
    </row>
    <row r="71" customFormat="false" ht="12.75" hidden="false" customHeight="false" outlineLevel="0" collapsed="false">
      <c r="A71" s="80"/>
      <c r="B71" s="81" t="s">
        <v>186</v>
      </c>
      <c r="C71" s="82"/>
      <c r="D71" s="82"/>
      <c r="E71" s="82"/>
      <c r="F71" s="85"/>
      <c r="G71" s="150"/>
      <c r="H71" s="84"/>
      <c r="I71" s="151"/>
    </row>
    <row r="72" customFormat="false" ht="12.75" hidden="false" customHeight="false" outlineLevel="0" collapsed="false">
      <c r="A72" s="71" t="n">
        <v>21081100</v>
      </c>
      <c r="B72" s="86" t="s">
        <v>49</v>
      </c>
      <c r="C72" s="87" t="n">
        <v>32000</v>
      </c>
      <c r="D72" s="87" t="n">
        <v>32000</v>
      </c>
      <c r="E72" s="87" t="n">
        <v>20400</v>
      </c>
      <c r="F72" s="92" t="n">
        <v>24481</v>
      </c>
      <c r="G72" s="150" t="n">
        <f aca="false">F72/C72*100</f>
        <v>76.503125</v>
      </c>
      <c r="H72" s="84" t="n">
        <f aca="false">F72/D72*100</f>
        <v>76.503125</v>
      </c>
      <c r="I72" s="151" t="n">
        <f aca="false">F72/E72*100</f>
        <v>120.004901960784</v>
      </c>
    </row>
    <row r="73" customFormat="false" ht="12.75" hidden="false" customHeight="false" outlineLevel="0" collapsed="false">
      <c r="A73" s="80" t="n">
        <v>22000000</v>
      </c>
      <c r="B73" s="81" t="s">
        <v>187</v>
      </c>
      <c r="C73" s="82" t="n">
        <f aca="false">C74</f>
        <v>5241900</v>
      </c>
      <c r="D73" s="82" t="n">
        <f aca="false">D74</f>
        <v>5241900</v>
      </c>
      <c r="E73" s="82" t="n">
        <f aca="false">E74</f>
        <v>3566000</v>
      </c>
      <c r="F73" s="82" t="n">
        <f aca="false">F74+F84</f>
        <v>5014299</v>
      </c>
      <c r="G73" s="150" t="n">
        <f aca="false">F73/C73*100</f>
        <v>95.658043839066</v>
      </c>
      <c r="H73" s="84" t="n">
        <f aca="false">F73/D73*100</f>
        <v>95.658043839066</v>
      </c>
      <c r="I73" s="151" t="n">
        <f aca="false">F73/E73*100</f>
        <v>140.614105440269</v>
      </c>
    </row>
    <row r="74" customFormat="false" ht="12.75" hidden="false" customHeight="false" outlineLevel="0" collapsed="false">
      <c r="A74" s="80" t="n">
        <v>22010000</v>
      </c>
      <c r="B74" s="81" t="s">
        <v>52</v>
      </c>
      <c r="C74" s="82" t="n">
        <f aca="false">C77+C75+C78+C80</f>
        <v>5241900</v>
      </c>
      <c r="D74" s="82" t="n">
        <f aca="false">D77+D75+D78+D80</f>
        <v>5241900</v>
      </c>
      <c r="E74" s="82" t="n">
        <f aca="false">E77+E75+E78+E80</f>
        <v>3566000</v>
      </c>
      <c r="F74" s="82" t="n">
        <f aca="false">F77+F75+F78+F80</f>
        <v>3082685</v>
      </c>
      <c r="G74" s="150" t="n">
        <f aca="false">F74/C74*100</f>
        <v>58.8085427039814</v>
      </c>
      <c r="H74" s="84" t="n">
        <f aca="false">F74/D74*100</f>
        <v>58.8085427039814</v>
      </c>
      <c r="I74" s="151" t="n">
        <f aca="false">F74/E74*100</f>
        <v>86.4465787997757</v>
      </c>
    </row>
    <row r="75" customFormat="false" ht="12.75" hidden="false" customHeight="false" outlineLevel="0" collapsed="false">
      <c r="A75" s="80" t="n">
        <v>22010300</v>
      </c>
      <c r="B75" s="81" t="s">
        <v>188</v>
      </c>
      <c r="C75" s="82" t="n">
        <v>402000</v>
      </c>
      <c r="D75" s="82" t="n">
        <v>402000</v>
      </c>
      <c r="E75" s="82" t="n">
        <v>200000</v>
      </c>
      <c r="F75" s="85" t="n">
        <v>206811</v>
      </c>
      <c r="G75" s="150" t="n">
        <f aca="false">F75/C75*100</f>
        <v>51.4455223880597</v>
      </c>
      <c r="H75" s="84" t="n">
        <f aca="false">F75/D75*100</f>
        <v>51.4455223880597</v>
      </c>
      <c r="I75" s="151" t="n">
        <f aca="false">F75/E75*100</f>
        <v>103.4055</v>
      </c>
    </row>
    <row r="76" customFormat="false" ht="12.75" hidden="false" customHeight="false" outlineLevel="0" collapsed="false">
      <c r="A76" s="80"/>
      <c r="B76" s="81" t="s">
        <v>54</v>
      </c>
      <c r="C76" s="82"/>
      <c r="D76" s="82"/>
      <c r="E76" s="82"/>
      <c r="F76" s="85"/>
      <c r="G76" s="150"/>
      <c r="H76" s="84"/>
      <c r="I76" s="151"/>
    </row>
    <row r="77" customFormat="false" ht="12.75" hidden="false" customHeight="false" outlineLevel="0" collapsed="false">
      <c r="A77" s="80" t="n">
        <v>22012500</v>
      </c>
      <c r="B77" s="81" t="s">
        <v>189</v>
      </c>
      <c r="C77" s="82" t="n">
        <v>3281600</v>
      </c>
      <c r="D77" s="82" t="n">
        <v>3281600</v>
      </c>
      <c r="E77" s="82" t="n">
        <v>2489000</v>
      </c>
      <c r="F77" s="85" t="n">
        <v>2210867</v>
      </c>
      <c r="G77" s="150" t="n">
        <f aca="false">F77/C77*100</f>
        <v>67.3716175036568</v>
      </c>
      <c r="H77" s="84" t="n">
        <f aca="false">F77/D77*100</f>
        <v>67.3716175036568</v>
      </c>
      <c r="I77" s="151" t="n">
        <f aca="false">F77/E77*100</f>
        <v>88.8255122539172</v>
      </c>
    </row>
    <row r="78" customFormat="false" ht="12.75" hidden="false" customHeight="false" outlineLevel="0" collapsed="false">
      <c r="A78" s="80" t="n">
        <v>22012600</v>
      </c>
      <c r="B78" s="81" t="s">
        <v>190</v>
      </c>
      <c r="C78" s="82" t="n">
        <v>1528000</v>
      </c>
      <c r="D78" s="82" t="n">
        <v>1528000</v>
      </c>
      <c r="E78" s="82" t="n">
        <v>865000</v>
      </c>
      <c r="F78" s="85" t="n">
        <v>629220</v>
      </c>
      <c r="G78" s="150" t="n">
        <f aca="false">F78/C78*100</f>
        <v>41.1793193717277</v>
      </c>
      <c r="H78" s="84" t="n">
        <f aca="false">F78/D78*100</f>
        <v>41.1793193717277</v>
      </c>
      <c r="I78" s="151" t="n">
        <f aca="false">F78/E78*100</f>
        <v>72.7421965317919</v>
      </c>
    </row>
    <row r="79" customFormat="false" ht="12.75" hidden="false" customHeight="false" outlineLevel="0" collapsed="false">
      <c r="A79" s="80"/>
      <c r="B79" s="81" t="s">
        <v>57</v>
      </c>
      <c r="C79" s="82"/>
      <c r="D79" s="82"/>
      <c r="E79" s="82"/>
      <c r="F79" s="85"/>
      <c r="G79" s="150"/>
      <c r="H79" s="84"/>
      <c r="I79" s="151"/>
    </row>
    <row r="80" customFormat="false" ht="12.75" hidden="false" customHeight="false" outlineLevel="0" collapsed="false">
      <c r="A80" s="80" t="n">
        <v>22012900</v>
      </c>
      <c r="B80" s="81" t="s">
        <v>191</v>
      </c>
      <c r="C80" s="82" t="n">
        <v>30300</v>
      </c>
      <c r="D80" s="82" t="n">
        <v>30300</v>
      </c>
      <c r="E80" s="82" t="n">
        <v>12000</v>
      </c>
      <c r="F80" s="85" t="n">
        <v>35787</v>
      </c>
      <c r="G80" s="150" t="n">
        <f aca="false">F80/C80*100</f>
        <v>118.108910891089</v>
      </c>
      <c r="H80" s="84" t="n">
        <f aca="false">F80/D80*100</f>
        <v>118.108910891089</v>
      </c>
      <c r="I80" s="151" t="n">
        <f aca="false">F80/E80*100</f>
        <v>298.225</v>
      </c>
    </row>
    <row r="81" customFormat="false" ht="12.75" hidden="false" customHeight="false" outlineLevel="0" collapsed="false">
      <c r="A81" s="80"/>
      <c r="B81" s="81" t="s">
        <v>192</v>
      </c>
      <c r="C81" s="82"/>
      <c r="D81" s="82"/>
      <c r="E81" s="82"/>
      <c r="F81" s="85"/>
      <c r="G81" s="150"/>
      <c r="H81" s="84"/>
      <c r="I81" s="151"/>
    </row>
    <row r="82" customFormat="false" ht="12.75" hidden="false" customHeight="false" outlineLevel="0" collapsed="false">
      <c r="A82" s="80"/>
      <c r="B82" s="81" t="s">
        <v>193</v>
      </c>
      <c r="C82" s="82"/>
      <c r="D82" s="82"/>
      <c r="E82" s="82"/>
      <c r="F82" s="85"/>
      <c r="G82" s="150"/>
      <c r="H82" s="84"/>
      <c r="I82" s="151"/>
    </row>
    <row r="83" customFormat="false" ht="12.75" hidden="false" customHeight="false" outlineLevel="0" collapsed="false">
      <c r="A83" s="80"/>
      <c r="B83" s="81" t="s">
        <v>194</v>
      </c>
      <c r="C83" s="82"/>
      <c r="D83" s="82"/>
      <c r="E83" s="82"/>
      <c r="F83" s="85"/>
      <c r="G83" s="150"/>
      <c r="H83" s="84"/>
      <c r="I83" s="151"/>
    </row>
    <row r="84" customFormat="false" ht="12.75" hidden="false" customHeight="false" outlineLevel="0" collapsed="false">
      <c r="A84" s="80" t="n">
        <v>22090000</v>
      </c>
      <c r="B84" s="81" t="s">
        <v>62</v>
      </c>
      <c r="C84" s="82" t="n">
        <f aca="false">C85+C87+C88</f>
        <v>2720000</v>
      </c>
      <c r="D84" s="82" t="n">
        <f aca="false">D85+D87+D88</f>
        <v>2720000</v>
      </c>
      <c r="E84" s="82" t="n">
        <f aca="false">E85+E87+E88</f>
        <v>1921100</v>
      </c>
      <c r="F84" s="82" t="n">
        <f aca="false">F85+F87+F88</f>
        <v>1931614</v>
      </c>
      <c r="G84" s="150" t="n">
        <f aca="false">F84/C84*100</f>
        <v>71.0152205882353</v>
      </c>
      <c r="H84" s="84" t="n">
        <f aca="false">F84/D84*100</f>
        <v>71.0152205882353</v>
      </c>
      <c r="I84" s="151" t="n">
        <f aca="false">F84/E84*100</f>
        <v>100.547290614752</v>
      </c>
    </row>
    <row r="85" customFormat="false" ht="12.75" hidden="false" customHeight="false" outlineLevel="0" collapsed="false">
      <c r="A85" s="71" t="n">
        <v>22090100</v>
      </c>
      <c r="B85" s="86" t="s">
        <v>195</v>
      </c>
      <c r="C85" s="87" t="n">
        <v>14100</v>
      </c>
      <c r="D85" s="87" t="n">
        <v>14100</v>
      </c>
      <c r="E85" s="87" t="n">
        <v>11100</v>
      </c>
      <c r="F85" s="88" t="n">
        <v>181205</v>
      </c>
      <c r="G85" s="150" t="n">
        <f aca="false">F85/C85*100</f>
        <v>1285.14184397163</v>
      </c>
      <c r="H85" s="84" t="n">
        <f aca="false">F85/D85*100</f>
        <v>1285.14184397163</v>
      </c>
      <c r="I85" s="151" t="n">
        <f aca="false">F85/E85*100</f>
        <v>1632.47747747748</v>
      </c>
    </row>
    <row r="86" customFormat="false" ht="12.75" hidden="false" customHeight="false" outlineLevel="0" collapsed="false">
      <c r="A86" s="71"/>
      <c r="B86" s="86" t="s">
        <v>196</v>
      </c>
      <c r="C86" s="87"/>
      <c r="D86" s="87"/>
      <c r="E86" s="87"/>
      <c r="F86" s="88"/>
      <c r="G86" s="150"/>
      <c r="H86" s="84"/>
      <c r="I86" s="151"/>
    </row>
    <row r="87" customFormat="false" ht="12.75" hidden="false" customHeight="false" outlineLevel="0" collapsed="false">
      <c r="A87" s="71" t="n">
        <v>22090200</v>
      </c>
      <c r="B87" s="86" t="s">
        <v>65</v>
      </c>
      <c r="C87" s="87" t="n">
        <v>0</v>
      </c>
      <c r="D87" s="87" t="n">
        <v>0</v>
      </c>
      <c r="E87" s="87" t="n">
        <v>0</v>
      </c>
      <c r="F87" s="88" t="n">
        <v>8828</v>
      </c>
      <c r="G87" s="150" t="n">
        <v>0</v>
      </c>
      <c r="H87" s="84" t="n">
        <v>0</v>
      </c>
      <c r="I87" s="151" t="n">
        <v>0</v>
      </c>
    </row>
    <row r="88" customFormat="false" ht="12.75" hidden="false" customHeight="false" outlineLevel="0" collapsed="false">
      <c r="A88" s="71" t="n">
        <v>22090400</v>
      </c>
      <c r="B88" s="86" t="s">
        <v>197</v>
      </c>
      <c r="C88" s="87" t="n">
        <v>2705900</v>
      </c>
      <c r="D88" s="87" t="n">
        <v>2705900</v>
      </c>
      <c r="E88" s="87" t="n">
        <v>1910000</v>
      </c>
      <c r="F88" s="88" t="n">
        <v>1741581</v>
      </c>
      <c r="G88" s="150" t="n">
        <f aca="false">F88/C88*100</f>
        <v>64.3623563324587</v>
      </c>
      <c r="H88" s="84" t="n">
        <f aca="false">F88/D88*100</f>
        <v>64.3623563324587</v>
      </c>
      <c r="I88" s="151" t="n">
        <f aca="false">F88/E88*100</f>
        <v>91.1822513089005</v>
      </c>
    </row>
    <row r="89" customFormat="false" ht="12.75" hidden="false" customHeight="false" outlineLevel="0" collapsed="false">
      <c r="A89" s="71"/>
      <c r="B89" s="86" t="s">
        <v>198</v>
      </c>
      <c r="C89" s="87"/>
      <c r="D89" s="87"/>
      <c r="E89" s="87"/>
      <c r="F89" s="88"/>
      <c r="G89" s="150"/>
      <c r="H89" s="84"/>
      <c r="I89" s="151"/>
    </row>
    <row r="90" customFormat="false" ht="12.75" hidden="false" customHeight="false" outlineLevel="0" collapsed="false">
      <c r="A90" s="80" t="n">
        <v>24000000</v>
      </c>
      <c r="B90" s="81" t="s">
        <v>70</v>
      </c>
      <c r="C90" s="82" t="n">
        <f aca="false">C91</f>
        <v>56000</v>
      </c>
      <c r="D90" s="82" t="n">
        <f aca="false">D91</f>
        <v>56000</v>
      </c>
      <c r="E90" s="82" t="n">
        <f aca="false">E91</f>
        <v>27500</v>
      </c>
      <c r="F90" s="85" t="n">
        <f aca="false">F91</f>
        <v>46837</v>
      </c>
      <c r="G90" s="150" t="n">
        <f aca="false">F90/C90*100</f>
        <v>83.6375</v>
      </c>
      <c r="H90" s="84" t="n">
        <f aca="false">F90/D90*100</f>
        <v>83.6375</v>
      </c>
      <c r="I90" s="151" t="n">
        <f aca="false">F90/E90*100</f>
        <v>170.316363636364</v>
      </c>
    </row>
    <row r="91" customFormat="false" ht="12.75" hidden="false" customHeight="false" outlineLevel="0" collapsed="false">
      <c r="A91" s="80" t="n">
        <v>24060000</v>
      </c>
      <c r="B91" s="81" t="s">
        <v>48</v>
      </c>
      <c r="C91" s="82" t="n">
        <f aca="false">C92+C93</f>
        <v>56000</v>
      </c>
      <c r="D91" s="82" t="n">
        <f aca="false">D92+D93</f>
        <v>56000</v>
      </c>
      <c r="E91" s="82" t="n">
        <f aca="false">E92+E93</f>
        <v>27500</v>
      </c>
      <c r="F91" s="82" t="n">
        <f aca="false">F92+F93</f>
        <v>46837</v>
      </c>
      <c r="G91" s="150" t="n">
        <f aca="false">F91/C91*100</f>
        <v>83.6375</v>
      </c>
      <c r="H91" s="84" t="n">
        <f aca="false">F91/D91*100</f>
        <v>83.6375</v>
      </c>
      <c r="I91" s="151" t="n">
        <f aca="false">F91/E91*100</f>
        <v>170.316363636364</v>
      </c>
    </row>
    <row r="92" customFormat="false" ht="12.75" hidden="false" customHeight="false" outlineLevel="0" collapsed="false">
      <c r="A92" s="71" t="n">
        <v>24060300</v>
      </c>
      <c r="B92" s="86" t="s">
        <v>48</v>
      </c>
      <c r="C92" s="87" t="n">
        <v>56000</v>
      </c>
      <c r="D92" s="87" t="n">
        <v>56000</v>
      </c>
      <c r="E92" s="87" t="n">
        <v>27500</v>
      </c>
      <c r="F92" s="88" t="n">
        <v>46357</v>
      </c>
      <c r="G92" s="150" t="n">
        <f aca="false">F92/C92*100</f>
        <v>82.7803571428571</v>
      </c>
      <c r="H92" s="84" t="n">
        <f aca="false">F92/D92*100</f>
        <v>82.7803571428571</v>
      </c>
      <c r="I92" s="151" t="n">
        <f aca="false">F92/E92*100</f>
        <v>168.570909090909</v>
      </c>
    </row>
    <row r="93" customFormat="false" ht="12.75" hidden="false" customHeight="false" outlineLevel="0" collapsed="false">
      <c r="A93" s="71" t="n">
        <v>24060600</v>
      </c>
      <c r="B93" s="86" t="s">
        <v>294</v>
      </c>
      <c r="C93" s="87" t="n">
        <v>0</v>
      </c>
      <c r="D93" s="87" t="n">
        <v>0</v>
      </c>
      <c r="E93" s="87" t="n">
        <v>0</v>
      </c>
      <c r="F93" s="88" t="n">
        <v>480</v>
      </c>
      <c r="G93" s="150" t="n">
        <v>0</v>
      </c>
      <c r="H93" s="84" t="n">
        <v>0</v>
      </c>
      <c r="I93" s="151" t="n">
        <v>0</v>
      </c>
    </row>
    <row r="94" customFormat="false" ht="12.75" hidden="false" customHeight="false" outlineLevel="0" collapsed="false">
      <c r="A94" s="80" t="n">
        <v>30000000</v>
      </c>
      <c r="B94" s="81" t="s">
        <v>199</v>
      </c>
      <c r="C94" s="82" t="n">
        <f aca="false">C95</f>
        <v>28000</v>
      </c>
      <c r="D94" s="82" t="n">
        <f aca="false">D95</f>
        <v>28000</v>
      </c>
      <c r="E94" s="82" t="n">
        <f aca="false">E95</f>
        <v>16400</v>
      </c>
      <c r="F94" s="85" t="n">
        <f aca="false">F95</f>
        <v>20600</v>
      </c>
      <c r="G94" s="150" t="n">
        <f aca="false">F94/C94*100</f>
        <v>73.5714285714286</v>
      </c>
      <c r="H94" s="84" t="n">
        <f aca="false">F94/D94*100</f>
        <v>73.5714285714286</v>
      </c>
      <c r="I94" s="151" t="n">
        <f aca="false">F94/E94*100</f>
        <v>125.609756097561</v>
      </c>
    </row>
    <row r="95" customFormat="false" ht="12.75" hidden="false" customHeight="false" outlineLevel="0" collapsed="false">
      <c r="A95" s="80" t="n">
        <v>31000000</v>
      </c>
      <c r="B95" s="81" t="s">
        <v>77</v>
      </c>
      <c r="C95" s="82" t="n">
        <f aca="false">C96</f>
        <v>28000</v>
      </c>
      <c r="D95" s="82" t="n">
        <f aca="false">D96</f>
        <v>28000</v>
      </c>
      <c r="E95" s="82" t="n">
        <f aca="false">E96</f>
        <v>16400</v>
      </c>
      <c r="F95" s="85" t="n">
        <f aca="false">F96</f>
        <v>20600</v>
      </c>
      <c r="G95" s="150" t="n">
        <f aca="false">F95/C95*100</f>
        <v>73.5714285714286</v>
      </c>
      <c r="H95" s="84" t="n">
        <f aca="false">F95/D95*100</f>
        <v>73.5714285714286</v>
      </c>
      <c r="I95" s="151" t="n">
        <f aca="false">F95/E95*100</f>
        <v>125.609756097561</v>
      </c>
    </row>
    <row r="96" customFormat="false" ht="12.75" hidden="false" customHeight="false" outlineLevel="0" collapsed="false">
      <c r="A96" s="71" t="n">
        <v>31010200</v>
      </c>
      <c r="B96" s="86" t="s">
        <v>200</v>
      </c>
      <c r="C96" s="87" t="n">
        <v>28000</v>
      </c>
      <c r="D96" s="87" t="n">
        <v>28000</v>
      </c>
      <c r="E96" s="87" t="n">
        <v>16400</v>
      </c>
      <c r="F96" s="88" t="n">
        <v>20600</v>
      </c>
      <c r="G96" s="150" t="n">
        <f aca="false">F96/C96*100</f>
        <v>73.5714285714286</v>
      </c>
      <c r="H96" s="84" t="n">
        <f aca="false">F96/D96*100</f>
        <v>73.5714285714286</v>
      </c>
      <c r="I96" s="151" t="n">
        <f aca="false">F96/E96*100</f>
        <v>125.609756097561</v>
      </c>
    </row>
    <row r="97" customFormat="false" ht="12.75" hidden="false" customHeight="false" outlineLevel="0" collapsed="false">
      <c r="A97" s="71"/>
      <c r="B97" s="86" t="s">
        <v>201</v>
      </c>
      <c r="C97" s="87"/>
      <c r="D97" s="87"/>
      <c r="E97" s="87"/>
      <c r="F97" s="85"/>
      <c r="G97" s="150"/>
      <c r="H97" s="84"/>
      <c r="I97" s="151"/>
    </row>
    <row r="98" customFormat="false" ht="13.5" hidden="false" customHeight="false" outlineLevel="0" collapsed="false">
      <c r="A98" s="71"/>
      <c r="B98" s="86" t="s">
        <v>202</v>
      </c>
      <c r="C98" s="87"/>
      <c r="D98" s="87"/>
      <c r="E98" s="87"/>
      <c r="F98" s="85"/>
      <c r="G98" s="152"/>
      <c r="H98" s="93"/>
      <c r="I98" s="151"/>
    </row>
    <row r="99" customFormat="false" ht="15.75" hidden="false" customHeight="false" outlineLevel="0" collapsed="false">
      <c r="A99" s="94" t="n">
        <v>900101</v>
      </c>
      <c r="B99" s="95" t="s">
        <v>203</v>
      </c>
      <c r="C99" s="96" t="n">
        <f aca="false">C15+C66+C94</f>
        <v>54802700</v>
      </c>
      <c r="D99" s="96" t="n">
        <f aca="false">D15+D66+D94</f>
        <v>126632190</v>
      </c>
      <c r="E99" s="96" t="n">
        <f aca="false">E15+E66+E94</f>
        <v>82080100</v>
      </c>
      <c r="F99" s="96" t="n">
        <f aca="false">F15+F66+F94</f>
        <v>83861490</v>
      </c>
      <c r="G99" s="97" t="n">
        <f aca="false">F99/C99*100</f>
        <v>153.024376536193</v>
      </c>
      <c r="H99" s="97" t="n">
        <f aca="false">F99/D99*100</f>
        <v>66.2244647273335</v>
      </c>
      <c r="I99" s="97" t="n">
        <f aca="false">F99/E99*100</f>
        <v>102.170306810055</v>
      </c>
    </row>
    <row r="100" customFormat="false" ht="15.75" hidden="false" customHeight="false" outlineLevel="0" collapsed="false">
      <c r="A100" s="94"/>
      <c r="B100" s="95"/>
      <c r="C100" s="96"/>
      <c r="D100" s="96"/>
      <c r="E100" s="96"/>
      <c r="F100" s="96"/>
      <c r="G100" s="97"/>
      <c r="H100" s="97"/>
      <c r="I100" s="97"/>
    </row>
    <row r="101" customFormat="false" ht="12.75" hidden="false" customHeight="false" outlineLevel="0" collapsed="false">
      <c r="A101" s="80" t="n">
        <v>40000000</v>
      </c>
      <c r="B101" s="98" t="s">
        <v>82</v>
      </c>
      <c r="C101" s="85" t="n">
        <f aca="false">C102</f>
        <v>288371918</v>
      </c>
      <c r="D101" s="85" t="n">
        <f aca="false">D102</f>
        <v>311859423</v>
      </c>
      <c r="E101" s="85" t="n">
        <f aca="false">E102</f>
        <v>261179260</v>
      </c>
      <c r="F101" s="85" t="n">
        <f aca="false">F102</f>
        <v>257958292</v>
      </c>
      <c r="G101" s="153" t="n">
        <f aca="false">F101/C101*100</f>
        <v>89.4533329698213</v>
      </c>
      <c r="H101" s="99" t="n">
        <f aca="false">F101/D101*100</f>
        <v>82.7162089631648</v>
      </c>
      <c r="I101" s="149" t="n">
        <f aca="false">F101/E101*100</f>
        <v>98.7667596577156</v>
      </c>
    </row>
    <row r="102" customFormat="false" ht="12.75" hidden="false" customHeight="false" outlineLevel="0" collapsed="false">
      <c r="A102" s="80" t="n">
        <v>41000000</v>
      </c>
      <c r="B102" s="100" t="s">
        <v>83</v>
      </c>
      <c r="C102" s="85" t="n">
        <f aca="false">C103</f>
        <v>288371918</v>
      </c>
      <c r="D102" s="85" t="n">
        <f aca="false">D103</f>
        <v>311859423</v>
      </c>
      <c r="E102" s="85" t="n">
        <f aca="false">E103</f>
        <v>261179260</v>
      </c>
      <c r="F102" s="85" t="n">
        <f aca="false">F103</f>
        <v>257958292</v>
      </c>
      <c r="G102" s="150" t="n">
        <f aca="false">F102/C102*100</f>
        <v>89.4533329698213</v>
      </c>
      <c r="H102" s="154" t="n">
        <f aca="false">F102/D102*100</f>
        <v>82.7162089631648</v>
      </c>
      <c r="I102" s="151" t="n">
        <f aca="false">F102/E102*100</f>
        <v>98.7667596577156</v>
      </c>
    </row>
    <row r="103" customFormat="false" ht="12.75" hidden="false" customHeight="false" outlineLevel="0" collapsed="false">
      <c r="A103" s="80" t="n">
        <v>41030000</v>
      </c>
      <c r="B103" s="100" t="s">
        <v>84</v>
      </c>
      <c r="C103" s="85" t="n">
        <f aca="false">C105+C109+C113+C116+C117+C152</f>
        <v>288371918</v>
      </c>
      <c r="D103" s="85" t="n">
        <f aca="false">D105+D109+D113+D116+D117+D152</f>
        <v>311859423</v>
      </c>
      <c r="E103" s="85" t="n">
        <f aca="false">E105+E109+E113+E116+E117+E152</f>
        <v>261179260</v>
      </c>
      <c r="F103" s="85" t="n">
        <f aca="false">F105+F109+F113+F116+F117+F152</f>
        <v>257958292</v>
      </c>
      <c r="G103" s="150" t="n">
        <f aca="false">F103/C103*100</f>
        <v>89.4533329698213</v>
      </c>
      <c r="H103" s="154" t="n">
        <f aca="false">F103/D103*100</f>
        <v>82.7162089631648</v>
      </c>
      <c r="I103" s="151" t="n">
        <f aca="false">F103/E103*100</f>
        <v>98.7667596577156</v>
      </c>
    </row>
    <row r="104" customFormat="false" ht="12.75" hidden="false" customHeight="false" outlineLevel="0" collapsed="false">
      <c r="A104" s="71"/>
      <c r="B104" s="70" t="s">
        <v>85</v>
      </c>
      <c r="C104" s="90"/>
      <c r="D104" s="90"/>
      <c r="E104" s="82"/>
      <c r="F104" s="82"/>
      <c r="G104" s="150"/>
      <c r="H104" s="154"/>
      <c r="I104" s="151"/>
    </row>
    <row r="105" customFormat="false" ht="12.75" hidden="false" customHeight="false" outlineLevel="0" collapsed="false">
      <c r="A105" s="71" t="n">
        <v>41030600</v>
      </c>
      <c r="B105" s="70" t="s">
        <v>204</v>
      </c>
      <c r="C105" s="101" t="n">
        <v>117323500</v>
      </c>
      <c r="D105" s="101" t="n">
        <v>117601996</v>
      </c>
      <c r="E105" s="167" t="n">
        <v>90023692</v>
      </c>
      <c r="F105" s="102" t="n">
        <v>90023692</v>
      </c>
      <c r="G105" s="150" t="n">
        <f aca="false">F105/C105*100</f>
        <v>76.7311680950534</v>
      </c>
      <c r="H105" s="154" t="n">
        <f aca="false">F105/D105*100</f>
        <v>76.5494592455727</v>
      </c>
      <c r="I105" s="151" t="n">
        <f aca="false">F105/E105*100</f>
        <v>100</v>
      </c>
    </row>
    <row r="106" customFormat="false" ht="12.75" hidden="false" customHeight="false" outlineLevel="0" collapsed="false">
      <c r="A106" s="71"/>
      <c r="B106" s="70" t="s">
        <v>205</v>
      </c>
      <c r="C106" s="90"/>
      <c r="D106" s="101"/>
      <c r="E106" s="167"/>
      <c r="F106" s="102"/>
      <c r="G106" s="150"/>
      <c r="H106" s="154"/>
      <c r="I106" s="151"/>
    </row>
    <row r="107" customFormat="false" ht="12.75" hidden="false" customHeight="false" outlineLevel="0" collapsed="false">
      <c r="A107" s="71"/>
      <c r="B107" s="70" t="s">
        <v>206</v>
      </c>
      <c r="C107" s="90"/>
      <c r="D107" s="101"/>
      <c r="E107" s="111"/>
      <c r="F107" s="82"/>
      <c r="G107" s="150"/>
      <c r="H107" s="154"/>
      <c r="I107" s="151"/>
    </row>
    <row r="108" customFormat="false" ht="12.75" hidden="false" customHeight="false" outlineLevel="0" collapsed="false">
      <c r="A108" s="71"/>
      <c r="B108" s="70" t="s">
        <v>207</v>
      </c>
      <c r="C108" s="90"/>
      <c r="D108" s="101"/>
      <c r="E108" s="111"/>
      <c r="F108" s="82"/>
      <c r="G108" s="150"/>
      <c r="H108" s="154"/>
      <c r="I108" s="151"/>
    </row>
    <row r="109" customFormat="false" ht="12.75" hidden="false" customHeight="false" outlineLevel="0" collapsed="false">
      <c r="A109" s="71" t="n">
        <v>41030800</v>
      </c>
      <c r="B109" s="70" t="s">
        <v>208</v>
      </c>
      <c r="C109" s="90" t="n">
        <v>81555600</v>
      </c>
      <c r="D109" s="101" t="n">
        <v>59373300</v>
      </c>
      <c r="E109" s="111" t="n">
        <v>58806230</v>
      </c>
      <c r="F109" s="82" t="n">
        <v>58806230</v>
      </c>
      <c r="G109" s="150" t="n">
        <f aca="false">F109/C109*100</f>
        <v>72.1056923129742</v>
      </c>
      <c r="H109" s="154" t="n">
        <f aca="false">F109/D109*100</f>
        <v>99.0449073910327</v>
      </c>
      <c r="I109" s="151" t="n">
        <f aca="false">F109/E109*100</f>
        <v>100</v>
      </c>
    </row>
    <row r="110" customFormat="false" ht="12.75" hidden="false" customHeight="false" outlineLevel="0" collapsed="false">
      <c r="A110" s="71"/>
      <c r="B110" s="70" t="s">
        <v>209</v>
      </c>
      <c r="C110" s="90"/>
      <c r="D110" s="101"/>
      <c r="E110" s="167"/>
      <c r="F110" s="87"/>
      <c r="G110" s="150"/>
      <c r="H110" s="154"/>
      <c r="I110" s="151"/>
    </row>
    <row r="111" customFormat="false" ht="12.75" hidden="false" customHeight="false" outlineLevel="0" collapsed="false">
      <c r="A111" s="71"/>
      <c r="B111" s="70" t="s">
        <v>210</v>
      </c>
      <c r="C111" s="90"/>
      <c r="D111" s="101"/>
      <c r="E111" s="111"/>
      <c r="F111" s="82"/>
      <c r="G111" s="150"/>
      <c r="H111" s="154"/>
      <c r="I111" s="151"/>
    </row>
    <row r="112" customFormat="false" ht="12.75" hidden="false" customHeight="false" outlineLevel="0" collapsed="false">
      <c r="A112" s="71"/>
      <c r="B112" s="70" t="s">
        <v>211</v>
      </c>
      <c r="C112" s="90"/>
      <c r="D112" s="101"/>
      <c r="E112" s="167"/>
      <c r="F112" s="102"/>
      <c r="G112" s="150"/>
      <c r="H112" s="154"/>
      <c r="I112" s="151"/>
    </row>
    <row r="113" customFormat="false" ht="12.75" hidden="false" customHeight="false" outlineLevel="0" collapsed="false">
      <c r="A113" s="71" t="n">
        <v>41031000</v>
      </c>
      <c r="B113" s="70" t="s">
        <v>212</v>
      </c>
      <c r="C113" s="90" t="n">
        <v>8640</v>
      </c>
      <c r="D113" s="101" t="n">
        <v>10380</v>
      </c>
      <c r="E113" s="105" t="n">
        <v>7658</v>
      </c>
      <c r="F113" s="102" t="n">
        <v>7658</v>
      </c>
      <c r="G113" s="150" t="n">
        <f aca="false">F113/C113*100</f>
        <v>88.6342592592593</v>
      </c>
      <c r="H113" s="154" t="n">
        <f aca="false">F113/D113*100</f>
        <v>73.776493256262</v>
      </c>
      <c r="I113" s="151" t="n">
        <f aca="false">F113/E113*100</f>
        <v>100</v>
      </c>
    </row>
    <row r="114" customFormat="false" ht="12.75" hidden="false" customHeight="false" outlineLevel="0" collapsed="false">
      <c r="A114" s="71"/>
      <c r="B114" s="70" t="s">
        <v>213</v>
      </c>
      <c r="C114" s="90"/>
      <c r="D114" s="101"/>
      <c r="E114" s="105"/>
      <c r="F114" s="102"/>
      <c r="G114" s="150"/>
      <c r="H114" s="154"/>
      <c r="I114" s="151"/>
    </row>
    <row r="115" customFormat="false" ht="12.75" hidden="false" customHeight="false" outlineLevel="0" collapsed="false">
      <c r="A115" s="71"/>
      <c r="B115" s="70" t="s">
        <v>214</v>
      </c>
      <c r="C115" s="90"/>
      <c r="D115" s="101"/>
      <c r="E115" s="105"/>
      <c r="F115" s="102"/>
      <c r="G115" s="150"/>
      <c r="H115" s="154"/>
      <c r="I115" s="151"/>
    </row>
    <row r="116" customFormat="false" ht="12.75" hidden="false" customHeight="false" outlineLevel="0" collapsed="false">
      <c r="A116" s="103" t="n">
        <v>41033900</v>
      </c>
      <c r="B116" s="104" t="s">
        <v>97</v>
      </c>
      <c r="C116" s="101" t="n">
        <v>54144043</v>
      </c>
      <c r="D116" s="101" t="n">
        <v>92590454</v>
      </c>
      <c r="E116" s="101" t="n">
        <v>71044925</v>
      </c>
      <c r="F116" s="105" t="n">
        <v>70079120</v>
      </c>
      <c r="G116" s="155" t="n">
        <f aca="false">F116/C116*100</f>
        <v>129.430896026734</v>
      </c>
      <c r="H116" s="154" t="n">
        <f aca="false">F116/D116*100</f>
        <v>75.6871977320686</v>
      </c>
      <c r="I116" s="156" t="n">
        <f aca="false">F116/E116*100</f>
        <v>98.6405714412395</v>
      </c>
    </row>
    <row r="117" customFormat="false" ht="12.75" hidden="false" customHeight="false" outlineLevel="0" collapsed="false">
      <c r="A117" s="107" t="n">
        <v>41035000</v>
      </c>
      <c r="B117" s="108" t="s">
        <v>98</v>
      </c>
      <c r="C117" s="101" t="n">
        <f aca="false">C118+C122+C125+C129+C131+C132+C134+C139+C143+C145+C146+C148</f>
        <v>34179502</v>
      </c>
      <c r="D117" s="101" t="n">
        <f aca="false">D118+D122+D125+D129+D131+D132+D134+D139+D143+D145+D146+D148</f>
        <v>41195960</v>
      </c>
      <c r="E117" s="101" t="n">
        <f aca="false">E118+E122+E125+E129+E131+E132+E134+E139+E143+E145+E146+E148</f>
        <v>40466411</v>
      </c>
      <c r="F117" s="101" t="n">
        <f aca="false">F118+F122+F125+F129+F131+F132+F134+F139+F143+F145+F146+F148</f>
        <v>38311694</v>
      </c>
      <c r="G117" s="155" t="n">
        <f aca="false">F117/C117*100</f>
        <v>112.089678778819</v>
      </c>
      <c r="H117" s="154" t="n">
        <f aca="false">F117/D117*100</f>
        <v>92.9986678305349</v>
      </c>
      <c r="I117" s="156" t="n">
        <f aca="false">F117/E117*100</f>
        <v>94.6752950243104</v>
      </c>
    </row>
    <row r="118" customFormat="false" ht="12.75" hidden="false" customHeight="false" outlineLevel="0" collapsed="false">
      <c r="A118" s="103" t="n">
        <v>41035000</v>
      </c>
      <c r="B118" s="104" t="s">
        <v>215</v>
      </c>
      <c r="C118" s="90" t="n">
        <v>7500</v>
      </c>
      <c r="D118" s="101" t="n">
        <v>7500</v>
      </c>
      <c r="E118" s="105" t="n">
        <v>7500</v>
      </c>
      <c r="F118" s="105" t="n">
        <v>0</v>
      </c>
      <c r="G118" s="155" t="n">
        <f aca="false">F118/C118*100</f>
        <v>0</v>
      </c>
      <c r="H118" s="154" t="n">
        <f aca="false">F118/D118*100</f>
        <v>0</v>
      </c>
      <c r="I118" s="156" t="n">
        <v>0</v>
      </c>
    </row>
    <row r="119" customFormat="false" ht="12.75" hidden="false" customHeight="false" outlineLevel="0" collapsed="false">
      <c r="A119" s="103"/>
      <c r="B119" s="104" t="s">
        <v>110</v>
      </c>
      <c r="C119" s="90"/>
      <c r="D119" s="101"/>
      <c r="E119" s="105"/>
      <c r="F119" s="105"/>
      <c r="G119" s="155"/>
      <c r="H119" s="154"/>
      <c r="I119" s="156"/>
    </row>
    <row r="120" customFormat="false" ht="12.75" hidden="false" customHeight="false" outlineLevel="0" collapsed="false">
      <c r="A120" s="103"/>
      <c r="B120" s="104" t="s">
        <v>111</v>
      </c>
      <c r="C120" s="90"/>
      <c r="D120" s="101"/>
      <c r="E120" s="105"/>
      <c r="F120" s="105"/>
      <c r="G120" s="155"/>
      <c r="H120" s="154"/>
      <c r="I120" s="156"/>
    </row>
    <row r="121" customFormat="false" ht="12.75" hidden="false" customHeight="false" outlineLevel="0" collapsed="false">
      <c r="A121" s="103"/>
      <c r="B121" s="104" t="s">
        <v>216</v>
      </c>
      <c r="C121" s="90"/>
      <c r="D121" s="101"/>
      <c r="E121" s="105"/>
      <c r="F121" s="105"/>
      <c r="G121" s="155"/>
      <c r="H121" s="154"/>
      <c r="I121" s="156"/>
    </row>
    <row r="122" customFormat="false" ht="12.75" hidden="false" customHeight="false" outlineLevel="0" collapsed="false">
      <c r="A122" s="103" t="n">
        <v>41035000</v>
      </c>
      <c r="B122" s="104" t="s">
        <v>217</v>
      </c>
      <c r="C122" s="90" t="n">
        <v>9969</v>
      </c>
      <c r="D122" s="101" t="n">
        <v>106296</v>
      </c>
      <c r="E122" s="105" t="n">
        <v>62949</v>
      </c>
      <c r="F122" s="105" t="n">
        <v>10195</v>
      </c>
      <c r="G122" s="155" t="n">
        <f aca="false">F122/C122*100</f>
        <v>102.267027786137</v>
      </c>
      <c r="H122" s="154" t="n">
        <f aca="false">F122/D122*100</f>
        <v>9.5911417174682</v>
      </c>
      <c r="I122" s="156" t="n">
        <f aca="false">F122/E122*100</f>
        <v>16.1956504471874</v>
      </c>
    </row>
    <row r="123" customFormat="false" ht="12.75" hidden="false" customHeight="false" outlineLevel="0" collapsed="false">
      <c r="A123" s="103"/>
      <c r="B123" s="104" t="s">
        <v>218</v>
      </c>
      <c r="C123" s="90"/>
      <c r="D123" s="101"/>
      <c r="E123" s="105"/>
      <c r="F123" s="105"/>
      <c r="G123" s="155"/>
      <c r="H123" s="154"/>
      <c r="I123" s="156"/>
    </row>
    <row r="124" customFormat="false" ht="12.75" hidden="false" customHeight="false" outlineLevel="0" collapsed="false">
      <c r="A124" s="103"/>
      <c r="B124" s="104" t="s">
        <v>117</v>
      </c>
      <c r="C124" s="90"/>
      <c r="D124" s="101"/>
      <c r="E124" s="105"/>
      <c r="F124" s="105"/>
      <c r="G124" s="155"/>
      <c r="H124" s="154"/>
      <c r="I124" s="156"/>
    </row>
    <row r="125" customFormat="false" ht="12.75" hidden="false" customHeight="false" outlineLevel="0" collapsed="false">
      <c r="A125" s="103" t="n">
        <v>41035000</v>
      </c>
      <c r="B125" s="104" t="s">
        <v>215</v>
      </c>
      <c r="C125" s="90" t="n">
        <v>360000</v>
      </c>
      <c r="D125" s="101" t="n">
        <v>360000</v>
      </c>
      <c r="E125" s="105" t="n">
        <v>360000</v>
      </c>
      <c r="F125" s="105" t="n">
        <v>198240</v>
      </c>
      <c r="G125" s="155" t="n">
        <f aca="false">F125/C125*100</f>
        <v>55.0666666666667</v>
      </c>
      <c r="H125" s="154" t="n">
        <f aca="false">F125/D125*100</f>
        <v>55.0666666666667</v>
      </c>
      <c r="I125" s="156" t="n">
        <f aca="false">F125/E125*100</f>
        <v>55.0666666666667</v>
      </c>
    </row>
    <row r="126" customFormat="false" ht="12.75" hidden="false" customHeight="false" outlineLevel="0" collapsed="false">
      <c r="A126" s="103"/>
      <c r="B126" s="104" t="s">
        <v>110</v>
      </c>
      <c r="C126" s="90"/>
      <c r="D126" s="101"/>
      <c r="E126" s="105"/>
      <c r="F126" s="105"/>
      <c r="G126" s="155"/>
      <c r="H126" s="154"/>
      <c r="I126" s="156"/>
    </row>
    <row r="127" customFormat="false" ht="12.75" hidden="false" customHeight="false" outlineLevel="0" collapsed="false">
      <c r="A127" s="103"/>
      <c r="B127" s="104" t="s">
        <v>113</v>
      </c>
      <c r="C127" s="90"/>
      <c r="D127" s="101"/>
      <c r="E127" s="105"/>
      <c r="F127" s="105"/>
      <c r="G127" s="155"/>
      <c r="H127" s="154"/>
      <c r="I127" s="156"/>
    </row>
    <row r="128" customFormat="false" ht="12.75" hidden="false" customHeight="false" outlineLevel="0" collapsed="false">
      <c r="A128" s="103"/>
      <c r="B128" s="109" t="s">
        <v>219</v>
      </c>
      <c r="C128" s="90"/>
      <c r="D128" s="101"/>
      <c r="E128" s="105"/>
      <c r="F128" s="105"/>
      <c r="G128" s="155"/>
      <c r="H128" s="154"/>
      <c r="I128" s="156"/>
    </row>
    <row r="129" customFormat="false" ht="12.75" hidden="false" customHeight="false" outlineLevel="0" collapsed="false">
      <c r="A129" s="103" t="n">
        <v>41035000</v>
      </c>
      <c r="B129" s="104" t="s">
        <v>99</v>
      </c>
      <c r="C129" s="101" t="n">
        <v>50000</v>
      </c>
      <c r="D129" s="101" t="n">
        <v>50000</v>
      </c>
      <c r="E129" s="105" t="n">
        <v>50000</v>
      </c>
      <c r="F129" s="105" t="n">
        <v>30376</v>
      </c>
      <c r="G129" s="155" t="n">
        <f aca="false">F129/C129*100</f>
        <v>60.752</v>
      </c>
      <c r="H129" s="154" t="n">
        <f aca="false">F129/D129*100</f>
        <v>60.752</v>
      </c>
      <c r="I129" s="156" t="n">
        <f aca="false">F129/E129*100</f>
        <v>60.752</v>
      </c>
    </row>
    <row r="130" customFormat="false" ht="12.75" hidden="false" customHeight="false" outlineLevel="0" collapsed="false">
      <c r="A130" s="103"/>
      <c r="B130" s="109" t="s">
        <v>269</v>
      </c>
      <c r="C130" s="101"/>
      <c r="D130" s="101"/>
      <c r="E130" s="105"/>
      <c r="F130" s="105"/>
      <c r="G130" s="155"/>
      <c r="H130" s="154"/>
      <c r="I130" s="156"/>
    </row>
    <row r="131" customFormat="false" ht="12.75" hidden="false" customHeight="false" outlineLevel="0" collapsed="false">
      <c r="A131" s="103" t="n">
        <v>41035000</v>
      </c>
      <c r="B131" s="104" t="s">
        <v>101</v>
      </c>
      <c r="C131" s="101" t="n">
        <v>33260600</v>
      </c>
      <c r="D131" s="101" t="n">
        <v>35040836</v>
      </c>
      <c r="E131" s="105" t="n">
        <v>34354634</v>
      </c>
      <c r="F131" s="105" t="n">
        <v>33824729</v>
      </c>
      <c r="G131" s="155" t="n">
        <f aca="false">F131/C131*100</f>
        <v>101.696087863719</v>
      </c>
      <c r="H131" s="154" t="n">
        <f aca="false">F131/D131*100</f>
        <v>96.5294578017488</v>
      </c>
      <c r="I131" s="156" t="n">
        <f aca="false">F131/E131*100</f>
        <v>98.4575443301186</v>
      </c>
    </row>
    <row r="132" customFormat="false" ht="12.75" hidden="false" customHeight="false" outlineLevel="0" collapsed="false">
      <c r="A132" s="103" t="n">
        <v>41035000</v>
      </c>
      <c r="B132" s="104" t="s">
        <v>270</v>
      </c>
      <c r="C132" s="101" t="n">
        <v>391433</v>
      </c>
      <c r="D132" s="101" t="n">
        <v>391433</v>
      </c>
      <c r="E132" s="105" t="n">
        <v>391433</v>
      </c>
      <c r="F132" s="105" t="n">
        <v>365991</v>
      </c>
      <c r="G132" s="155" t="n">
        <f aca="false">F132/C132*100</f>
        <v>93.5002925149387</v>
      </c>
      <c r="H132" s="154" t="n">
        <f aca="false">F132/D132*100</f>
        <v>93.5002925149387</v>
      </c>
      <c r="I132" s="156" t="n">
        <f aca="false">F132/E132*100</f>
        <v>93.5002925149387</v>
      </c>
    </row>
    <row r="133" customFormat="false" ht="12.75" hidden="false" customHeight="false" outlineLevel="0" collapsed="false">
      <c r="A133" s="103"/>
      <c r="B133" s="109" t="s">
        <v>250</v>
      </c>
      <c r="C133" s="101"/>
      <c r="D133" s="101"/>
      <c r="E133" s="105"/>
      <c r="F133" s="105"/>
      <c r="G133" s="155"/>
      <c r="H133" s="154"/>
      <c r="I133" s="156"/>
    </row>
    <row r="134" customFormat="false" ht="12.75" hidden="false" customHeight="false" outlineLevel="0" collapsed="false">
      <c r="A134" s="103" t="n">
        <v>41035000</v>
      </c>
      <c r="B134" s="104" t="s">
        <v>271</v>
      </c>
      <c r="C134" s="101" t="n">
        <v>100000</v>
      </c>
      <c r="D134" s="101" t="n">
        <v>100000</v>
      </c>
      <c r="E134" s="105" t="n">
        <v>100000</v>
      </c>
      <c r="F134" s="105" t="n">
        <v>0</v>
      </c>
      <c r="G134" s="155" t="n">
        <f aca="false">F134/C134*100</f>
        <v>0</v>
      </c>
      <c r="H134" s="154" t="n">
        <f aca="false">F134/D134*100</f>
        <v>0</v>
      </c>
      <c r="I134" s="156" t="n">
        <f aca="false">F134/E134*100</f>
        <v>0</v>
      </c>
    </row>
    <row r="135" customFormat="false" ht="12.75" hidden="false" customHeight="false" outlineLevel="0" collapsed="false">
      <c r="A135" s="103"/>
      <c r="B135" s="109" t="s">
        <v>272</v>
      </c>
      <c r="C135" s="101"/>
      <c r="D135" s="101"/>
      <c r="E135" s="105"/>
      <c r="F135" s="105"/>
      <c r="G135" s="155"/>
      <c r="H135" s="154"/>
      <c r="I135" s="156"/>
    </row>
    <row r="136" customFormat="false" ht="12.75" hidden="false" customHeight="false" outlineLevel="0" collapsed="false">
      <c r="A136" s="103"/>
      <c r="B136" s="109" t="s">
        <v>273</v>
      </c>
      <c r="C136" s="101"/>
      <c r="D136" s="101"/>
      <c r="E136" s="105"/>
      <c r="F136" s="105"/>
      <c r="G136" s="155"/>
      <c r="H136" s="154"/>
      <c r="I136" s="156"/>
    </row>
    <row r="137" customFormat="false" ht="12.75" hidden="false" customHeight="false" outlineLevel="0" collapsed="false">
      <c r="A137" s="103"/>
      <c r="B137" s="109" t="s">
        <v>274</v>
      </c>
      <c r="C137" s="101"/>
      <c r="D137" s="101"/>
      <c r="E137" s="105"/>
      <c r="F137" s="105"/>
      <c r="G137" s="155"/>
      <c r="H137" s="154"/>
      <c r="I137" s="156"/>
    </row>
    <row r="138" customFormat="false" ht="12.75" hidden="false" customHeight="false" outlineLevel="0" collapsed="false">
      <c r="A138" s="103"/>
      <c r="B138" s="109" t="s">
        <v>275</v>
      </c>
      <c r="C138" s="101"/>
      <c r="D138" s="101"/>
      <c r="E138" s="105"/>
      <c r="F138" s="105"/>
      <c r="G138" s="155"/>
      <c r="H138" s="154"/>
      <c r="I138" s="156"/>
    </row>
    <row r="139" customFormat="false" ht="12.75" hidden="false" customHeight="false" outlineLevel="0" collapsed="false">
      <c r="A139" s="71" t="n">
        <v>41035000</v>
      </c>
      <c r="B139" s="58" t="s">
        <v>215</v>
      </c>
      <c r="C139" s="101" t="n">
        <v>0</v>
      </c>
      <c r="D139" s="101" t="n">
        <v>930000</v>
      </c>
      <c r="E139" s="105" t="n">
        <v>930000</v>
      </c>
      <c r="F139" s="105" t="n">
        <v>0</v>
      </c>
      <c r="G139" s="155" t="n">
        <v>0</v>
      </c>
      <c r="H139" s="154" t="n">
        <f aca="false">F139/D139*100</f>
        <v>0</v>
      </c>
      <c r="I139" s="156" t="n">
        <f aca="false">F139/E139*100</f>
        <v>0</v>
      </c>
    </row>
    <row r="140" customFormat="false" ht="12.75" hidden="false" customHeight="false" outlineLevel="0" collapsed="false">
      <c r="A140" s="71"/>
      <c r="B140" s="58" t="s">
        <v>110</v>
      </c>
      <c r="C140" s="101"/>
      <c r="D140" s="101"/>
      <c r="E140" s="105"/>
      <c r="F140" s="105"/>
      <c r="G140" s="155"/>
      <c r="H140" s="154"/>
      <c r="I140" s="156"/>
    </row>
    <row r="141" customFormat="false" ht="12.75" hidden="false" customHeight="false" outlineLevel="0" collapsed="false">
      <c r="A141" s="71"/>
      <c r="B141" s="58" t="s">
        <v>285</v>
      </c>
      <c r="C141" s="101"/>
      <c r="D141" s="101"/>
      <c r="E141" s="105"/>
      <c r="F141" s="105"/>
      <c r="G141" s="155"/>
      <c r="H141" s="154"/>
      <c r="I141" s="156"/>
    </row>
    <row r="142" customFormat="false" ht="12.75" hidden="false" customHeight="false" outlineLevel="0" collapsed="false">
      <c r="A142" s="71"/>
      <c r="B142" s="58" t="s">
        <v>219</v>
      </c>
      <c r="C142" s="101"/>
      <c r="D142" s="101"/>
      <c r="E142" s="105"/>
      <c r="F142" s="105"/>
      <c r="G142" s="155"/>
      <c r="H142" s="154"/>
      <c r="I142" s="156"/>
    </row>
    <row r="143" customFormat="false" ht="12.75" hidden="false" customHeight="false" outlineLevel="0" collapsed="false">
      <c r="A143" s="71" t="n">
        <v>41035000</v>
      </c>
      <c r="B143" s="58" t="s">
        <v>251</v>
      </c>
      <c r="C143" s="101" t="n">
        <v>0</v>
      </c>
      <c r="D143" s="101" t="n">
        <v>20000</v>
      </c>
      <c r="E143" s="105" t="n">
        <v>20000</v>
      </c>
      <c r="F143" s="105" t="n">
        <v>0</v>
      </c>
      <c r="G143" s="155" t="n">
        <v>0</v>
      </c>
      <c r="H143" s="154" t="n">
        <f aca="false">F143/D143*100</f>
        <v>0</v>
      </c>
      <c r="I143" s="156" t="n">
        <f aca="false">F143/E143*100</f>
        <v>0</v>
      </c>
    </row>
    <row r="144" customFormat="false" ht="12.75" hidden="false" customHeight="false" outlineLevel="0" collapsed="false">
      <c r="A144" s="71"/>
      <c r="B144" s="58" t="s">
        <v>252</v>
      </c>
      <c r="C144" s="101"/>
      <c r="D144" s="101"/>
      <c r="E144" s="105"/>
      <c r="F144" s="105"/>
      <c r="G144" s="155"/>
      <c r="H144" s="154"/>
      <c r="I144" s="156"/>
    </row>
    <row r="145" customFormat="false" ht="12.75" hidden="false" customHeight="false" outlineLevel="0" collapsed="false">
      <c r="A145" s="71" t="n">
        <v>41035000</v>
      </c>
      <c r="B145" s="58" t="s">
        <v>281</v>
      </c>
      <c r="C145" s="101" t="n">
        <v>0</v>
      </c>
      <c r="D145" s="101" t="n">
        <v>109901</v>
      </c>
      <c r="E145" s="105" t="n">
        <v>109901</v>
      </c>
      <c r="F145" s="105" t="n">
        <v>109901</v>
      </c>
      <c r="G145" s="155" t="n">
        <v>0</v>
      </c>
      <c r="H145" s="154" t="n">
        <f aca="false">F145/D145*100</f>
        <v>100</v>
      </c>
      <c r="I145" s="156" t="n">
        <f aca="false">F145/E145*100</f>
        <v>100</v>
      </c>
    </row>
    <row r="146" customFormat="false" ht="12.75" hidden="false" customHeight="false" outlineLevel="0" collapsed="false">
      <c r="A146" s="71" t="n">
        <v>41035000</v>
      </c>
      <c r="B146" s="58" t="s">
        <v>251</v>
      </c>
      <c r="C146" s="101" t="n">
        <v>0</v>
      </c>
      <c r="D146" s="101" t="n">
        <v>3772262</v>
      </c>
      <c r="E146" s="105" t="n">
        <v>3772262</v>
      </c>
      <c r="F146" s="105" t="n">
        <v>3772262</v>
      </c>
      <c r="G146" s="155" t="n">
        <v>0</v>
      </c>
      <c r="H146" s="154" t="n">
        <f aca="false">F146/D146*100</f>
        <v>100</v>
      </c>
      <c r="I146" s="156" t="n">
        <f aca="false">F146/E146*100</f>
        <v>100</v>
      </c>
    </row>
    <row r="147" customFormat="false" ht="12.75" hidden="false" customHeight="false" outlineLevel="0" collapsed="false">
      <c r="A147" s="71"/>
      <c r="B147" s="58" t="s">
        <v>284</v>
      </c>
      <c r="C147" s="101"/>
      <c r="D147" s="101"/>
      <c r="E147" s="105"/>
      <c r="F147" s="105"/>
      <c r="G147" s="155"/>
      <c r="H147" s="154"/>
      <c r="I147" s="156"/>
    </row>
    <row r="148" customFormat="false" ht="12.75" hidden="false" customHeight="false" outlineLevel="0" collapsed="false">
      <c r="A148" s="71" t="n">
        <v>41035000</v>
      </c>
      <c r="B148" s="58" t="s">
        <v>282</v>
      </c>
      <c r="C148" s="101" t="n">
        <v>0</v>
      </c>
      <c r="D148" s="101" t="n">
        <v>307732</v>
      </c>
      <c r="E148" s="105" t="n">
        <v>307732</v>
      </c>
      <c r="F148" s="105" t="n">
        <v>0</v>
      </c>
      <c r="G148" s="155" t="n">
        <v>0</v>
      </c>
      <c r="H148" s="154" t="n">
        <f aca="false">F148/D148*100</f>
        <v>0</v>
      </c>
      <c r="I148" s="156" t="n">
        <f aca="false">F148/E148*100</f>
        <v>0</v>
      </c>
    </row>
    <row r="149" customFormat="false" ht="12.75" hidden="false" customHeight="false" outlineLevel="0" collapsed="false">
      <c r="A149" s="71"/>
      <c r="B149" s="58" t="s">
        <v>283</v>
      </c>
      <c r="C149" s="101"/>
      <c r="D149" s="101"/>
      <c r="E149" s="105"/>
      <c r="F149" s="105"/>
      <c r="G149" s="155"/>
      <c r="H149" s="154"/>
      <c r="I149" s="156"/>
    </row>
    <row r="150" customFormat="false" ht="12.75" hidden="false" customHeight="false" outlineLevel="0" collapsed="false">
      <c r="A150" s="103" t="n">
        <v>41035200</v>
      </c>
      <c r="B150" s="109" t="s">
        <v>276</v>
      </c>
      <c r="C150" s="101" t="n">
        <v>493326</v>
      </c>
      <c r="D150" s="101" t="n">
        <v>493326</v>
      </c>
      <c r="E150" s="168" t="n">
        <v>493326</v>
      </c>
      <c r="F150" s="168"/>
      <c r="G150" s="155" t="n">
        <f aca="false">F150/C150*100</f>
        <v>0</v>
      </c>
      <c r="H150" s="154" t="n">
        <f aca="false">F150/D150*100</f>
        <v>0</v>
      </c>
      <c r="I150" s="156" t="n">
        <f aca="false">F150/E150*100</f>
        <v>0</v>
      </c>
    </row>
    <row r="151" customFormat="false" ht="12.75" hidden="false" customHeight="false" outlineLevel="0" collapsed="false">
      <c r="A151" s="103"/>
      <c r="B151" s="109" t="s">
        <v>254</v>
      </c>
      <c r="C151" s="101"/>
      <c r="D151" s="101"/>
      <c r="E151" s="105"/>
      <c r="F151" s="105"/>
      <c r="G151" s="155"/>
      <c r="H151" s="154"/>
      <c r="I151" s="156"/>
    </row>
    <row r="152" customFormat="false" ht="12.75" hidden="false" customHeight="false" outlineLevel="0" collapsed="false">
      <c r="A152" s="71" t="n">
        <v>41035800</v>
      </c>
      <c r="B152" s="86" t="s">
        <v>222</v>
      </c>
      <c r="C152" s="90" t="n">
        <v>1160633</v>
      </c>
      <c r="D152" s="101" t="n">
        <v>1087333</v>
      </c>
      <c r="E152" s="105" t="n">
        <v>830344</v>
      </c>
      <c r="F152" s="105" t="n">
        <v>729898</v>
      </c>
      <c r="G152" s="155" t="n">
        <f aca="false">F152/C152*100</f>
        <v>62.8879240896993</v>
      </c>
      <c r="H152" s="154" t="n">
        <f aca="false">F152/D152*100</f>
        <v>67.1273657655934</v>
      </c>
      <c r="I152" s="156" t="n">
        <f aca="false">F152/E152*100</f>
        <v>87.9030859499195</v>
      </c>
    </row>
    <row r="153" customFormat="false" ht="12.75" hidden="false" customHeight="false" outlineLevel="0" collapsed="false">
      <c r="A153" s="71"/>
      <c r="B153" s="86" t="s">
        <v>223</v>
      </c>
      <c r="C153" s="90"/>
      <c r="D153" s="101"/>
      <c r="E153" s="105"/>
      <c r="F153" s="105"/>
      <c r="G153" s="155"/>
      <c r="H153" s="154"/>
      <c r="I153" s="156"/>
    </row>
    <row r="154" customFormat="false" ht="12.75" hidden="false" customHeight="false" outlineLevel="0" collapsed="false">
      <c r="A154" s="71"/>
      <c r="B154" s="86" t="s">
        <v>224</v>
      </c>
      <c r="C154" s="90"/>
      <c r="D154" s="101"/>
      <c r="E154" s="167"/>
      <c r="F154" s="111"/>
      <c r="G154" s="155"/>
      <c r="H154" s="154"/>
      <c r="I154" s="156"/>
    </row>
    <row r="155" customFormat="false" ht="12.75" hidden="false" customHeight="false" outlineLevel="0" collapsed="false">
      <c r="A155" s="71"/>
      <c r="B155" s="86" t="s">
        <v>225</v>
      </c>
      <c r="C155" s="90"/>
      <c r="D155" s="101"/>
      <c r="E155" s="169"/>
      <c r="F155" s="102"/>
      <c r="G155" s="150"/>
      <c r="H155" s="154"/>
      <c r="I155" s="151"/>
    </row>
    <row r="156" customFormat="false" ht="12.75" hidden="false" customHeight="false" outlineLevel="0" collapsed="false">
      <c r="A156" s="71"/>
      <c r="B156" s="86" t="s">
        <v>226</v>
      </c>
      <c r="C156" s="90"/>
      <c r="D156" s="101"/>
      <c r="E156" s="105"/>
      <c r="F156" s="102"/>
      <c r="G156" s="150"/>
      <c r="H156" s="154"/>
      <c r="I156" s="151"/>
    </row>
    <row r="157" customFormat="false" ht="13.5" hidden="false" customHeight="false" outlineLevel="0" collapsed="false">
      <c r="A157" s="71"/>
      <c r="B157" s="86"/>
      <c r="C157" s="90"/>
      <c r="D157" s="101"/>
      <c r="E157" s="105"/>
      <c r="F157" s="102"/>
      <c r="G157" s="150"/>
      <c r="H157" s="154"/>
      <c r="I157" s="151"/>
    </row>
    <row r="158" customFormat="false" ht="13.5" hidden="false" customHeight="false" outlineLevel="0" collapsed="false">
      <c r="A158" s="113" t="n">
        <v>900102</v>
      </c>
      <c r="B158" s="114" t="s">
        <v>227</v>
      </c>
      <c r="C158" s="115" t="n">
        <f aca="false">C99+C101</f>
        <v>343174618</v>
      </c>
      <c r="D158" s="115" t="n">
        <f aca="false">D99+D101</f>
        <v>438491613</v>
      </c>
      <c r="E158" s="115" t="n">
        <f aca="false">E99+E101</f>
        <v>343259360</v>
      </c>
      <c r="F158" s="115" t="n">
        <f aca="false">F99+F101</f>
        <v>341819782</v>
      </c>
      <c r="G158" s="157" t="n">
        <f aca="false">F158/C158*100</f>
        <v>99.6052050679343</v>
      </c>
      <c r="H158" s="158" t="n">
        <f aca="false">F158/D158*100</f>
        <v>77.9535507330217</v>
      </c>
      <c r="I158" s="159" t="n">
        <f aca="false">F158/E158*100</f>
        <v>99.5806150777651</v>
      </c>
    </row>
    <row r="159" customFormat="false" ht="13.5" hidden="false" customHeight="false" outlineLevel="0" collapsed="false">
      <c r="A159" s="94" t="n">
        <v>602100</v>
      </c>
      <c r="B159" s="116" t="s">
        <v>228</v>
      </c>
      <c r="C159" s="115"/>
      <c r="D159" s="85"/>
      <c r="E159" s="102"/>
      <c r="F159" s="105" t="n">
        <v>22565602</v>
      </c>
      <c r="G159" s="84"/>
      <c r="H159" s="84"/>
      <c r="I159" s="84"/>
    </row>
    <row r="160" customFormat="false" ht="13.5" hidden="false" customHeight="false" outlineLevel="0" collapsed="false">
      <c r="A160" s="94" t="n">
        <v>603000</v>
      </c>
      <c r="B160" s="116" t="s">
        <v>229</v>
      </c>
      <c r="C160" s="115"/>
      <c r="D160" s="115"/>
      <c r="E160" s="117"/>
      <c r="F160" s="118"/>
      <c r="G160" s="119"/>
      <c r="H160" s="119"/>
      <c r="I160" s="119"/>
    </row>
    <row r="161" customFormat="false" ht="15.75" hidden="false" customHeight="true" outlineLevel="0" collapsed="false">
      <c r="A161" s="94" t="n">
        <v>208400</v>
      </c>
      <c r="B161" s="116" t="s">
        <v>277</v>
      </c>
      <c r="C161" s="115"/>
      <c r="D161" s="115"/>
      <c r="E161" s="138"/>
      <c r="F161" s="170" t="n">
        <v>-232660</v>
      </c>
      <c r="G161" s="119"/>
      <c r="H161" s="119"/>
      <c r="I161" s="119"/>
    </row>
    <row r="162" customFormat="false" ht="13.5" hidden="false" customHeight="false" outlineLevel="0" collapsed="false">
      <c r="A162" s="120"/>
      <c r="B162" s="121" t="s">
        <v>230</v>
      </c>
      <c r="C162" s="115" t="n">
        <f aca="false">C158</f>
        <v>343174618</v>
      </c>
      <c r="D162" s="115" t="n">
        <f aca="false">D158</f>
        <v>438491613</v>
      </c>
      <c r="E162" s="115" t="n">
        <f aca="false">E158</f>
        <v>343259360</v>
      </c>
      <c r="F162" s="115" t="n">
        <f aca="false">F158+F159+F160+F161</f>
        <v>364152724</v>
      </c>
      <c r="G162" s="119" t="n">
        <f aca="false">F162/C162*100</f>
        <v>106.112953843224</v>
      </c>
      <c r="H162" s="119" t="n">
        <f aca="false">F162/D162*100</f>
        <v>83.0466793899659</v>
      </c>
      <c r="I162" s="119" t="n">
        <f aca="false">F162/E162*100</f>
        <v>106.086757255505</v>
      </c>
    </row>
    <row r="163" customFormat="false" ht="12.75" hidden="false" customHeight="false" outlineLevel="0" collapsed="false">
      <c r="A163" s="80"/>
      <c r="B163" s="122" t="s">
        <v>231</v>
      </c>
      <c r="C163" s="123" t="n">
        <f aca="false">C164+C179</f>
        <v>9665941</v>
      </c>
      <c r="D163" s="123" t="n">
        <f aca="false">D164+D179</f>
        <v>14141278</v>
      </c>
      <c r="E163" s="123" t="n">
        <f aca="false">E164+E179</f>
        <v>14141278</v>
      </c>
      <c r="F163" s="123" t="n">
        <f aca="false">F164+F179</f>
        <v>10688946</v>
      </c>
      <c r="G163" s="161" t="n">
        <f aca="false">F163/C163*100</f>
        <v>110.583604845095</v>
      </c>
      <c r="H163" s="124" t="n">
        <f aca="false">F163/D163*100</f>
        <v>75.5868458282201</v>
      </c>
      <c r="I163" s="162" t="n">
        <f aca="false">F163/E163*100</f>
        <v>75.5868458282201</v>
      </c>
    </row>
    <row r="164" customFormat="false" ht="12.75" hidden="false" customHeight="false" outlineLevel="0" collapsed="false">
      <c r="A164" s="80" t="n">
        <v>25000000</v>
      </c>
      <c r="B164" s="81" t="s">
        <v>71</v>
      </c>
      <c r="C164" s="85" t="n">
        <f aca="false">C165+C172</f>
        <v>9665941</v>
      </c>
      <c r="D164" s="85" t="n">
        <f aca="false">D165+D172</f>
        <v>13918113</v>
      </c>
      <c r="E164" s="85" t="n">
        <f aca="false">E165+E172</f>
        <v>13918113</v>
      </c>
      <c r="F164" s="85" t="n">
        <f aca="false">F165+F172</f>
        <v>10469461</v>
      </c>
      <c r="G164" s="163" t="n">
        <f aca="false">F164/C164*100</f>
        <v>108.312899902865</v>
      </c>
      <c r="H164" s="84" t="n">
        <f aca="false">F164/D164*100</f>
        <v>75.2218422138116</v>
      </c>
      <c r="I164" s="162" t="n">
        <f aca="false">F164/E164*100</f>
        <v>75.2218422138116</v>
      </c>
    </row>
    <row r="165" customFormat="false" ht="12.75" hidden="false" customHeight="false" outlineLevel="0" collapsed="false">
      <c r="A165" s="80" t="n">
        <v>25010000</v>
      </c>
      <c r="B165" s="81" t="s">
        <v>232</v>
      </c>
      <c r="C165" s="85" t="n">
        <f aca="false">C167+C169+C170</f>
        <v>9665941</v>
      </c>
      <c r="D165" s="85" t="n">
        <f aca="false">D167+D169+D170</f>
        <v>9765071</v>
      </c>
      <c r="E165" s="85" t="n">
        <f aca="false">E167+E169+E170</f>
        <v>9765071</v>
      </c>
      <c r="F165" s="85" t="n">
        <f aca="false">F167+F169+F170</f>
        <v>6110068</v>
      </c>
      <c r="G165" s="163" t="n">
        <f aca="false">F165/C165*100</f>
        <v>63.2123452853685</v>
      </c>
      <c r="H165" s="84" t="n">
        <f aca="false">F165/D165*100</f>
        <v>62.5706459277152</v>
      </c>
      <c r="I165" s="162" t="n">
        <f aca="false">F165/E165*100</f>
        <v>62.5706459277152</v>
      </c>
    </row>
    <row r="166" customFormat="false" ht="12.75" hidden="false" customHeight="false" outlineLevel="0" collapsed="false">
      <c r="A166" s="80"/>
      <c r="B166" s="81" t="s">
        <v>73</v>
      </c>
      <c r="C166" s="85"/>
      <c r="D166" s="85"/>
      <c r="E166" s="85"/>
      <c r="F166" s="85"/>
      <c r="G166" s="163"/>
      <c r="H166" s="125"/>
      <c r="I166" s="162"/>
    </row>
    <row r="167" customFormat="false" ht="12.75" hidden="false" customHeight="false" outlineLevel="0" collapsed="false">
      <c r="A167" s="71" t="n">
        <v>25010100</v>
      </c>
      <c r="B167" s="86" t="s">
        <v>233</v>
      </c>
      <c r="C167" s="88" t="n">
        <v>9330718</v>
      </c>
      <c r="D167" s="88" t="n">
        <v>9330718</v>
      </c>
      <c r="E167" s="88" t="n">
        <v>9330718</v>
      </c>
      <c r="F167" s="92" t="n">
        <v>5804813</v>
      </c>
      <c r="G167" s="150" t="n">
        <f aca="false">F167/C167*100</f>
        <v>62.2118576512547</v>
      </c>
      <c r="H167" s="84" t="n">
        <f aca="false">F167/D167*100</f>
        <v>62.2118576512547</v>
      </c>
      <c r="I167" s="151" t="n">
        <f aca="false">F167/E167*100</f>
        <v>62.2118576512547</v>
      </c>
    </row>
    <row r="168" customFormat="false" ht="12.75" hidden="false" customHeight="false" outlineLevel="0" collapsed="false">
      <c r="A168" s="71"/>
      <c r="B168" s="86" t="s">
        <v>234</v>
      </c>
      <c r="C168" s="88"/>
      <c r="D168" s="88"/>
      <c r="E168" s="88"/>
      <c r="F168" s="126"/>
      <c r="G168" s="150"/>
      <c r="H168" s="84"/>
      <c r="I168" s="151"/>
    </row>
    <row r="169" customFormat="false" ht="12.75" hidden="false" customHeight="false" outlineLevel="0" collapsed="false">
      <c r="A169" s="71" t="n">
        <v>25010300</v>
      </c>
      <c r="B169" s="86" t="s">
        <v>75</v>
      </c>
      <c r="C169" s="88" t="n">
        <v>335223</v>
      </c>
      <c r="D169" s="92" t="n">
        <v>395025</v>
      </c>
      <c r="E169" s="92" t="n">
        <v>395025</v>
      </c>
      <c r="F169" s="127" t="n">
        <v>245247</v>
      </c>
      <c r="G169" s="163" t="n">
        <f aca="false">F169/C169*100</f>
        <v>73.1593595904816</v>
      </c>
      <c r="H169" s="84" t="n">
        <f aca="false">F169/D169*100</f>
        <v>62.0839187393203</v>
      </c>
      <c r="I169" s="162" t="n">
        <f aca="false">F169/E169*100</f>
        <v>62.0839187393203</v>
      </c>
    </row>
    <row r="170" customFormat="false" ht="12.75" hidden="false" customHeight="false" outlineLevel="0" collapsed="false">
      <c r="A170" s="71" t="n">
        <v>25010400</v>
      </c>
      <c r="B170" s="86" t="s">
        <v>235</v>
      </c>
      <c r="C170" s="88" t="n">
        <v>0</v>
      </c>
      <c r="D170" s="92" t="n">
        <v>39328</v>
      </c>
      <c r="E170" s="92" t="n">
        <v>39328</v>
      </c>
      <c r="F170" s="92" t="n">
        <v>60008</v>
      </c>
      <c r="G170" s="150" t="n">
        <v>0</v>
      </c>
      <c r="H170" s="84" t="n">
        <f aca="false">F170/D170*100</f>
        <v>152.583401139138</v>
      </c>
      <c r="I170" s="151" t="n">
        <f aca="false">F170/E170*100</f>
        <v>152.583401139138</v>
      </c>
    </row>
    <row r="171" customFormat="false" ht="12.75" hidden="false" customHeight="false" outlineLevel="0" collapsed="false">
      <c r="A171" s="71"/>
      <c r="B171" s="86" t="s">
        <v>236</v>
      </c>
      <c r="C171" s="88"/>
      <c r="D171" s="92"/>
      <c r="E171" s="92"/>
      <c r="F171" s="92"/>
      <c r="G171" s="150"/>
      <c r="H171" s="84"/>
      <c r="I171" s="151"/>
    </row>
    <row r="172" customFormat="false" ht="12.75" hidden="false" customHeight="false" outlineLevel="0" collapsed="false">
      <c r="A172" s="80" t="n">
        <v>25020000</v>
      </c>
      <c r="B172" s="81" t="s">
        <v>237</v>
      </c>
      <c r="C172" s="85" t="n">
        <f aca="false">C173+C174</f>
        <v>0</v>
      </c>
      <c r="D172" s="127" t="n">
        <f aca="false">D173+D174</f>
        <v>4153042</v>
      </c>
      <c r="E172" s="127" t="n">
        <f aca="false">E173+E174</f>
        <v>4153042</v>
      </c>
      <c r="F172" s="127" t="n">
        <f aca="false">F173+F174</f>
        <v>4359393</v>
      </c>
      <c r="G172" s="150" t="n">
        <v>0</v>
      </c>
      <c r="H172" s="84" t="n">
        <f aca="false">F172/D172*100</f>
        <v>104.96867115719</v>
      </c>
      <c r="I172" s="151" t="n">
        <f aca="false">F172/E172*100</f>
        <v>104.96867115719</v>
      </c>
    </row>
    <row r="173" customFormat="false" ht="12.75" hidden="false" customHeight="false" outlineLevel="0" collapsed="false">
      <c r="A173" s="71" t="n">
        <v>25020100</v>
      </c>
      <c r="B173" s="86" t="s">
        <v>238</v>
      </c>
      <c r="C173" s="88" t="n">
        <v>0</v>
      </c>
      <c r="D173" s="92" t="n">
        <v>2048992</v>
      </c>
      <c r="E173" s="92" t="n">
        <v>2048992</v>
      </c>
      <c r="F173" s="92" t="n">
        <v>2042499</v>
      </c>
      <c r="G173" s="150" t="n">
        <v>0</v>
      </c>
      <c r="H173" s="84" t="n">
        <f aca="false">F173/D173*100</f>
        <v>99.6831124767691</v>
      </c>
      <c r="I173" s="151" t="n">
        <f aca="false">F173/E173*100</f>
        <v>99.6831124767691</v>
      </c>
    </row>
    <row r="174" customFormat="false" ht="12.75" hidden="false" customHeight="false" outlineLevel="0" collapsed="false">
      <c r="A174" s="71" t="n">
        <v>25020200</v>
      </c>
      <c r="B174" s="86" t="s">
        <v>239</v>
      </c>
      <c r="C174" s="88" t="n">
        <v>0</v>
      </c>
      <c r="D174" s="92" t="n">
        <v>2104050</v>
      </c>
      <c r="E174" s="92" t="n">
        <v>2104050</v>
      </c>
      <c r="F174" s="92" t="n">
        <v>2316894</v>
      </c>
      <c r="G174" s="150" t="n">
        <v>0</v>
      </c>
      <c r="H174" s="84" t="n">
        <f aca="false">F174/D174*100</f>
        <v>110.115919298496</v>
      </c>
      <c r="I174" s="151" t="n">
        <f aca="false">F174/E174*100</f>
        <v>110.115919298496</v>
      </c>
    </row>
    <row r="175" customFormat="false" ht="14.25" hidden="false" customHeight="false" outlineLevel="0" collapsed="false">
      <c r="A175" s="71"/>
      <c r="B175" s="86" t="s">
        <v>240</v>
      </c>
      <c r="C175" s="128"/>
      <c r="D175" s="126"/>
      <c r="E175" s="169"/>
      <c r="F175" s="128"/>
      <c r="G175" s="164"/>
      <c r="H175" s="129"/>
      <c r="I175" s="165"/>
    </row>
    <row r="176" customFormat="false" ht="14.25" hidden="false" customHeight="false" outlineLevel="0" collapsed="false">
      <c r="A176" s="71"/>
      <c r="B176" s="86" t="s">
        <v>241</v>
      </c>
      <c r="C176" s="128"/>
      <c r="D176" s="126"/>
      <c r="E176" s="126"/>
      <c r="F176" s="128"/>
      <c r="G176" s="164"/>
      <c r="H176" s="129"/>
      <c r="I176" s="165"/>
    </row>
    <row r="177" customFormat="false" ht="14.25" hidden="false" customHeight="false" outlineLevel="0" collapsed="false">
      <c r="A177" s="71"/>
      <c r="B177" s="86" t="s">
        <v>242</v>
      </c>
      <c r="C177" s="128"/>
      <c r="D177" s="128"/>
      <c r="E177" s="128"/>
      <c r="F177" s="128"/>
      <c r="G177" s="164"/>
      <c r="H177" s="129"/>
      <c r="I177" s="165"/>
    </row>
    <row r="178" customFormat="false" ht="14.25" hidden="false" customHeight="false" outlineLevel="0" collapsed="false">
      <c r="A178" s="71"/>
      <c r="B178" s="86" t="s">
        <v>243</v>
      </c>
      <c r="C178" s="128"/>
      <c r="D178" s="128"/>
      <c r="E178" s="128"/>
      <c r="F178" s="128"/>
      <c r="G178" s="164"/>
      <c r="H178" s="129"/>
      <c r="I178" s="165"/>
    </row>
    <row r="179" customFormat="false" ht="14.25" hidden="false" customHeight="false" outlineLevel="0" collapsed="false">
      <c r="A179" s="80" t="n">
        <v>40000000</v>
      </c>
      <c r="B179" s="81" t="s">
        <v>295</v>
      </c>
      <c r="C179" s="88" t="n">
        <f aca="false">C180</f>
        <v>0</v>
      </c>
      <c r="D179" s="88" t="n">
        <f aca="false">D180</f>
        <v>223165</v>
      </c>
      <c r="E179" s="88" t="n">
        <f aca="false">E180</f>
        <v>223165</v>
      </c>
      <c r="F179" s="88" t="n">
        <f aca="false">F180</f>
        <v>219485</v>
      </c>
      <c r="G179" s="164" t="n">
        <v>0</v>
      </c>
      <c r="H179" s="129" t="n">
        <f aca="false">F179/D179*100</f>
        <v>98.3509958998947</v>
      </c>
      <c r="I179" s="151" t="n">
        <f aca="false">F179/E179*100</f>
        <v>98.3509958998947</v>
      </c>
    </row>
    <row r="180" customFormat="false" ht="14.25" hidden="false" customHeight="false" outlineLevel="0" collapsed="false">
      <c r="A180" s="80" t="n">
        <v>41000000</v>
      </c>
      <c r="B180" s="81" t="s">
        <v>83</v>
      </c>
      <c r="C180" s="88" t="n">
        <f aca="false">C181</f>
        <v>0</v>
      </c>
      <c r="D180" s="88" t="n">
        <f aca="false">D181</f>
        <v>223165</v>
      </c>
      <c r="E180" s="88" t="n">
        <f aca="false">E181</f>
        <v>223165</v>
      </c>
      <c r="F180" s="88" t="n">
        <f aca="false">F181</f>
        <v>219485</v>
      </c>
      <c r="G180" s="164" t="n">
        <v>0</v>
      </c>
      <c r="H180" s="129" t="n">
        <f aca="false">F180/D180*100</f>
        <v>98.3509958998947</v>
      </c>
      <c r="I180" s="151" t="n">
        <f aca="false">F180/E180*100</f>
        <v>98.3509958998947</v>
      </c>
    </row>
    <row r="181" customFormat="false" ht="14.25" hidden="false" customHeight="false" outlineLevel="0" collapsed="false">
      <c r="A181" s="80" t="n">
        <v>41030000</v>
      </c>
      <c r="B181" s="57" t="s">
        <v>296</v>
      </c>
      <c r="C181" s="88" t="n">
        <f aca="false">C182</f>
        <v>0</v>
      </c>
      <c r="D181" s="88" t="n">
        <f aca="false">D182</f>
        <v>223165</v>
      </c>
      <c r="E181" s="88" t="n">
        <f aca="false">E182</f>
        <v>223165</v>
      </c>
      <c r="F181" s="88" t="n">
        <f aca="false">F182</f>
        <v>219485</v>
      </c>
      <c r="G181" s="164" t="n">
        <v>0</v>
      </c>
      <c r="H181" s="129" t="n">
        <f aca="false">F181/D181*100</f>
        <v>98.3509958998947</v>
      </c>
      <c r="I181" s="151" t="n">
        <f aca="false">F181/E181*100</f>
        <v>98.3509958998947</v>
      </c>
    </row>
    <row r="182" customFormat="false" ht="14.25" hidden="false" customHeight="false" outlineLevel="0" collapsed="false">
      <c r="A182" s="103" t="n">
        <v>41035000</v>
      </c>
      <c r="B182" s="171" t="s">
        <v>297</v>
      </c>
      <c r="C182" s="88" t="n">
        <f aca="false">C183+C185</f>
        <v>0</v>
      </c>
      <c r="D182" s="88" t="n">
        <f aca="false">D183+D185</f>
        <v>223165</v>
      </c>
      <c r="E182" s="88" t="n">
        <f aca="false">E183+E185</f>
        <v>223165</v>
      </c>
      <c r="F182" s="88" t="n">
        <f aca="false">F183+F185</f>
        <v>219485</v>
      </c>
      <c r="G182" s="164" t="n">
        <v>0</v>
      </c>
      <c r="H182" s="129" t="n">
        <f aca="false">F182/D182*100</f>
        <v>98.3509958998947</v>
      </c>
      <c r="I182" s="151" t="n">
        <f aca="false">F182/E182*100</f>
        <v>98.3509958998947</v>
      </c>
    </row>
    <row r="183" customFormat="false" ht="14.25" hidden="false" customHeight="false" outlineLevel="0" collapsed="false">
      <c r="A183" s="71" t="n">
        <v>41035000</v>
      </c>
      <c r="B183" s="58" t="s">
        <v>251</v>
      </c>
      <c r="C183" s="88" t="n">
        <v>0</v>
      </c>
      <c r="D183" s="88" t="n">
        <v>23000</v>
      </c>
      <c r="E183" s="88" t="n">
        <v>23000</v>
      </c>
      <c r="F183" s="88" t="n">
        <v>23000</v>
      </c>
      <c r="G183" s="164" t="n">
        <v>0</v>
      </c>
      <c r="H183" s="129" t="n">
        <f aca="false">F183/D183*100</f>
        <v>100</v>
      </c>
      <c r="I183" s="151" t="n">
        <f aca="false">F183/E183*100</f>
        <v>100</v>
      </c>
    </row>
    <row r="184" customFormat="false" ht="14.25" hidden="false" customHeight="false" outlineLevel="0" collapsed="false">
      <c r="A184" s="71"/>
      <c r="B184" s="58" t="s">
        <v>284</v>
      </c>
      <c r="C184" s="128"/>
      <c r="D184" s="128"/>
      <c r="E184" s="128"/>
      <c r="F184" s="128"/>
      <c r="G184" s="164"/>
      <c r="H184" s="129"/>
      <c r="I184" s="151"/>
    </row>
    <row r="185" customFormat="false" ht="14.25" hidden="false" customHeight="false" outlineLevel="0" collapsed="false">
      <c r="A185" s="71" t="n">
        <v>41035000</v>
      </c>
      <c r="B185" s="58" t="s">
        <v>286</v>
      </c>
      <c r="C185" s="88" t="n">
        <v>0</v>
      </c>
      <c r="D185" s="88" t="n">
        <v>200165</v>
      </c>
      <c r="E185" s="88" t="n">
        <v>200165</v>
      </c>
      <c r="F185" s="88" t="n">
        <v>196485</v>
      </c>
      <c r="G185" s="164" t="n">
        <v>0</v>
      </c>
      <c r="H185" s="129" t="n">
        <f aca="false">F185/D185*100</f>
        <v>98.1615167486823</v>
      </c>
      <c r="I185" s="151" t="n">
        <f aca="false">F185/E185*100</f>
        <v>98.1615167486823</v>
      </c>
    </row>
    <row r="186" customFormat="false" ht="14.25" hidden="false" customHeight="false" outlineLevel="0" collapsed="false">
      <c r="A186" s="71"/>
      <c r="B186" s="172" t="s">
        <v>298</v>
      </c>
      <c r="C186" s="128"/>
      <c r="D186" s="128"/>
      <c r="E186" s="128"/>
      <c r="F186" s="128"/>
      <c r="G186" s="164"/>
      <c r="H186" s="129"/>
      <c r="I186" s="165"/>
    </row>
    <row r="187" customFormat="false" ht="14.25" hidden="false" customHeight="false" outlineLevel="0" collapsed="false">
      <c r="A187" s="71"/>
      <c r="B187" s="172" t="s">
        <v>288</v>
      </c>
      <c r="C187" s="128"/>
      <c r="D187" s="128"/>
      <c r="E187" s="128"/>
      <c r="F187" s="128"/>
      <c r="G187" s="164"/>
      <c r="H187" s="129"/>
      <c r="I187" s="165"/>
    </row>
    <row r="188" customFormat="false" ht="15" hidden="false" customHeight="false" outlineLevel="0" collapsed="false">
      <c r="A188" s="71"/>
      <c r="B188" s="58"/>
      <c r="C188" s="128"/>
      <c r="D188" s="128"/>
      <c r="E188" s="128"/>
      <c r="F188" s="128"/>
      <c r="G188" s="164"/>
      <c r="H188" s="129"/>
      <c r="I188" s="165"/>
    </row>
    <row r="189" customFormat="false" ht="13.5" hidden="false" customHeight="false" outlineLevel="0" collapsed="false">
      <c r="A189" s="94" t="n">
        <v>602100</v>
      </c>
      <c r="B189" s="132" t="s">
        <v>228</v>
      </c>
      <c r="C189" s="133"/>
      <c r="D189" s="133"/>
      <c r="E189" s="134"/>
      <c r="F189" s="117" t="n">
        <v>1797887</v>
      </c>
      <c r="G189" s="135"/>
      <c r="H189" s="119"/>
      <c r="I189" s="135"/>
    </row>
    <row r="190" customFormat="false" ht="13.5" hidden="false" customHeight="false" outlineLevel="0" collapsed="false">
      <c r="A190" s="94" t="n">
        <v>602300</v>
      </c>
      <c r="B190" s="136" t="s">
        <v>244</v>
      </c>
      <c r="C190" s="133"/>
      <c r="D190" s="133"/>
      <c r="E190" s="137"/>
      <c r="F190" s="170" t="n">
        <v>-8483</v>
      </c>
      <c r="G190" s="135"/>
      <c r="H190" s="135"/>
      <c r="I190" s="135"/>
    </row>
    <row r="191" customFormat="false" ht="13.5" hidden="false" customHeight="false" outlineLevel="0" collapsed="false">
      <c r="A191" s="94" t="n">
        <v>602400</v>
      </c>
      <c r="B191" s="116" t="s">
        <v>277</v>
      </c>
      <c r="C191" s="133"/>
      <c r="D191" s="133"/>
      <c r="E191" s="137"/>
      <c r="F191" s="170" t="n">
        <v>232660</v>
      </c>
      <c r="G191" s="135"/>
      <c r="H191" s="135"/>
      <c r="I191" s="135"/>
    </row>
    <row r="192" customFormat="false" ht="13.5" hidden="false" customHeight="false" outlineLevel="0" collapsed="false">
      <c r="A192" s="100"/>
      <c r="B192" s="81" t="s">
        <v>245</v>
      </c>
      <c r="C192" s="115" t="n">
        <f aca="false">C163</f>
        <v>9665941</v>
      </c>
      <c r="D192" s="115" t="n">
        <f aca="false">D163</f>
        <v>14141278</v>
      </c>
      <c r="E192" s="115" t="n">
        <f aca="false">E163</f>
        <v>14141278</v>
      </c>
      <c r="F192" s="115" t="n">
        <f aca="false">F163+F189+F190+F191</f>
        <v>12711010</v>
      </c>
      <c r="G192" s="119" t="n">
        <f aca="false">F192/C192*100</f>
        <v>131.503078696632</v>
      </c>
      <c r="H192" s="119" t="n">
        <f aca="false">F192/D192*100</f>
        <v>89.8858646297739</v>
      </c>
      <c r="I192" s="119" t="n">
        <f aca="false">F192/E192*100</f>
        <v>89.8858646297739</v>
      </c>
    </row>
    <row r="193" customFormat="false" ht="13.5" hidden="false" customHeight="false" outlineLevel="0" collapsed="false">
      <c r="A193" s="94" t="n">
        <v>900103</v>
      </c>
      <c r="B193" s="132" t="s">
        <v>246</v>
      </c>
      <c r="C193" s="115" t="n">
        <f aca="false">C162+C192</f>
        <v>352840559</v>
      </c>
      <c r="D193" s="115" t="n">
        <f aca="false">D162+D192</f>
        <v>452632891</v>
      </c>
      <c r="E193" s="115" t="n">
        <f aca="false">E162+E192</f>
        <v>357400638</v>
      </c>
      <c r="F193" s="115" t="n">
        <f aca="false">F162+F192</f>
        <v>376863734</v>
      </c>
      <c r="G193" s="93" t="n">
        <f aca="false">F193/C193*100</f>
        <v>106.808507238534</v>
      </c>
      <c r="H193" s="93" t="n">
        <f aca="false">F193/D193*100</f>
        <v>83.2603510468266</v>
      </c>
      <c r="I193" s="93" t="n">
        <f aca="false">F193/E193*100</f>
        <v>105.445736221657</v>
      </c>
    </row>
    <row r="194" customFormat="false" ht="12.75" hidden="false" customHeight="false" outlineLevel="0" collapsed="false">
      <c r="C194" s="139"/>
      <c r="D194" s="139"/>
      <c r="E194" s="139"/>
      <c r="F194" s="139"/>
      <c r="G194" s="60"/>
      <c r="H194" s="60"/>
      <c r="I194" s="60"/>
    </row>
    <row r="195" customFormat="false" ht="12.75" hidden="false" customHeight="false" outlineLevel="0" collapsed="false">
      <c r="C195" s="139"/>
      <c r="D195" s="139"/>
      <c r="E195" s="139"/>
      <c r="F195" s="139"/>
      <c r="G195" s="60"/>
      <c r="H195" s="60"/>
      <c r="I195" s="60"/>
    </row>
    <row r="196" customFormat="false" ht="12.75" hidden="false" customHeight="false" outlineLevel="0" collapsed="false">
      <c r="C196" s="139"/>
      <c r="D196" s="139"/>
      <c r="E196" s="139"/>
      <c r="F196" s="139"/>
      <c r="G196" s="60"/>
      <c r="H196" s="60"/>
      <c r="I196" s="60"/>
    </row>
    <row r="197" customFormat="false" ht="12.75" hidden="false" customHeight="false" outlineLevel="0" collapsed="false">
      <c r="C197" s="139"/>
      <c r="D197" s="139"/>
      <c r="E197" s="139"/>
      <c r="F197" s="139"/>
      <c r="G197" s="60"/>
      <c r="H197" s="60"/>
      <c r="I197" s="60"/>
    </row>
    <row r="198" customFormat="false" ht="12.75" hidden="false" customHeight="false" outlineLevel="0" collapsed="false">
      <c r="C198" s="139"/>
      <c r="D198" s="139"/>
      <c r="E198" s="139"/>
      <c r="F198" s="139"/>
      <c r="G198" s="60"/>
      <c r="H198" s="60"/>
      <c r="I198" s="60"/>
    </row>
    <row r="199" customFormat="false" ht="12.75" hidden="false" customHeight="false" outlineLevel="0" collapsed="false">
      <c r="C199" s="139"/>
      <c r="D199" s="139"/>
      <c r="E199" s="139"/>
      <c r="F199" s="139"/>
      <c r="G199" s="60"/>
      <c r="H199" s="60"/>
      <c r="I199" s="60"/>
    </row>
    <row r="200" customFormat="false" ht="12.75" hidden="false" customHeight="false" outlineLevel="0" collapsed="false">
      <c r="G200" s="60"/>
      <c r="H200" s="60"/>
      <c r="I200" s="60"/>
    </row>
    <row r="201" customFormat="false" ht="14.25" hidden="false" customHeight="false" outlineLevel="0" collapsed="false">
      <c r="B201" s="140"/>
      <c r="C201" s="60"/>
      <c r="D201" s="60"/>
      <c r="E201" s="60"/>
      <c r="G201" s="60"/>
      <c r="H201" s="60"/>
      <c r="I201" s="60"/>
    </row>
    <row r="202" customFormat="false" ht="15" hidden="false" customHeight="false" outlineLevel="0" collapsed="false">
      <c r="B202" s="141" t="s">
        <v>278</v>
      </c>
      <c r="C202" s="141"/>
      <c r="D202" s="141"/>
      <c r="E202" s="141"/>
      <c r="F202" s="141"/>
      <c r="G202" s="141"/>
      <c r="H202" s="141"/>
      <c r="I202" s="60"/>
    </row>
    <row r="203" customFormat="false" ht="15" hidden="false" customHeight="false" outlineLevel="0" collapsed="false">
      <c r="B203" s="141" t="s">
        <v>279</v>
      </c>
      <c r="E203" s="141" t="s">
        <v>280</v>
      </c>
      <c r="G203" s="60"/>
      <c r="H203" s="60"/>
      <c r="I203" s="60"/>
    </row>
  </sheetData>
  <mergeCells count="1">
    <mergeCell ref="G10:I10"/>
  </mergeCells>
  <printOptions headings="false" gridLines="false" gridLinesSet="true" horizontalCentered="false" verticalCentered="false"/>
  <pageMargins left="0.170138888888889" right="0.159722222222222" top="0.240277777777778" bottom="0.25" header="0.511805555555555" footer="0.511805555555555"/>
  <pageSetup paperSize="9" scale="4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2018-03-14T14:20:28Z</cp:lastPrinted>
  <dcterms:modified xsi:type="dcterms:W3CDTF">2018-03-19T15:32:42Z</dcterms:modified>
  <cp:revision>2</cp:revision>
</cp:coreProperties>
</file>