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2" sheetId="1" state="visible" r:id="rId2"/>
    <sheet name="Додаток 3" sheetId="2" state="visible" r:id="rId3"/>
  </sheets>
  <definedNames>
    <definedName function="false" hidden="false" localSheetId="0" name="_xlnm.Print_Area" vbProcedure="false">'Додаток 2'!$A$1:$Q$102</definedName>
    <definedName function="false" hidden="false" localSheetId="1" name="_xlnm.Print_Area" vbProcedure="false">'Додаток 3'!$A$1:$R$123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J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8"/>
            <color rgb="FF000000"/>
            <rFont val="Tahoma"/>
            <family val="2"/>
            <charset val="204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<sst xmlns="http://schemas.openxmlformats.org/spreadsheetml/2006/main" count="345" uniqueCount="212">
  <si>
    <t>Додаток 2</t>
  </si>
  <si>
    <t>до рішення районної у місті ради</t>
  </si>
  <si>
    <t>Від 15.03.2018 № 3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</si>
  <si>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</si>
  <si>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грн.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</si>
  <si>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</si>
  <si>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</si>
  <si>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</si>
  <si>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</si>
  <si>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 Видатки загального  фонду</t>
  </si>
  <si>
    <t>                                          Видатки спеціального фонду</t>
  </si>
  <si>
    <t>  Разом</t>
  </si>
  <si>
    <t>всього</t>
  </si>
  <si>
    <t>          з них</t>
  </si>
  <si>
    <t>видатки розвитку</t>
  </si>
  <si>
    <t>видатки споживання</t>
  </si>
  <si>
    <t> видатки розвитку</t>
  </si>
  <si>
    <t>         з них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</si>
  <si>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</si>
  <si>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</si>
  <si>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</si>
  <si>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</si>
  <si>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</si>
  <si>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</si>
  <si>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0100</t>
  </si>
  <si>
    <t>Державне управління, всього</t>
  </si>
  <si>
    <t>0150</t>
  </si>
  <si>
    <t>0111</t>
  </si>
  <si>
    <t>1000</t>
  </si>
  <si>
    <t>Освіта, всього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</si>
  <si>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</si>
  <si>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</si>
  <si>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</si>
  <si>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3000</t>
  </si>
  <si>
    <t>Соціальний захист та соціальне забезпечення, всього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</si>
  <si>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</si>
  <si>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</si>
  <si>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</si>
  <si>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</si>
  <si>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</si>
  <si>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3020</t>
  </si>
  <si>
    <t>Надання пільг та субсидій населенню на придбання твердого та рідкого пічного побутового палива і скрапленого газу </t>
  </si>
  <si>
    <t>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</si>
  <si>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</si>
  <si>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3040</t>
  </si>
  <si>
    <t>Надання допомоги сім'ям з дітьми, малозабезпеченим сім’ям, тимчасової допомоги дітям</t>
  </si>
  <si>
    <t>3041</t>
  </si>
  <si>
    <t>1040</t>
  </si>
  <si>
    <t>3042</t>
  </si>
  <si>
    <t>3043</t>
  </si>
  <si>
    <t>3044</t>
  </si>
  <si>
    <t>3045</t>
  </si>
  <si>
    <t>3046</t>
  </si>
  <si>
    <t>3047</t>
  </si>
  <si>
    <t>3080</t>
  </si>
  <si>
    <t>3081</t>
  </si>
  <si>
    <t>1010</t>
  </si>
  <si>
    <t>3082</t>
  </si>
  <si>
    <t>1020</t>
  </si>
  <si>
    <t>у тому числі за рахунок субвенції з міського бюджету 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</si>
  <si>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</si>
  <si>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</si>
  <si>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</si>
  <si>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</si>
  <si>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</si>
  <si>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3190</t>
  </si>
  <si>
    <t>Соціальний захист ветеранів війни та праці</t>
  </si>
  <si>
    <t>4000</t>
  </si>
  <si>
    <t>0829</t>
  </si>
  <si>
    <t>6000</t>
  </si>
  <si>
    <t>Житлово-комунальне господарство,всього</t>
  </si>
  <si>
    <t>в тому числі за рахунок субвенції з міського бюджету</t>
  </si>
  <si>
    <t>Будівництво та регіональний розвиток</t>
  </si>
  <si>
    <t>Всього:</t>
  </si>
  <si>
    <t>Голова районної у місті  ради</t>
  </si>
  <si>
    <t>А.В. Атаманенко</t>
  </si>
  <si>
    <t>Додаток 3</t>
  </si>
  <si>
    <t>Від 15.03.2018 р № 3</t>
  </si>
  <si>
    <t>Розподіл видатків бюджету району у місті на 2018 рік 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</si>
  <si>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</si>
  <si>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</si>
  <si>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 Загальний  фонд</t>
  </si>
  <si>
    <t>Спеціальний фонд</t>
  </si>
  <si>
    <t>Всього</t>
  </si>
  <si>
    <t>0100000</t>
  </si>
  <si>
    <t>Шевченківська районна у місті Дніпрі рада, всього:</t>
  </si>
  <si>
    <t>у тому числі: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</si>
  <si>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</si>
  <si>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</si>
  <si>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</si>
  <si>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Соціальний захист та соціальне забезпечення</t>
  </si>
  <si>
    <t>0113121</t>
  </si>
  <si>
    <t>3121</t>
  </si>
  <si>
    <t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</si>
  <si>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</si>
  <si>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</si>
  <si>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</si>
  <si>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Культура і мистецтво</t>
  </si>
  <si>
    <t>4080</t>
  </si>
  <si>
    <t>Інші заклади та заходи в галузі культури і мистецтва</t>
  </si>
  <si>
    <t>0114082</t>
  </si>
  <si>
    <t>4082</t>
  </si>
  <si>
    <t>Інші заходи в галузі культури і мистецтва</t>
  </si>
  <si>
    <t>0800000</t>
  </si>
  <si>
    <t>Управління соціального захисту населення Шевченківської районної у місті Дніпрі ради, всього:</t>
  </si>
  <si>
    <t>в тому числі:</t>
  </si>
  <si>
    <t>0810150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</si>
  <si>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</si>
  <si>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</si>
  <si>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</si>
  <si>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</si>
  <si>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</si>
  <si>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</si>
  <si>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</si>
  <si>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</si>
  <si>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</si>
  <si>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</si>
  <si>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</si>
  <si>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</si>
  <si>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</si>
  <si>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</si>
  <si>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</si>
  <si>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</si>
  <si>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</si>
  <si>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</si>
  <si>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у тому числі за рахунок  субвенції з міського бюджету 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</si>
  <si>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</si>
  <si>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</si>
  <si>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</si>
  <si>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</si>
  <si>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</si>
  <si>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</si>
  <si>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</si>
  <si>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</si>
  <si>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</si>
  <si>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</si>
  <si>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</si>
  <si>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</si>
  <si>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</si>
  <si>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</si>
  <si>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</si>
  <si>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</si>
  <si>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</si>
  <si>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</si>
  <si>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</si>
  <si>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</si>
  <si>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</si>
  <si>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</si>
  <si>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</si>
  <si>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</si>
  <si>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</si>
  <si>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</si>
  <si>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</si>
  <si>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</si>
  <si>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</si>
  <si>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</si>
  <si>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</si>
  <si>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</si>
  <si>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</si>
  <si>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</si>
  <si>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</si>
  <si>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</si>
  <si>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</si>
  <si>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</si>
  <si>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</si>
  <si>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</si>
  <si>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</si>
  <si>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</si>
  <si>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</si>
  <si>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</si>
  <si>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</si>
  <si>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</si>
  <si>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</si>
  <si>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</si>
  <si>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</si>
  <si>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</si>
  <si>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заклади та заходи</t>
  </si>
  <si>
    <t>0813242</t>
  </si>
  <si>
    <t>3242</t>
  </si>
  <si>
    <t>1090</t>
  </si>
  <si>
    <t>Інші заходи у сфері соціального захисту і соціального забезпечення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</si>
  <si>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</si>
  <si>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</si>
  <si>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</si>
  <si>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Освіта</t>
  </si>
  <si>
    <t>0911060</t>
  </si>
  <si>
    <t>3110</t>
  </si>
  <si>
    <t>0913112</t>
  </si>
  <si>
    <t>3112</t>
  </si>
  <si>
    <t>Заходи державної політики з питань дітей та їх соціального захисту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</si>
  <si>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</si>
  <si>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</si>
  <si>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</si>
  <si>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Житлово-комунальне господарство</t>
  </si>
  <si>
    <t>1216030</t>
  </si>
  <si>
    <t>6030</t>
  </si>
  <si>
    <t>0620</t>
  </si>
  <si>
    <t>Організація благоустрою населених пунктів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</si>
  <si>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</si>
  <si>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</si>
  <si>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</si>
  <si>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</si>
  <si>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</si>
  <si>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</si>
  <si>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</si>
  <si>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</si>
  <si>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> </t>
  </si>
  <si>
    <t>3011, 3031, 3032 з міського бюджету</t>
  </si>
  <si>
    <t>3220 гроші ходять за дитиною</t>
  </si>
  <si>
    <t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</si>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</sst>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6"/>
      <color rgb="FFFF0000"/>
      <name val="Arial Cyr"/>
      <family val="2"/>
      <charset val="204"/>
    </font>
    <font>
      <b val="true"/>
      <sz val="12"/>
      <name val="Arial Cyr"/>
      <family val="2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2"/>
      <charset val="204"/>
    </font>
    <font>
      <sz val="12"/>
      <name val="Arial Cyr"/>
      <family val="2"/>
      <charset val="204"/>
    </font>
    <font>
      <b val="true"/>
      <sz val="8"/>
      <color rgb="FF000000"/>
      <name val="Tahoma"/>
      <family val="2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FF99CC"/>
        <bgColor rgb="FFFF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№ 2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IV145"/>
  <sheetViews>
    <sheetView windowProtection="false" showFormulas="false" showGridLines="true" showRowColHeaders="true" showZeros="true" rightToLeft="false" tabSelected="true" showOutlineSymbols="true" defaultGridColor="true" view="pageBreakPreview" topLeftCell="G1" colorId="64" zoomScale="75" zoomScaleNormal="75" zoomScalePageLayoutView="75" workbookViewId="0">
      <selection pane="topLeft" activeCell="J9" activeCellId="0" sqref="J9"/>
    </sheetView>
  </sheetViews>
  <sheetFormatPr defaultRowHeight="12.75"/>
  <cols>
    <col collapsed="false" hidden="false" max="1" min="1" style="1" width="17.4030612244898"/>
    <col collapsed="false" hidden="false" max="2" min="2" style="1" width="13.5510204081633"/>
    <col collapsed="false" hidden="false" max="3" min="3" style="1" width="15.5510204081633"/>
    <col collapsed="false" hidden="false" max="4" min="4" style="2" width="91.469387755102"/>
    <col collapsed="false" hidden="false" max="5" min="5" style="1" width="16.6938775510204"/>
    <col collapsed="false" hidden="false" max="6" min="6" style="1" width="15.4081632653061"/>
    <col collapsed="false" hidden="false" max="7" min="7" style="1" width="12.2755102040816"/>
    <col collapsed="false" hidden="false" max="8" min="8" style="1" width="12.4081632653061"/>
    <col collapsed="false" hidden="false" max="9" min="9" style="1" width="14.1275510204082"/>
    <col collapsed="false" hidden="false" max="10" min="10" style="1" width="10.9897959183673"/>
    <col collapsed="false" hidden="false" max="11" min="11" style="1" width="12.984693877551"/>
    <col collapsed="false" hidden="false" max="12" min="12" style="1" width="12.2755102040816"/>
    <col collapsed="false" hidden="false" max="13" min="13" style="1" width="13.1326530612245"/>
    <col collapsed="false" hidden="false" max="14" min="14" style="1" width="11.9897959183673"/>
    <col collapsed="false" hidden="false" max="15" min="15" style="1" width="10.9897959183673"/>
    <col collapsed="false" hidden="false" max="16" min="16" style="1" width="15.984693877551"/>
    <col collapsed="false" hidden="false" max="17" min="17" style="1" width="15.6938775510204"/>
    <col collapsed="false" hidden="false" max="257" min="18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O1" s="1" t="s">
        <v>0</v>
      </c>
    </row>
    <row r="2" customFormat="false" ht="12.75" hidden="false" customHeight="false" outlineLevel="0" collapsed="false">
      <c r="O2" s="1" t="s">
        <v>1</v>
      </c>
    </row>
    <row r="3" customFormat="false" ht="18.75" hidden="false" customHeight="true" outlineLevel="0" collapsed="false">
      <c r="A3" s="4"/>
      <c r="B3" s="4"/>
      <c r="O3" s="1" t="s">
        <v>2</v>
      </c>
    </row>
    <row r="6" customFormat="false" ht="21.75" hidden="false" customHeight="true" outlineLevel="0" collapsed="false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O6" s="6"/>
    </row>
    <row r="7" customFormat="false" ht="10.5" hidden="false" customHeight="true" outlineLevel="0" collapsed="false">
      <c r="D7" s="7"/>
      <c r="E7" s="6"/>
      <c r="F7" s="6"/>
      <c r="G7" s="6"/>
      <c r="H7" s="6"/>
      <c r="I7" s="6"/>
      <c r="J7" s="6"/>
      <c r="K7" s="6"/>
      <c r="L7" s="6"/>
      <c r="O7" s="6"/>
    </row>
    <row r="8" customFormat="false" ht="10.5" hidden="false" customHeight="true" outlineLevel="0" collapsed="false">
      <c r="Q8" s="8" t="s">
        <v>4</v>
      </c>
    </row>
    <row r="9" customFormat="false" ht="18" hidden="false" customHeight="true" outlineLevel="0" collapsed="false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10"/>
      <c r="H9" s="10"/>
      <c r="I9" s="10"/>
      <c r="J9" s="11" t="s">
        <v>10</v>
      </c>
      <c r="K9" s="11"/>
      <c r="L9" s="11"/>
      <c r="M9" s="11"/>
      <c r="N9" s="11"/>
      <c r="O9" s="11"/>
      <c r="P9" s="11"/>
      <c r="Q9" s="9" t="s">
        <v>11</v>
      </c>
    </row>
    <row r="10" customFormat="false" ht="12.75" hidden="false" customHeight="true" outlineLevel="0" collapsed="false">
      <c r="A10" s="9"/>
      <c r="B10" s="9"/>
      <c r="C10" s="9"/>
      <c r="D10" s="9"/>
      <c r="E10" s="9" t="s">
        <v>12</v>
      </c>
      <c r="F10" s="12" t="s">
        <v>13</v>
      </c>
      <c r="G10" s="12"/>
      <c r="H10" s="12"/>
      <c r="I10" s="9" t="s">
        <v>14</v>
      </c>
      <c r="J10" s="9" t="s">
        <v>12</v>
      </c>
      <c r="K10" s="9" t="s">
        <v>15</v>
      </c>
      <c r="L10" s="13" t="s">
        <v>13</v>
      </c>
      <c r="M10" s="13"/>
      <c r="N10" s="9" t="s">
        <v>16</v>
      </c>
      <c r="O10" s="12" t="s">
        <v>17</v>
      </c>
      <c r="P10" s="12"/>
      <c r="Q10" s="9"/>
    </row>
    <row r="11" customFormat="false" ht="12.75" hidden="false" customHeight="true" outlineLevel="0" collapsed="false">
      <c r="A11" s="9"/>
      <c r="B11" s="9"/>
      <c r="C11" s="9"/>
      <c r="D11" s="9"/>
      <c r="E11" s="9"/>
      <c r="F11" s="9" t="s">
        <v>15</v>
      </c>
      <c r="G11" s="9" t="s">
        <v>18</v>
      </c>
      <c r="H11" s="9" t="s">
        <v>19</v>
      </c>
      <c r="I11" s="9"/>
      <c r="J11" s="9"/>
      <c r="K11" s="9"/>
      <c r="L11" s="9" t="s">
        <v>20</v>
      </c>
      <c r="M11" s="9" t="s">
        <v>19</v>
      </c>
      <c r="N11" s="9"/>
      <c r="O11" s="9" t="s">
        <v>21</v>
      </c>
      <c r="P11" s="14" t="s">
        <v>22</v>
      </c>
      <c r="Q11" s="9"/>
    </row>
    <row r="12" customFormat="false" ht="183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s">
        <v>23</v>
      </c>
      <c r="Q12" s="9"/>
    </row>
    <row r="13" customFormat="false" ht="20.25" hidden="false" customHeight="true" outlineLevel="0" collapsed="false">
      <c r="A13" s="14" t="n">
        <v>1</v>
      </c>
      <c r="B13" s="14" t="n">
        <v>2</v>
      </c>
      <c r="C13" s="14" t="n">
        <v>3</v>
      </c>
      <c r="D13" s="14" t="n">
        <v>4</v>
      </c>
      <c r="E13" s="14" t="n">
        <v>5</v>
      </c>
      <c r="F13" s="14" t="n">
        <v>6</v>
      </c>
      <c r="G13" s="14" t="n">
        <v>7</v>
      </c>
      <c r="H13" s="14" t="n">
        <v>8</v>
      </c>
      <c r="I13" s="14" t="n">
        <v>9</v>
      </c>
      <c r="J13" s="14" t="n">
        <v>10</v>
      </c>
      <c r="K13" s="14" t="n">
        <v>11</v>
      </c>
      <c r="L13" s="14" t="n">
        <v>12</v>
      </c>
      <c r="M13" s="14" t="n">
        <v>13</v>
      </c>
      <c r="N13" s="14" t="n">
        <v>14</v>
      </c>
      <c r="O13" s="14" t="n">
        <v>15</v>
      </c>
      <c r="P13" s="14" t="n">
        <v>16</v>
      </c>
      <c r="Q13" s="14" t="n">
        <v>17</v>
      </c>
    </row>
    <row r="14" s="19" customFormat="true" ht="24" hidden="false" customHeight="true" outlineLevel="0" collapsed="false">
      <c r="A14" s="15"/>
      <c r="B14" s="15" t="s">
        <v>24</v>
      </c>
      <c r="C14" s="16"/>
      <c r="D14" s="17" t="s">
        <v>25</v>
      </c>
      <c r="E14" s="18" t="n">
        <f aca="false">E15</f>
        <v>24927092</v>
      </c>
      <c r="F14" s="18" t="n">
        <f aca="false">F15</f>
        <v>24927092</v>
      </c>
      <c r="G14" s="18" t="n">
        <f aca="false">G15</f>
        <v>17752912</v>
      </c>
      <c r="H14" s="18" t="n">
        <f aca="false">H15</f>
        <v>1186422</v>
      </c>
      <c r="I14" s="18" t="n">
        <f aca="false">I15</f>
        <v>0</v>
      </c>
      <c r="J14" s="18" t="n">
        <f aca="false">J15</f>
        <v>13000</v>
      </c>
      <c r="K14" s="18" t="n">
        <f aca="false">K15</f>
        <v>0</v>
      </c>
      <c r="L14" s="18" t="n">
        <f aca="false">L15</f>
        <v>0</v>
      </c>
      <c r="M14" s="18" t="n">
        <f aca="false">M15</f>
        <v>0</v>
      </c>
      <c r="N14" s="18" t="n">
        <f aca="false">N15</f>
        <v>13000</v>
      </c>
      <c r="O14" s="18" t="n">
        <f aca="false">O15</f>
        <v>13000</v>
      </c>
      <c r="P14" s="18" t="n">
        <f aca="false">P15</f>
        <v>13000</v>
      </c>
      <c r="Q14" s="18" t="n">
        <f aca="false">Q15</f>
        <v>24940092</v>
      </c>
    </row>
    <row r="15" customFormat="false" ht="47.25" hidden="false" customHeight="true" outlineLevel="0" collapsed="false">
      <c r="A15" s="20"/>
      <c r="B15" s="20" t="s">
        <v>26</v>
      </c>
      <c r="C15" s="20" t="s">
        <v>27</v>
      </c>
      <c r="D15" s="21" t="str">
        <f aca="false"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22" t="n">
        <f aca="false">'Додаток 3'!F17+'Додаток 3'!F29+'Додаток 3'!F99+'Додаток 3'!F108+'Додаток 3'!F118</f>
        <v>24927092</v>
      </c>
      <c r="F15" s="22" t="n">
        <f aca="false">'Додаток 3'!G17+'Додаток 3'!G29+'Додаток 3'!G99+'Додаток 3'!G108+'Додаток 3'!G118</f>
        <v>24927092</v>
      </c>
      <c r="G15" s="22" t="n">
        <f aca="false">'Додаток 3'!H17+'Додаток 3'!H29+'Додаток 3'!H99+'Додаток 3'!H108+'Додаток 3'!H118</f>
        <v>17752912</v>
      </c>
      <c r="H15" s="22" t="n">
        <f aca="false">'Додаток 3'!I17+'Додаток 3'!I29+'Додаток 3'!I99+'Додаток 3'!I108+'Додаток 3'!I118</f>
        <v>1186422</v>
      </c>
      <c r="I15" s="22" t="n">
        <f aca="false">'Додаток 3'!J17+'Додаток 3'!J29+'Додаток 3'!J99+'Додаток 3'!J108+'Додаток 3'!J118</f>
        <v>0</v>
      </c>
      <c r="J15" s="22" t="n">
        <f aca="false">'Додаток 3'!K17+'Додаток 3'!K29+'Додаток 3'!K99+'Додаток 3'!K108+'Додаток 3'!K118</f>
        <v>13000</v>
      </c>
      <c r="K15" s="22" t="n">
        <f aca="false">'Додаток 3'!L17+'Додаток 3'!L29+'Додаток 3'!L99+'Додаток 3'!L108+'Додаток 3'!L118</f>
        <v>0</v>
      </c>
      <c r="L15" s="22" t="n">
        <f aca="false">'Додаток 3'!M17+'Додаток 3'!M29+'Додаток 3'!M99+'Додаток 3'!M108+'Додаток 3'!M118</f>
        <v>0</v>
      </c>
      <c r="M15" s="22" t="n">
        <f aca="false">'Додаток 3'!N17+'Додаток 3'!N29+'Додаток 3'!N99+'Додаток 3'!N108+'Додаток 3'!N118</f>
        <v>0</v>
      </c>
      <c r="N15" s="22" t="n">
        <f aca="false">'Додаток 3'!O17+'Додаток 3'!O29+'Додаток 3'!O99+'Додаток 3'!O108+'Додаток 3'!O118</f>
        <v>13000</v>
      </c>
      <c r="O15" s="22" t="n">
        <f aca="false">'Додаток 3'!P17+'Додаток 3'!P29+'Додаток 3'!P99+'Додаток 3'!P108+'Додаток 3'!P118</f>
        <v>13000</v>
      </c>
      <c r="P15" s="22" t="n">
        <f aca="false">'Додаток 3'!Q17+'Додаток 3'!Q29+'Додаток 3'!Q99+'Додаток 3'!Q108+'Додаток 3'!Q118</f>
        <v>13000</v>
      </c>
      <c r="Q15" s="22" t="n">
        <f aca="false">'Додаток 3'!R17+'Додаток 3'!R29+'Додаток 3'!R99+'Додаток 3'!R108+'Додаток 3'!R118</f>
        <v>24940092</v>
      </c>
    </row>
    <row r="16" customFormat="false" ht="26.25" hidden="false" customHeight="true" outlineLevel="0" collapsed="false">
      <c r="A16" s="20"/>
      <c r="B16" s="15" t="s">
        <v>28</v>
      </c>
      <c r="C16" s="20"/>
      <c r="D16" s="17" t="s">
        <v>29</v>
      </c>
      <c r="E16" s="18" t="n">
        <f aca="false">F16</f>
        <v>50000</v>
      </c>
      <c r="F16" s="18" t="n">
        <f aca="false">F17</f>
        <v>50000</v>
      </c>
      <c r="G16" s="22" t="n">
        <v>0</v>
      </c>
      <c r="H16" s="22" t="n">
        <v>0</v>
      </c>
      <c r="I16" s="22" t="n">
        <v>0</v>
      </c>
      <c r="J16" s="22" t="n">
        <v>0</v>
      </c>
      <c r="K16" s="22" t="n">
        <v>0</v>
      </c>
      <c r="L16" s="22" t="n">
        <v>0</v>
      </c>
      <c r="M16" s="22" t="n">
        <v>0</v>
      </c>
      <c r="N16" s="22" t="n">
        <v>0</v>
      </c>
      <c r="O16" s="22" t="n">
        <v>0</v>
      </c>
      <c r="P16" s="22" t="n">
        <v>0</v>
      </c>
      <c r="Q16" s="18" t="n">
        <f aca="false">E16+J16</f>
        <v>50000</v>
      </c>
    </row>
    <row r="17" customFormat="false" ht="50.25" hidden="false" customHeight="true" outlineLevel="0" collapsed="false">
      <c r="A17" s="20"/>
      <c r="B17" s="20" t="s">
        <v>30</v>
      </c>
      <c r="C17" s="20" t="s">
        <v>31</v>
      </c>
      <c r="D17" s="21" t="s">
        <v>32</v>
      </c>
      <c r="E17" s="22" t="n">
        <f aca="false">F17</f>
        <v>50000</v>
      </c>
      <c r="F17" s="22" t="n">
        <v>50000</v>
      </c>
      <c r="G17" s="22" t="n">
        <v>0</v>
      </c>
      <c r="H17" s="22" t="n">
        <v>0</v>
      </c>
      <c r="I17" s="22" t="n">
        <v>0</v>
      </c>
      <c r="J17" s="22" t="n">
        <v>0</v>
      </c>
      <c r="K17" s="22" t="n">
        <v>0</v>
      </c>
      <c r="L17" s="22" t="n">
        <v>0</v>
      </c>
      <c r="M17" s="22" t="n">
        <v>0</v>
      </c>
      <c r="N17" s="22" t="n">
        <v>0</v>
      </c>
      <c r="O17" s="22" t="n">
        <v>0</v>
      </c>
      <c r="P17" s="22" t="n">
        <v>0</v>
      </c>
      <c r="Q17" s="22" t="n">
        <f aca="false">E17+J17</f>
        <v>50000</v>
      </c>
    </row>
    <row r="18" s="23" customFormat="true" ht="18.75" hidden="false" customHeight="true" outlineLevel="0" collapsed="false">
      <c r="A18" s="15"/>
      <c r="B18" s="15" t="s">
        <v>33</v>
      </c>
      <c r="C18" s="15"/>
      <c r="D18" s="17" t="s">
        <v>34</v>
      </c>
      <c r="E18" s="18" t="n">
        <f aca="false">E26+E28+E32+E34+E38+E40+E44+E46+E48+E50+E52+E54+E56+E60+E62+E64+E66+E68+E71+E74+E76+E78+E79+E81+E84+E88+E82</f>
        <v>360769238</v>
      </c>
      <c r="F18" s="18" t="n">
        <f aca="false">F26+F28+F32+F34+F38+F40+F44+F46+F48+F50+F52+F54+F56+F60+F62+F64+F66+F68+F71+F74+F76+F78+F79+F81+F84+F88+F82</f>
        <v>360769238</v>
      </c>
      <c r="G18" s="18" t="n">
        <f aca="false">G26+G28+G32+G34+G38+G40+G44+G46+G48+G50+G52+G54+G56+G60+G62+G64+G66+G68+G71+G74+G76+G78+G79+G81+G84+G88+G82</f>
        <v>6942623</v>
      </c>
      <c r="H18" s="18" t="n">
        <f aca="false">H26+H28+H32+H34+H38+H40+H44+H46+H48+H50+H52+H54+H56+H60+H62+H64+H66+H68+H71+H74+H76+H78+H79+H81+H84+H88+H82</f>
        <v>269066</v>
      </c>
      <c r="I18" s="18" t="n">
        <f aca="false">I26+I28+I32+I34+I38+I40+I44+I46+I48+I50+I52+I54+I56+I60+I62+I64+I66+I68+I71+I74+I76+I78+I79+I81+I84+I88+I82</f>
        <v>0</v>
      </c>
      <c r="J18" s="18" t="n">
        <f aca="false">J26+J28+J32+J34+J38+J40+J44+J46+J48+J50+J52+J54+J56+J60+J62+J64+J66+J68+J71+J74+J76+J78+J79+J81+J84+J88+J82</f>
        <v>87657</v>
      </c>
      <c r="K18" s="18" t="n">
        <f aca="false">K26+K28+K32+K34+K38+K40+K44+K46+K48+K50+K52+K54+K56+K60+K62+K64+K66+K68+K71+K74+K76+K78+K79+K81+K84+K88+K82</f>
        <v>87657</v>
      </c>
      <c r="L18" s="18" t="n">
        <f aca="false">L26+L28+L32+L34+L38+L40+L44+L46+L48+L50+L52+L54+L56+L60+L62+L64+L66+L68+L71+L74+L76+L78+L79+L81+L84+L88+L82</f>
        <v>67014</v>
      </c>
      <c r="M18" s="18" t="n">
        <f aca="false">M26+M28+M32+M34+M38+M40+M44+M46+M48+M50+M52+M54+M56+M60+M62+M64+M66+M68+M71+M74+M76+M78+M79+M81+M84+M88+M82</f>
        <v>0</v>
      </c>
      <c r="N18" s="18" t="n">
        <f aca="false">N26+N28+N32+N34+N38+N40+N44+N46+N48+N50+N52+N54+N56+N60+N62+N64+N66+N68+N71+N74+N76+N78+N79+N81+N84+N88+N82</f>
        <v>0</v>
      </c>
      <c r="O18" s="18" t="n">
        <f aca="false">O26+O28+O32+O34+O38+O40+O44+O46+O48+O50+O52+O54+O56+O60+O62+O64+O66+O68+O71+O74+O76+O78+O79+O81+O84+O88+O82</f>
        <v>0</v>
      </c>
      <c r="P18" s="18" t="n">
        <f aca="false">P26+P28+P32+P34+P38+P40+P44+P46+P48+P50+P52+P54+P56+P60+P62+P64+P66+P68+P71+P74+P76+P78+P79+P81+P84+P88+P82</f>
        <v>0</v>
      </c>
      <c r="Q18" s="18" t="n">
        <f aca="false">Q26+Q28+Q32+Q34+Q38+Q40+Q44+Q46+Q48+Q50+Q52+Q54+Q56+Q60+Q62+Q64+Q66+Q68+Q71+Q74+Q76+Q78+Q79+Q81+Q84+Q88+Q82</f>
        <v>360856895</v>
      </c>
    </row>
    <row r="19" s="19" customFormat="true" ht="17.25" hidden="false" customHeight="true" outlineLevel="0" collapsed="false">
      <c r="A19" s="15"/>
      <c r="B19" s="15"/>
      <c r="C19" s="15"/>
      <c r="D19" s="21" t="str">
        <f aca="false">'Додаток 3'!E31</f>
        <v>у тому числі за рахунок субвенції з міського бюджету </v>
      </c>
      <c r="E19" s="22" t="n">
        <f aca="false">E39+E41+E83+E89+E96</f>
        <v>6152293</v>
      </c>
      <c r="F19" s="22" t="n">
        <f aca="false">F39+F41+F83+F89+F96</f>
        <v>6152293</v>
      </c>
      <c r="G19" s="22" t="n">
        <f aca="false">G39+G41+G83+G89+G96</f>
        <v>77639</v>
      </c>
      <c r="H19" s="22" t="n">
        <f aca="false">H39+H41+H83+H89+H96</f>
        <v>0</v>
      </c>
      <c r="I19" s="22" t="n">
        <f aca="false">I39+I41+I83+I89+I96</f>
        <v>0</v>
      </c>
      <c r="J19" s="22" t="n">
        <f aca="false">J39+J41+J83+J89+J96</f>
        <v>0</v>
      </c>
      <c r="K19" s="22" t="n">
        <f aca="false">K39+K41+K83+K89+K96</f>
        <v>0</v>
      </c>
      <c r="L19" s="22" t="n">
        <f aca="false">L39+L41+L83+L89+L96</f>
        <v>0</v>
      </c>
      <c r="M19" s="22" t="n">
        <f aca="false">M39+M41+M83+M89+M96</f>
        <v>0</v>
      </c>
      <c r="N19" s="22" t="n">
        <f aca="false">N39+N41+N83+N89+N96</f>
        <v>0</v>
      </c>
      <c r="O19" s="22" t="n">
        <f aca="false">O39+O41+O83+O89+O96</f>
        <v>0</v>
      </c>
      <c r="P19" s="22" t="n">
        <f aca="false">P39+P41+P83+P89+P96</f>
        <v>0</v>
      </c>
      <c r="Q19" s="22" t="n">
        <f aca="false">Q39+Q41+Q83+Q89+Q96</f>
        <v>6152293</v>
      </c>
    </row>
    <row r="20" s="19" customFormat="true" ht="81" hidden="false" customHeight="true" outlineLevel="0" collapsed="false">
      <c r="A20" s="15"/>
      <c r="B20" s="15"/>
      <c r="C20" s="15"/>
      <c r="D20" s="21" t="str">
        <f aca="false"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22" t="n">
        <f aca="false">E29+E27</f>
        <v>164960300</v>
      </c>
      <c r="F20" s="22" t="n">
        <f aca="false">F29+F27</f>
        <v>164960300</v>
      </c>
      <c r="G20" s="22" t="n">
        <f aca="false">G29+G27</f>
        <v>0</v>
      </c>
      <c r="H20" s="22" t="n">
        <f aca="false">H29+H27</f>
        <v>0</v>
      </c>
      <c r="I20" s="22" t="n">
        <f aca="false">I29+I27</f>
        <v>0</v>
      </c>
      <c r="J20" s="22" t="n">
        <f aca="false">J29+J27</f>
        <v>0</v>
      </c>
      <c r="K20" s="22" t="n">
        <f aca="false">K29+K27</f>
        <v>0</v>
      </c>
      <c r="L20" s="22" t="n">
        <f aca="false">L29+L27</f>
        <v>0</v>
      </c>
      <c r="M20" s="22" t="n">
        <f aca="false">M29+M27</f>
        <v>0</v>
      </c>
      <c r="N20" s="22" t="n">
        <f aca="false">N29+N27</f>
        <v>0</v>
      </c>
      <c r="O20" s="22" t="n">
        <f aca="false">O29+O27</f>
        <v>0</v>
      </c>
      <c r="P20" s="22" t="n">
        <f aca="false">P29+P27</f>
        <v>0</v>
      </c>
      <c r="Q20" s="22" t="n">
        <f aca="false">Q29+Q27</f>
        <v>164960300</v>
      </c>
    </row>
    <row r="21" s="19" customFormat="true" ht="48" hidden="false" customHeight="true" outlineLevel="0" collapsed="false">
      <c r="A21" s="15"/>
      <c r="B21" s="15"/>
      <c r="C21" s="15"/>
      <c r="D21" s="21" t="str">
        <f aca="false"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22" t="n">
        <f aca="false">E33+E35</f>
        <v>47500</v>
      </c>
      <c r="F21" s="22" t="n">
        <f aca="false">F33+F35</f>
        <v>47500</v>
      </c>
      <c r="G21" s="22" t="n">
        <f aca="false">G33+G35</f>
        <v>0</v>
      </c>
      <c r="H21" s="22" t="n">
        <f aca="false">H33+H35</f>
        <v>0</v>
      </c>
      <c r="I21" s="22" t="n">
        <f aca="false">I33+I35</f>
        <v>0</v>
      </c>
      <c r="J21" s="22" t="n">
        <f aca="false">J33+J35</f>
        <v>0</v>
      </c>
      <c r="K21" s="22" t="n">
        <f aca="false">K33+K35</f>
        <v>0</v>
      </c>
      <c r="L21" s="22" t="n">
        <f aca="false">L33+L35</f>
        <v>0</v>
      </c>
      <c r="M21" s="22" t="n">
        <f aca="false">M33+M35</f>
        <v>0</v>
      </c>
      <c r="N21" s="22" t="n">
        <f aca="false">N33+N35</f>
        <v>0</v>
      </c>
      <c r="O21" s="22" t="n">
        <f aca="false">O33+O35</f>
        <v>0</v>
      </c>
      <c r="P21" s="22" t="n">
        <f aca="false">P33+P35</f>
        <v>0</v>
      </c>
      <c r="Q21" s="22" t="n">
        <f aca="false">Q33+Q35</f>
        <v>47500</v>
      </c>
    </row>
    <row r="22" s="19" customFormat="true" ht="132.75" hidden="false" customHeight="true" outlineLevel="0" collapsed="false">
      <c r="A22" s="15"/>
      <c r="B22" s="15"/>
      <c r="C22" s="15"/>
      <c r="D22" s="21" t="str">
        <f aca="false"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22" t="n">
        <f aca="false">E45+E47+E49+E51+E53+E55+E57+E61+E63+E65+E67+E69</f>
        <v>178698300</v>
      </c>
      <c r="F22" s="22" t="n">
        <f aca="false">F45+F47+F49+F51+F53+F55+F57+F61+F63+F65+F67+F69</f>
        <v>178698300</v>
      </c>
      <c r="G22" s="22" t="n">
        <f aca="false">G45+G47+G49+G51+G53+G55+G57+G61+G63+G65+G67+G69</f>
        <v>0</v>
      </c>
      <c r="H22" s="22" t="n">
        <f aca="false">H45+H47+H49+H51+H53+H55+H57+H61+H63+H65+H67+H69</f>
        <v>0</v>
      </c>
      <c r="I22" s="22" t="n">
        <f aca="false">I45+I47+I49+I51+I53+I55+I57+I61+I63+I65+I67+I69</f>
        <v>0</v>
      </c>
      <c r="J22" s="22" t="n">
        <f aca="false">J45+J47+J49+J51+J53+J55+J57+J61+J63+J65+J67+J69</f>
        <v>0</v>
      </c>
      <c r="K22" s="22" t="n">
        <f aca="false">K45+K47+K49+K51+K53+K55+K57+K61+K63+K65+K67+K69</f>
        <v>0</v>
      </c>
      <c r="L22" s="22" t="n">
        <f aca="false">L45+L47+L49+L51+L53+L55+L57+L61+L63+L65+L67+L69</f>
        <v>0</v>
      </c>
      <c r="M22" s="22" t="n">
        <f aca="false">M45+M47+M49+M51+M53+M55+M57+M61+M63+M65+M67+M69</f>
        <v>0</v>
      </c>
      <c r="N22" s="22" t="n">
        <f aca="false">N45+N47+N49+N51+N53+N55+N57+N61+N63+N65+N67+N69</f>
        <v>0</v>
      </c>
      <c r="O22" s="22" t="n">
        <f aca="false">O45+O47+O49+O51+O53+O55+O57+O61+O63+O65+O67+O69</f>
        <v>0</v>
      </c>
      <c r="P22" s="22" t="n">
        <f aca="false">P45+P47+P49+P51+P53+P55+P57+P61+P63+P65+P67+P69</f>
        <v>0</v>
      </c>
      <c r="Q22" s="22" t="n">
        <f aca="false">Q45+Q47+Q49+Q51+Q53+Q55+Q57+Q61+Q63+Q65+Q67+Q69</f>
        <v>178698300</v>
      </c>
    </row>
    <row r="23" s="19" customFormat="true" ht="115.5" hidden="false" customHeight="true" outlineLevel="0" collapsed="false">
      <c r="A23" s="15"/>
      <c r="B23" s="15"/>
      <c r="C23" s="15"/>
      <c r="D23" s="21" t="str">
        <f aca="false"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22" t="n">
        <f aca="false">E85</f>
        <v>1424094</v>
      </c>
      <c r="F23" s="22" t="n">
        <f aca="false">F85</f>
        <v>1424094</v>
      </c>
      <c r="G23" s="22" t="n">
        <f aca="false">G85</f>
        <v>0</v>
      </c>
      <c r="H23" s="22" t="n">
        <f aca="false">H85</f>
        <v>0</v>
      </c>
      <c r="I23" s="22" t="n">
        <f aca="false">I85</f>
        <v>0</v>
      </c>
      <c r="J23" s="22" t="n">
        <f aca="false">J85</f>
        <v>0</v>
      </c>
      <c r="K23" s="22" t="n">
        <f aca="false">K85</f>
        <v>0</v>
      </c>
      <c r="L23" s="22" t="n">
        <f aca="false">L85</f>
        <v>0</v>
      </c>
      <c r="M23" s="22" t="n">
        <f aca="false">M85</f>
        <v>0</v>
      </c>
      <c r="N23" s="22" t="n">
        <f aca="false">N85</f>
        <v>0</v>
      </c>
      <c r="O23" s="22" t="n">
        <f aca="false">O85</f>
        <v>0</v>
      </c>
      <c r="P23" s="22" t="n">
        <f aca="false">P85</f>
        <v>0</v>
      </c>
      <c r="Q23" s="22" t="n">
        <f aca="false">Q85</f>
        <v>1424094</v>
      </c>
    </row>
    <row r="24" s="24" customFormat="true" ht="47.25" hidden="false" customHeight="true" outlineLevel="0" collapsed="false">
      <c r="A24" s="15"/>
      <c r="B24" s="15" t="s">
        <v>35</v>
      </c>
      <c r="C24" s="15"/>
      <c r="D24" s="17" t="s">
        <v>36</v>
      </c>
      <c r="E24" s="18" t="n">
        <f aca="false">E26+E28</f>
        <v>164960300</v>
      </c>
      <c r="F24" s="18" t="n">
        <f aca="false">F26+F28</f>
        <v>164960300</v>
      </c>
      <c r="G24" s="18" t="n">
        <f aca="false">G26+G28</f>
        <v>0</v>
      </c>
      <c r="H24" s="18" t="n">
        <f aca="false">H26+H28</f>
        <v>0</v>
      </c>
      <c r="I24" s="18" t="n">
        <f aca="false">I26+I28</f>
        <v>0</v>
      </c>
      <c r="J24" s="18" t="n">
        <f aca="false">J26+J28</f>
        <v>0</v>
      </c>
      <c r="K24" s="18" t="n">
        <f aca="false">K26+K28</f>
        <v>0</v>
      </c>
      <c r="L24" s="18" t="n">
        <f aca="false">L26+L28</f>
        <v>0</v>
      </c>
      <c r="M24" s="18" t="n">
        <f aca="false">M26+M28</f>
        <v>0</v>
      </c>
      <c r="N24" s="18" t="n">
        <f aca="false">N26+N28</f>
        <v>0</v>
      </c>
      <c r="O24" s="18" t="n">
        <f aca="false">O26+O28</f>
        <v>0</v>
      </c>
      <c r="P24" s="18" t="n">
        <f aca="false">P26+P28</f>
        <v>0</v>
      </c>
      <c r="Q24" s="18" t="n">
        <f aca="false">Q26+Q28</f>
        <v>164960300</v>
      </c>
    </row>
    <row r="25" s="25" customFormat="true" ht="80.25" hidden="false" customHeight="true" outlineLevel="0" collapsed="false">
      <c r="A25" s="15"/>
      <c r="B25" s="15"/>
      <c r="C25" s="15"/>
      <c r="D25" s="21" t="str">
        <f aca="false"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22" t="n">
        <f aca="false">E29</f>
        <v>144560300</v>
      </c>
      <c r="F25" s="22" t="n">
        <f aca="false">F29</f>
        <v>144560300</v>
      </c>
      <c r="G25" s="22" t="n">
        <f aca="false">G29</f>
        <v>0</v>
      </c>
      <c r="H25" s="22" t="n">
        <f aca="false">H29</f>
        <v>0</v>
      </c>
      <c r="I25" s="22" t="n">
        <f aca="false">I29</f>
        <v>0</v>
      </c>
      <c r="J25" s="22" t="n">
        <f aca="false">J29</f>
        <v>0</v>
      </c>
      <c r="K25" s="22" t="n">
        <f aca="false">K29</f>
        <v>0</v>
      </c>
      <c r="L25" s="22" t="n">
        <f aca="false">L29</f>
        <v>0</v>
      </c>
      <c r="M25" s="22" t="n">
        <f aca="false">M29</f>
        <v>0</v>
      </c>
      <c r="N25" s="22" t="n">
        <f aca="false">N29</f>
        <v>0</v>
      </c>
      <c r="O25" s="22" t="n">
        <f aca="false">O29</f>
        <v>0</v>
      </c>
      <c r="P25" s="22" t="n">
        <f aca="false">P29</f>
        <v>0</v>
      </c>
      <c r="Q25" s="22" t="n">
        <f aca="false">Q29</f>
        <v>144560300</v>
      </c>
    </row>
    <row r="26" s="19" customFormat="true" ht="36" hidden="false" customHeight="true" outlineLevel="0" collapsed="false">
      <c r="A26" s="20"/>
      <c r="B26" s="20" t="s">
        <v>37</v>
      </c>
      <c r="C26" s="20" t="s">
        <v>38</v>
      </c>
      <c r="D26" s="21" t="str">
        <f aca="false">'Додаток 3'!E38</f>
        <v>Надання пільг на оплату житлово-комунальних послуг окремим категоріям громадян відповідно до законодавства</v>
      </c>
      <c r="E26" s="22" t="n">
        <f aca="false">'Додаток 3'!F38</f>
        <v>20400000</v>
      </c>
      <c r="F26" s="22" t="n">
        <f aca="false">'Додаток 3'!G38</f>
        <v>20400000</v>
      </c>
      <c r="G26" s="22" t="n">
        <f aca="false">'Додаток 3'!H38</f>
        <v>0</v>
      </c>
      <c r="H26" s="22" t="n">
        <f aca="false">'Додаток 3'!I38</f>
        <v>0</v>
      </c>
      <c r="I26" s="22" t="n">
        <f aca="false">'Додаток 3'!J38</f>
        <v>0</v>
      </c>
      <c r="J26" s="22" t="n">
        <f aca="false">'Додаток 3'!K38</f>
        <v>0</v>
      </c>
      <c r="K26" s="22" t="n">
        <f aca="false">'Додаток 3'!L38</f>
        <v>0</v>
      </c>
      <c r="L26" s="22" t="n">
        <f aca="false">'Додаток 3'!M38</f>
        <v>0</v>
      </c>
      <c r="M26" s="22" t="n">
        <f aca="false">'Додаток 3'!N38</f>
        <v>0</v>
      </c>
      <c r="N26" s="22" t="n">
        <f aca="false">'Додаток 3'!O38</f>
        <v>0</v>
      </c>
      <c r="O26" s="22" t="n">
        <f aca="false">'Додаток 3'!P38</f>
        <v>0</v>
      </c>
      <c r="P26" s="22" t="n">
        <f aca="false">'Додаток 3'!Q38</f>
        <v>0</v>
      </c>
      <c r="Q26" s="22" t="n">
        <f aca="false">'Додаток 3'!R38</f>
        <v>20400000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customFormat="false" ht="84" hidden="false" customHeight="true" outlineLevel="0" collapsed="false">
      <c r="A27" s="20"/>
      <c r="B27" s="20"/>
      <c r="C27" s="20"/>
      <c r="D27" s="21" t="str">
        <f aca="false"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22" t="n">
        <f aca="false">'Додаток 3'!F39</f>
        <v>20400000</v>
      </c>
      <c r="F27" s="22" t="n">
        <f aca="false">'Додаток 3'!G39</f>
        <v>20400000</v>
      </c>
      <c r="G27" s="22" t="n">
        <f aca="false">'Додаток 3'!H39</f>
        <v>0</v>
      </c>
      <c r="H27" s="22" t="n">
        <f aca="false">'Додаток 3'!I39</f>
        <v>0</v>
      </c>
      <c r="I27" s="22" t="n">
        <f aca="false">'Додаток 3'!J39</f>
        <v>0</v>
      </c>
      <c r="J27" s="22" t="n">
        <f aca="false">'Додаток 3'!K39</f>
        <v>0</v>
      </c>
      <c r="K27" s="22" t="n">
        <f aca="false">'Додаток 3'!L39</f>
        <v>0</v>
      </c>
      <c r="L27" s="22" t="n">
        <f aca="false">'Додаток 3'!M39</f>
        <v>0</v>
      </c>
      <c r="M27" s="22" t="n">
        <f aca="false">'Додаток 3'!N39</f>
        <v>0</v>
      </c>
      <c r="N27" s="22" t="n">
        <f aca="false">'Додаток 3'!O39</f>
        <v>0</v>
      </c>
      <c r="O27" s="22" t="n">
        <f aca="false">'Додаток 3'!P39</f>
        <v>0</v>
      </c>
      <c r="P27" s="22" t="n">
        <f aca="false">'Додаток 3'!Q39</f>
        <v>0</v>
      </c>
      <c r="Q27" s="22" t="n">
        <f aca="false">'Додаток 3'!R39</f>
        <v>20400000</v>
      </c>
    </row>
    <row r="28" customFormat="false" ht="32.25" hidden="false" customHeight="true" outlineLevel="0" collapsed="false">
      <c r="A28" s="26"/>
      <c r="B28" s="26" t="s">
        <v>39</v>
      </c>
      <c r="C28" s="20" t="s">
        <v>30</v>
      </c>
      <c r="D28" s="27" t="str">
        <f aca="false">'Додаток 3'!E40</f>
        <v>Надання субсидій  населенню для відшкодування витрат на оплату житлово-комунальних послуг</v>
      </c>
      <c r="E28" s="22" t="n">
        <f aca="false">'Додаток 3'!F40</f>
        <v>144560300</v>
      </c>
      <c r="F28" s="22" t="n">
        <f aca="false">'Додаток 3'!G40</f>
        <v>144560300</v>
      </c>
      <c r="G28" s="22" t="n">
        <f aca="false">'Додаток 3'!H40</f>
        <v>0</v>
      </c>
      <c r="H28" s="22" t="n">
        <f aca="false">'Додаток 3'!I40</f>
        <v>0</v>
      </c>
      <c r="I28" s="22" t="n">
        <f aca="false">'Додаток 3'!J40</f>
        <v>0</v>
      </c>
      <c r="J28" s="22" t="n">
        <f aca="false">'Додаток 3'!K40</f>
        <v>0</v>
      </c>
      <c r="K28" s="22" t="n">
        <f aca="false">'Додаток 3'!L40</f>
        <v>0</v>
      </c>
      <c r="L28" s="22" t="n">
        <f aca="false">'Додаток 3'!M40</f>
        <v>0</v>
      </c>
      <c r="M28" s="22" t="n">
        <f aca="false">'Додаток 3'!N40</f>
        <v>0</v>
      </c>
      <c r="N28" s="22" t="n">
        <f aca="false">'Додаток 3'!O40</f>
        <v>0</v>
      </c>
      <c r="O28" s="22" t="n">
        <f aca="false">'Додаток 3'!P40</f>
        <v>0</v>
      </c>
      <c r="P28" s="22" t="n">
        <f aca="false">'Додаток 3'!Q40</f>
        <v>0</v>
      </c>
      <c r="Q28" s="22" t="n">
        <f aca="false">'Додаток 3'!R40</f>
        <v>144560300</v>
      </c>
    </row>
    <row r="29" customFormat="false" ht="83.25" hidden="false" customHeight="true" outlineLevel="0" collapsed="false">
      <c r="A29" s="9"/>
      <c r="B29" s="9"/>
      <c r="C29" s="28"/>
      <c r="D29" s="27" t="str">
        <f aca="false"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22" t="n">
        <f aca="false">'Додаток 3'!F41</f>
        <v>144560300</v>
      </c>
      <c r="F29" s="22" t="n">
        <f aca="false">'Додаток 3'!G41</f>
        <v>144560300</v>
      </c>
      <c r="G29" s="22" t="n">
        <f aca="false">'Додаток 3'!H41</f>
        <v>0</v>
      </c>
      <c r="H29" s="22" t="n">
        <f aca="false">'Додаток 3'!I41</f>
        <v>0</v>
      </c>
      <c r="I29" s="22" t="n">
        <f aca="false">'Додаток 3'!J41</f>
        <v>0</v>
      </c>
      <c r="J29" s="22" t="n">
        <f aca="false">'Додаток 3'!K41</f>
        <v>0</v>
      </c>
      <c r="K29" s="22" t="n">
        <f aca="false">'Додаток 3'!L41</f>
        <v>0</v>
      </c>
      <c r="L29" s="22" t="n">
        <f aca="false">'Додаток 3'!M41</f>
        <v>0</v>
      </c>
      <c r="M29" s="22" t="n">
        <f aca="false">'Додаток 3'!N41</f>
        <v>0</v>
      </c>
      <c r="N29" s="22" t="n">
        <f aca="false">'Додаток 3'!O41</f>
        <v>0</v>
      </c>
      <c r="O29" s="22" t="n">
        <f aca="false">'Додаток 3'!P41</f>
        <v>0</v>
      </c>
      <c r="P29" s="22" t="n">
        <f aca="false">'Додаток 3'!Q41</f>
        <v>0</v>
      </c>
      <c r="Q29" s="22" t="n">
        <f aca="false">'Додаток 3'!R41</f>
        <v>144560300</v>
      </c>
    </row>
    <row r="30" s="24" customFormat="true" ht="36.75" hidden="false" customHeight="true" outlineLevel="0" collapsed="false">
      <c r="A30" s="15"/>
      <c r="B30" s="15" t="s">
        <v>40</v>
      </c>
      <c r="C30" s="15"/>
      <c r="D30" s="17" t="s">
        <v>41</v>
      </c>
      <c r="E30" s="18" t="n">
        <f aca="false">E32+E34</f>
        <v>47500</v>
      </c>
      <c r="F30" s="18" t="n">
        <f aca="false">F32+F34</f>
        <v>47500</v>
      </c>
      <c r="G30" s="18" t="n">
        <f aca="false">G32+G34</f>
        <v>0</v>
      </c>
      <c r="H30" s="18" t="n">
        <f aca="false">H32+H34</f>
        <v>0</v>
      </c>
      <c r="I30" s="18" t="n">
        <f aca="false">I32+I34</f>
        <v>0</v>
      </c>
      <c r="J30" s="18" t="n">
        <f aca="false">J32+J34</f>
        <v>0</v>
      </c>
      <c r="K30" s="18" t="n">
        <f aca="false">K32+K34</f>
        <v>0</v>
      </c>
      <c r="L30" s="18" t="n">
        <f aca="false">L32+L34</f>
        <v>0</v>
      </c>
      <c r="M30" s="18" t="n">
        <f aca="false">M32+M34</f>
        <v>0</v>
      </c>
      <c r="N30" s="18" t="n">
        <f aca="false">N32+N34</f>
        <v>0</v>
      </c>
      <c r="O30" s="18" t="n">
        <f aca="false">O32+O34</f>
        <v>0</v>
      </c>
      <c r="P30" s="18" t="n">
        <f aca="false">P32+P34</f>
        <v>0</v>
      </c>
      <c r="Q30" s="18" t="n">
        <f aca="false">Q32+Q34</f>
        <v>47500</v>
      </c>
      <c r="R30" s="29"/>
    </row>
    <row r="31" s="25" customFormat="true" ht="48" hidden="false" customHeight="true" outlineLevel="0" collapsed="false">
      <c r="A31" s="20"/>
      <c r="B31" s="15"/>
      <c r="C31" s="15"/>
      <c r="D31" s="21" t="str">
        <f aca="false"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22" t="n">
        <f aca="false">E33+E35</f>
        <v>47500</v>
      </c>
      <c r="F31" s="22" t="n">
        <f aca="false">F33+F35</f>
        <v>47500</v>
      </c>
      <c r="G31" s="22" t="n">
        <f aca="false">G33+G35</f>
        <v>0</v>
      </c>
      <c r="H31" s="22" t="n">
        <f aca="false">H33+H35</f>
        <v>0</v>
      </c>
      <c r="I31" s="22" t="n">
        <f aca="false">I33+I35</f>
        <v>0</v>
      </c>
      <c r="J31" s="22" t="n">
        <f aca="false">J33+J35</f>
        <v>0</v>
      </c>
      <c r="K31" s="22" t="n">
        <f aca="false">K33+K35</f>
        <v>0</v>
      </c>
      <c r="L31" s="22" t="n">
        <f aca="false">L33+L35</f>
        <v>0</v>
      </c>
      <c r="M31" s="22" t="n">
        <f aca="false">M33+M35</f>
        <v>0</v>
      </c>
      <c r="N31" s="22" t="n">
        <f aca="false">N33+N35</f>
        <v>0</v>
      </c>
      <c r="O31" s="22" t="n">
        <f aca="false">O33+O35</f>
        <v>0</v>
      </c>
      <c r="P31" s="22" t="n">
        <f aca="false">P33+P35</f>
        <v>0</v>
      </c>
      <c r="Q31" s="22" t="n">
        <f aca="false">Q33+Q35</f>
        <v>47500</v>
      </c>
      <c r="R31" s="30"/>
    </row>
    <row r="32" customFormat="false" ht="36.75" hidden="false" customHeight="true" outlineLevel="0" collapsed="false">
      <c r="A32" s="20"/>
      <c r="B32" s="31" t="str">
        <f aca="false">'Додаток 3'!C44</f>
        <v>3021</v>
      </c>
      <c r="C32" s="31" t="str">
        <f aca="false">'Додаток 3'!D44</f>
        <v>1030</v>
      </c>
      <c r="D32" s="32" t="str">
        <f aca="false"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22" t="n">
        <f aca="false">'Додаток 3'!F44</f>
        <v>1200</v>
      </c>
      <c r="F32" s="22" t="n">
        <f aca="false">'Додаток 3'!G44</f>
        <v>1200</v>
      </c>
      <c r="G32" s="22" t="n">
        <f aca="false">'Додаток 3'!H44</f>
        <v>0</v>
      </c>
      <c r="H32" s="22" t="n">
        <f aca="false">'Додаток 3'!I44</f>
        <v>0</v>
      </c>
      <c r="I32" s="22" t="n">
        <f aca="false">'Додаток 3'!J44</f>
        <v>0</v>
      </c>
      <c r="J32" s="22" t="n">
        <f aca="false">'Додаток 3'!K44</f>
        <v>0</v>
      </c>
      <c r="K32" s="22" t="n">
        <f aca="false">'Додаток 3'!L44</f>
        <v>0</v>
      </c>
      <c r="L32" s="22" t="n">
        <f aca="false">'Додаток 3'!M44</f>
        <v>0</v>
      </c>
      <c r="M32" s="22" t="n">
        <f aca="false">'Додаток 3'!N44</f>
        <v>0</v>
      </c>
      <c r="N32" s="22" t="n">
        <f aca="false">'Додаток 3'!O44</f>
        <v>0</v>
      </c>
      <c r="O32" s="22" t="n">
        <f aca="false">'Додаток 3'!P44</f>
        <v>0</v>
      </c>
      <c r="P32" s="22" t="n">
        <f aca="false">'Додаток 3'!Q44</f>
        <v>0</v>
      </c>
      <c r="Q32" s="22" t="n">
        <f aca="false">'Додаток 3'!R44</f>
        <v>1200</v>
      </c>
    </row>
    <row r="33" customFormat="false" ht="49.5" hidden="false" customHeight="true" outlineLevel="0" collapsed="false">
      <c r="A33" s="20"/>
      <c r="B33" s="20"/>
      <c r="C33" s="20"/>
      <c r="D33" s="32" t="str">
        <f aca="false"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22" t="n">
        <f aca="false">'Додаток 3'!F45</f>
        <v>1200</v>
      </c>
      <c r="F33" s="22" t="n">
        <f aca="false">'Додаток 3'!G45</f>
        <v>1200</v>
      </c>
      <c r="G33" s="22" t="n">
        <f aca="false">'Додаток 3'!H45</f>
        <v>0</v>
      </c>
      <c r="H33" s="22" t="n">
        <f aca="false">'Додаток 3'!I45</f>
        <v>0</v>
      </c>
      <c r="I33" s="22" t="n">
        <f aca="false">'Додаток 3'!J45</f>
        <v>0</v>
      </c>
      <c r="J33" s="22" t="n">
        <f aca="false">'Додаток 3'!K45</f>
        <v>0</v>
      </c>
      <c r="K33" s="22" t="n">
        <f aca="false">'Додаток 3'!L45</f>
        <v>0</v>
      </c>
      <c r="L33" s="22" t="n">
        <f aca="false">'Додаток 3'!M45</f>
        <v>0</v>
      </c>
      <c r="M33" s="22" t="n">
        <f aca="false">'Додаток 3'!N45</f>
        <v>0</v>
      </c>
      <c r="N33" s="22" t="n">
        <f aca="false">'Додаток 3'!O45</f>
        <v>0</v>
      </c>
      <c r="O33" s="22" t="n">
        <f aca="false">'Додаток 3'!P45</f>
        <v>0</v>
      </c>
      <c r="P33" s="22" t="n">
        <f aca="false">'Додаток 3'!Q45</f>
        <v>0</v>
      </c>
      <c r="Q33" s="22" t="n">
        <f aca="false">'Додаток 3'!R45</f>
        <v>1200</v>
      </c>
    </row>
    <row r="34" customFormat="false" ht="36" hidden="false" customHeight="true" outlineLevel="0" collapsed="false">
      <c r="A34" s="20"/>
      <c r="B34" s="31" t="str">
        <f aca="false">'Додаток 3'!C46</f>
        <v>3022</v>
      </c>
      <c r="C34" s="31" t="str">
        <f aca="false">'Додаток 3'!D46</f>
        <v>1060</v>
      </c>
      <c r="D34" s="32" t="str">
        <f aca="false"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22" t="n">
        <f aca="false">'Додаток 3'!F46</f>
        <v>46300</v>
      </c>
      <c r="F34" s="22" t="n">
        <f aca="false">'Додаток 3'!G46</f>
        <v>46300</v>
      </c>
      <c r="G34" s="22" t="n">
        <f aca="false">'Додаток 3'!H46</f>
        <v>0</v>
      </c>
      <c r="H34" s="22" t="n">
        <f aca="false">'Додаток 3'!I46</f>
        <v>0</v>
      </c>
      <c r="I34" s="22" t="n">
        <f aca="false">'Додаток 3'!J46</f>
        <v>0</v>
      </c>
      <c r="J34" s="22" t="n">
        <f aca="false">'Додаток 3'!K46</f>
        <v>0</v>
      </c>
      <c r="K34" s="22" t="n">
        <f aca="false">'Додаток 3'!L46</f>
        <v>0</v>
      </c>
      <c r="L34" s="22" t="n">
        <f aca="false">'Додаток 3'!M46</f>
        <v>0</v>
      </c>
      <c r="M34" s="22" t="n">
        <f aca="false">'Додаток 3'!N46</f>
        <v>0</v>
      </c>
      <c r="N34" s="22" t="n">
        <f aca="false">'Додаток 3'!O46</f>
        <v>0</v>
      </c>
      <c r="O34" s="22" t="n">
        <f aca="false">'Додаток 3'!P46</f>
        <v>0</v>
      </c>
      <c r="P34" s="22" t="n">
        <f aca="false">'Додаток 3'!Q46</f>
        <v>0</v>
      </c>
      <c r="Q34" s="22" t="n">
        <f aca="false">'Додаток 3'!R46</f>
        <v>46300</v>
      </c>
    </row>
    <row r="35" customFormat="false" ht="52.5" hidden="false" customHeight="true" outlineLevel="0" collapsed="false">
      <c r="A35" s="20"/>
      <c r="B35" s="20"/>
      <c r="C35" s="20"/>
      <c r="D35" s="32" t="str">
        <f aca="false"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22" t="n">
        <f aca="false">'Додаток 3'!F47</f>
        <v>46300</v>
      </c>
      <c r="F35" s="22" t="n">
        <f aca="false">'Додаток 3'!G47</f>
        <v>46300</v>
      </c>
      <c r="G35" s="22" t="n">
        <f aca="false">'Додаток 3'!H47</f>
        <v>0</v>
      </c>
      <c r="H35" s="22" t="n">
        <f aca="false">'Додаток 3'!I47</f>
        <v>0</v>
      </c>
      <c r="I35" s="22" t="n">
        <f aca="false">'Додаток 3'!J47</f>
        <v>0</v>
      </c>
      <c r="J35" s="22" t="n">
        <f aca="false">'Додаток 3'!K47</f>
        <v>0</v>
      </c>
      <c r="K35" s="22" t="n">
        <f aca="false">'Додаток 3'!L47</f>
        <v>0</v>
      </c>
      <c r="L35" s="22" t="n">
        <f aca="false">'Додаток 3'!M47</f>
        <v>0</v>
      </c>
      <c r="M35" s="22" t="n">
        <f aca="false">'Додаток 3'!N47</f>
        <v>0</v>
      </c>
      <c r="N35" s="22" t="n">
        <f aca="false">'Додаток 3'!O47</f>
        <v>0</v>
      </c>
      <c r="O35" s="22" t="n">
        <f aca="false">'Додаток 3'!P47</f>
        <v>0</v>
      </c>
      <c r="P35" s="22" t="n">
        <f aca="false">'Додаток 3'!Q47</f>
        <v>0</v>
      </c>
      <c r="Q35" s="22" t="n">
        <f aca="false">'Додаток 3'!R47</f>
        <v>46300</v>
      </c>
    </row>
    <row r="36" s="24" customFormat="true" ht="49.5" hidden="false" customHeight="true" outlineLevel="0" collapsed="false">
      <c r="A36" s="15"/>
      <c r="B36" s="15" t="s">
        <v>42</v>
      </c>
      <c r="C36" s="33"/>
      <c r="D36" s="17" t="s">
        <v>43</v>
      </c>
      <c r="E36" s="18" t="n">
        <f aca="false">'Додаток 3'!F48</f>
        <v>1495276</v>
      </c>
      <c r="F36" s="18" t="n">
        <f aca="false">'Додаток 3'!G48</f>
        <v>1495276</v>
      </c>
      <c r="G36" s="18" t="n">
        <f aca="false">'Додаток 3'!H48</f>
        <v>0</v>
      </c>
      <c r="H36" s="18" t="n">
        <f aca="false">'Додаток 3'!I48</f>
        <v>0</v>
      </c>
      <c r="I36" s="18" t="n">
        <f aca="false">'Додаток 3'!J48</f>
        <v>0</v>
      </c>
      <c r="J36" s="18" t="n">
        <f aca="false">'Додаток 3'!K48</f>
        <v>0</v>
      </c>
      <c r="K36" s="18" t="n">
        <f aca="false">'Додаток 3'!L48</f>
        <v>0</v>
      </c>
      <c r="L36" s="18" t="n">
        <f aca="false">'Додаток 3'!M48</f>
        <v>0</v>
      </c>
      <c r="M36" s="18" t="n">
        <f aca="false">'Додаток 3'!N48</f>
        <v>0</v>
      </c>
      <c r="N36" s="18" t="n">
        <f aca="false">'Додаток 3'!O48</f>
        <v>0</v>
      </c>
      <c r="O36" s="18" t="n">
        <f aca="false">'Додаток 3'!P48</f>
        <v>0</v>
      </c>
      <c r="P36" s="18" t="n">
        <f aca="false">'Додаток 3'!Q48</f>
        <v>0</v>
      </c>
      <c r="Q36" s="18" t="n">
        <f aca="false">'Додаток 3'!R48</f>
        <v>1495276</v>
      </c>
    </row>
    <row r="37" s="25" customFormat="true" ht="17.25" hidden="false" customHeight="true" outlineLevel="0" collapsed="false">
      <c r="A37" s="15"/>
      <c r="B37" s="15"/>
      <c r="C37" s="33"/>
      <c r="D37" s="21" t="str">
        <f aca="false">'Додаток 3'!E49</f>
        <v>у тому числі за рахунок  субвенції з міського бюджету </v>
      </c>
      <c r="E37" s="22" t="n">
        <f aca="false">E39+E41</f>
        <v>1495276</v>
      </c>
      <c r="F37" s="22" t="n">
        <f aca="false">F39+F41</f>
        <v>1495276</v>
      </c>
      <c r="G37" s="22" t="n">
        <f aca="false">G39+G41</f>
        <v>0</v>
      </c>
      <c r="H37" s="22" t="n">
        <f aca="false">H39+H41</f>
        <v>0</v>
      </c>
      <c r="I37" s="22" t="n">
        <f aca="false">I39+I41</f>
        <v>0</v>
      </c>
      <c r="J37" s="22" t="n">
        <f aca="false">J39+J41</f>
        <v>0</v>
      </c>
      <c r="K37" s="22" t="n">
        <f aca="false">K39+K41</f>
        <v>0</v>
      </c>
      <c r="L37" s="22" t="n">
        <f aca="false">L39+L41</f>
        <v>0</v>
      </c>
      <c r="M37" s="22" t="n">
        <f aca="false">M39+M41</f>
        <v>0</v>
      </c>
      <c r="N37" s="22" t="n">
        <f aca="false">N39+N41</f>
        <v>0</v>
      </c>
      <c r="O37" s="22" t="n">
        <f aca="false">O39+O41</f>
        <v>0</v>
      </c>
      <c r="P37" s="22" t="n">
        <f aca="false">P39+P41</f>
        <v>0</v>
      </c>
      <c r="Q37" s="22" t="n">
        <f aca="false">Q39+Q41</f>
        <v>1495276</v>
      </c>
    </row>
    <row r="38" customFormat="false" ht="23.25" hidden="false" customHeight="true" outlineLevel="0" collapsed="false">
      <c r="A38" s="20"/>
      <c r="B38" s="31" t="str">
        <f aca="false">'Додаток 3'!C50</f>
        <v>3031</v>
      </c>
      <c r="C38" s="31" t="str">
        <f aca="false">'Додаток 3'!D50</f>
        <v>1030</v>
      </c>
      <c r="D38" s="34" t="str">
        <f aca="false">'Додаток 3'!E50</f>
        <v>Надання інших пільг окремим категоріям громадян відповідно до законодавства</v>
      </c>
      <c r="E38" s="22" t="n">
        <f aca="false">'Додаток 3'!F50</f>
        <v>143000</v>
      </c>
      <c r="F38" s="22" t="n">
        <f aca="false">'Додаток 3'!G50</f>
        <v>143000</v>
      </c>
      <c r="G38" s="22" t="n">
        <f aca="false">'Додаток 3'!H50</f>
        <v>0</v>
      </c>
      <c r="H38" s="22" t="n">
        <f aca="false">'Додаток 3'!I50</f>
        <v>0</v>
      </c>
      <c r="I38" s="22" t="n">
        <f aca="false">'Додаток 3'!J50</f>
        <v>0</v>
      </c>
      <c r="J38" s="22" t="n">
        <f aca="false">'Додаток 3'!K50</f>
        <v>0</v>
      </c>
      <c r="K38" s="22" t="n">
        <f aca="false">'Додаток 3'!L50</f>
        <v>0</v>
      </c>
      <c r="L38" s="22" t="n">
        <f aca="false">'Додаток 3'!M50</f>
        <v>0</v>
      </c>
      <c r="M38" s="22" t="n">
        <f aca="false">'Додаток 3'!N50</f>
        <v>0</v>
      </c>
      <c r="N38" s="22" t="n">
        <f aca="false">'Додаток 3'!O50</f>
        <v>0</v>
      </c>
      <c r="O38" s="22" t="n">
        <f aca="false">'Додаток 3'!P50</f>
        <v>0</v>
      </c>
      <c r="P38" s="22" t="n">
        <f aca="false">'Додаток 3'!Q50</f>
        <v>0</v>
      </c>
      <c r="Q38" s="22" t="n">
        <f aca="false">'Додаток 3'!R50</f>
        <v>143000</v>
      </c>
    </row>
    <row r="39" customFormat="false" ht="18.75" hidden="false" customHeight="true" outlineLevel="0" collapsed="false">
      <c r="A39" s="20"/>
      <c r="B39" s="20"/>
      <c r="C39" s="20"/>
      <c r="D39" s="34" t="str">
        <f aca="false">'Додаток 3'!E51</f>
        <v>у тому числі за рахунок  субвенції з міського бюджету </v>
      </c>
      <c r="E39" s="22" t="n">
        <f aca="false">'Додаток 3'!F51</f>
        <v>143000</v>
      </c>
      <c r="F39" s="22" t="n">
        <f aca="false">'Додаток 3'!G51</f>
        <v>143000</v>
      </c>
      <c r="G39" s="22" t="n">
        <f aca="false">'Додаток 3'!H51</f>
        <v>0</v>
      </c>
      <c r="H39" s="22" t="n">
        <f aca="false">'Додаток 3'!I51</f>
        <v>0</v>
      </c>
      <c r="I39" s="22" t="n">
        <f aca="false">'Додаток 3'!J51</f>
        <v>0</v>
      </c>
      <c r="J39" s="22" t="n">
        <f aca="false">'Додаток 3'!K51</f>
        <v>0</v>
      </c>
      <c r="K39" s="22" t="n">
        <f aca="false">'Додаток 3'!L51</f>
        <v>0</v>
      </c>
      <c r="L39" s="22" t="n">
        <f aca="false">'Додаток 3'!M51</f>
        <v>0</v>
      </c>
      <c r="M39" s="22" t="n">
        <f aca="false">'Додаток 3'!N51</f>
        <v>0</v>
      </c>
      <c r="N39" s="22" t="n">
        <f aca="false">'Додаток 3'!O51</f>
        <v>0</v>
      </c>
      <c r="O39" s="22" t="n">
        <f aca="false">'Додаток 3'!P51</f>
        <v>0</v>
      </c>
      <c r="P39" s="22" t="n">
        <f aca="false">'Додаток 3'!Q51</f>
        <v>0</v>
      </c>
      <c r="Q39" s="22" t="n">
        <f aca="false">'Додаток 3'!R51</f>
        <v>143000</v>
      </c>
    </row>
    <row r="40" customFormat="false" ht="19.5" hidden="false" customHeight="true" outlineLevel="0" collapsed="false">
      <c r="A40" s="26"/>
      <c r="B40" s="31" t="str">
        <f aca="false">'Додаток 3'!C52</f>
        <v>3032</v>
      </c>
      <c r="C40" s="31" t="str">
        <f aca="false">'Додаток 3'!D52</f>
        <v>1070</v>
      </c>
      <c r="D40" s="34" t="str">
        <f aca="false">'Додаток 3'!E52</f>
        <v>Надання пільг окремим категоріям громадян з оплати послуг зв'язку</v>
      </c>
      <c r="E40" s="22" t="n">
        <f aca="false">'Додаток 3'!F52</f>
        <v>1352276</v>
      </c>
      <c r="F40" s="22" t="n">
        <f aca="false">'Додаток 3'!G52</f>
        <v>1352276</v>
      </c>
      <c r="G40" s="22" t="n">
        <f aca="false">'Додаток 3'!H52</f>
        <v>0</v>
      </c>
      <c r="H40" s="22" t="n">
        <f aca="false">'Додаток 3'!I52</f>
        <v>0</v>
      </c>
      <c r="I40" s="22" t="n">
        <f aca="false">'Додаток 3'!J52</f>
        <v>0</v>
      </c>
      <c r="J40" s="22" t="n">
        <f aca="false">'Додаток 3'!K52</f>
        <v>0</v>
      </c>
      <c r="K40" s="22" t="n">
        <f aca="false">'Додаток 3'!L52</f>
        <v>0</v>
      </c>
      <c r="L40" s="22" t="n">
        <f aca="false">'Додаток 3'!M52</f>
        <v>0</v>
      </c>
      <c r="M40" s="22" t="n">
        <f aca="false">'Додаток 3'!N52</f>
        <v>0</v>
      </c>
      <c r="N40" s="22" t="n">
        <f aca="false">'Додаток 3'!O52</f>
        <v>0</v>
      </c>
      <c r="O40" s="22" t="n">
        <f aca="false">'Додаток 3'!P52</f>
        <v>0</v>
      </c>
      <c r="P40" s="22" t="n">
        <f aca="false">'Додаток 3'!Q52</f>
        <v>0</v>
      </c>
      <c r="Q40" s="22" t="n">
        <f aca="false">'Додаток 3'!R52</f>
        <v>1352276</v>
      </c>
    </row>
    <row r="41" customFormat="false" ht="18" hidden="false" customHeight="true" outlineLevel="0" collapsed="false">
      <c r="A41" s="26"/>
      <c r="B41" s="26"/>
      <c r="C41" s="20"/>
      <c r="D41" s="34" t="str">
        <f aca="false">'Додаток 3'!E53</f>
        <v>у тому числі за рахунок  субвенції з міського бюджету </v>
      </c>
      <c r="E41" s="22" t="n">
        <f aca="false">'Додаток 3'!F53</f>
        <v>1352276</v>
      </c>
      <c r="F41" s="22" t="n">
        <f aca="false">'Додаток 3'!G53</f>
        <v>1352276</v>
      </c>
      <c r="G41" s="22" t="n">
        <f aca="false">'Додаток 3'!H53</f>
        <v>0</v>
      </c>
      <c r="H41" s="22" t="n">
        <f aca="false">'Додаток 3'!I53</f>
        <v>0</v>
      </c>
      <c r="I41" s="22" t="n">
        <f aca="false">'Додаток 3'!J53</f>
        <v>0</v>
      </c>
      <c r="J41" s="22" t="n">
        <f aca="false">'Додаток 3'!K53</f>
        <v>0</v>
      </c>
      <c r="K41" s="22" t="n">
        <f aca="false">'Додаток 3'!L53</f>
        <v>0</v>
      </c>
      <c r="L41" s="22" t="n">
        <f aca="false">'Додаток 3'!M53</f>
        <v>0</v>
      </c>
      <c r="M41" s="22" t="n">
        <f aca="false">'Додаток 3'!N53</f>
        <v>0</v>
      </c>
      <c r="N41" s="22" t="n">
        <f aca="false">'Додаток 3'!O53</f>
        <v>0</v>
      </c>
      <c r="O41" s="22" t="n">
        <f aca="false">'Додаток 3'!P53</f>
        <v>0</v>
      </c>
      <c r="P41" s="22" t="n">
        <f aca="false">'Додаток 3'!Q53</f>
        <v>0</v>
      </c>
      <c r="Q41" s="22" t="n">
        <f aca="false">'Додаток 3'!R53</f>
        <v>1352276</v>
      </c>
    </row>
    <row r="42" s="25" customFormat="true" ht="33" hidden="false" customHeight="true" outlineLevel="0" collapsed="false">
      <c r="A42" s="26"/>
      <c r="B42" s="35" t="s">
        <v>44</v>
      </c>
      <c r="C42" s="15"/>
      <c r="D42" s="36" t="s">
        <v>45</v>
      </c>
      <c r="E42" s="22" t="n">
        <f aca="false">E44+E46+E48+E50+E52+E54+E56</f>
        <v>129520475</v>
      </c>
      <c r="F42" s="22" t="n">
        <f aca="false">F44+F46+F48+F50+F52+F54+F56</f>
        <v>129520475</v>
      </c>
      <c r="G42" s="22" t="n">
        <f aca="false">G44+G46+G48+G50+G52+G54+G56</f>
        <v>0</v>
      </c>
      <c r="H42" s="22" t="n">
        <f aca="false">H44+H46+H48+H50+H52+H54+H56</f>
        <v>0</v>
      </c>
      <c r="I42" s="22" t="n">
        <f aca="false">I44+I46+I48+I50+I52+I54+I56</f>
        <v>0</v>
      </c>
      <c r="J42" s="22" t="n">
        <f aca="false">J44+J46+J48+J50+J52+J54+J56</f>
        <v>0</v>
      </c>
      <c r="K42" s="22" t="n">
        <f aca="false">K44+K46+K48+K50+K52+K54+K56</f>
        <v>0</v>
      </c>
      <c r="L42" s="22" t="n">
        <f aca="false">L44+L46+L48+L50+L52+L54+L56</f>
        <v>0</v>
      </c>
      <c r="M42" s="22" t="n">
        <f aca="false">M44+M46+M48+M50+M52+M54+M56</f>
        <v>0</v>
      </c>
      <c r="N42" s="22" t="n">
        <f aca="false">N44+N46+N48+N50+N52+N54+N56</f>
        <v>0</v>
      </c>
      <c r="O42" s="22" t="n">
        <f aca="false">O44+O46+O48+O50+O52+O54+O56</f>
        <v>0</v>
      </c>
      <c r="P42" s="22" t="n">
        <f aca="false">P44+P46+P48+P50+P52+P54+P56</f>
        <v>0</v>
      </c>
      <c r="Q42" s="22" t="n">
        <f aca="false">Q44+Q46+Q48+Q50+Q52+Q54+Q56</f>
        <v>129520475</v>
      </c>
    </row>
    <row r="43" s="25" customFormat="true" ht="134.25" hidden="false" customHeight="true" outlineLevel="0" collapsed="false">
      <c r="A43" s="26"/>
      <c r="B43" s="35"/>
      <c r="C43" s="15"/>
      <c r="D43" s="27" t="str">
        <f aca="false"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22" t="n">
        <f aca="false">E45+E49+E51+E53+E55+E57+E59+E61</f>
        <v>208695785</v>
      </c>
      <c r="F43" s="22" t="n">
        <f aca="false">F45+F49+F51+F53+F55+F57+F59+F61</f>
        <v>208695785</v>
      </c>
      <c r="G43" s="22" t="n">
        <f aca="false">G45+G49+G51+G53+G55+G57+G59+G61</f>
        <v>0</v>
      </c>
      <c r="H43" s="22" t="n">
        <f aca="false">H45+H49+H51+H53+H55+H57+H59+H61</f>
        <v>0</v>
      </c>
      <c r="I43" s="22" t="n">
        <f aca="false">I45+I49+I51+I53+I55+I57+I59+I61</f>
        <v>0</v>
      </c>
      <c r="J43" s="22" t="n">
        <f aca="false">J45+J49+J51+J53+J55+J57+J59+J61</f>
        <v>0</v>
      </c>
      <c r="K43" s="22" t="n">
        <f aca="false">K45+K49+K51+K53+K55+K57+K59+K61</f>
        <v>0</v>
      </c>
      <c r="L43" s="22" t="n">
        <f aca="false">L45+L49+L51+L53+L55+L57+L59+L61</f>
        <v>0</v>
      </c>
      <c r="M43" s="22" t="n">
        <f aca="false">M45+M49+M51+M53+M55+M57+M59+M61</f>
        <v>0</v>
      </c>
      <c r="N43" s="22" t="n">
        <f aca="false">N45+N49+N51+N53+N55+N57+N59+N61</f>
        <v>0</v>
      </c>
      <c r="O43" s="22" t="n">
        <f aca="false">O45+O49+O51+O53+O55+O57+O59+O61</f>
        <v>0</v>
      </c>
      <c r="P43" s="22" t="n">
        <f aca="false">P45+P49+P51+P53+P55+P57+P59+P61</f>
        <v>0</v>
      </c>
      <c r="Q43" s="22" t="n">
        <f aca="false">Q45+Q49+Q51+Q53+Q55+Q57+Q59+Q61</f>
        <v>208695785</v>
      </c>
    </row>
    <row r="44" customFormat="false" ht="21" hidden="false" customHeight="true" outlineLevel="0" collapsed="false">
      <c r="A44" s="20"/>
      <c r="B44" s="20" t="s">
        <v>46</v>
      </c>
      <c r="C44" s="20" t="s">
        <v>47</v>
      </c>
      <c r="D44" s="21" t="str">
        <f aca="false">'Додаток 3'!E56</f>
        <v>Надання допомоги у зв'язку з вагітністю і пологами</v>
      </c>
      <c r="E44" s="22" t="n">
        <f aca="false">'Додаток 3'!F56</f>
        <v>1400500</v>
      </c>
      <c r="F44" s="22" t="n">
        <f aca="false">'Додаток 3'!G56</f>
        <v>1400500</v>
      </c>
      <c r="G44" s="22" t="n">
        <f aca="false">'Додаток 3'!H56</f>
        <v>0</v>
      </c>
      <c r="H44" s="22" t="n">
        <f aca="false">'Додаток 3'!I56</f>
        <v>0</v>
      </c>
      <c r="I44" s="22" t="n">
        <f aca="false">'Додаток 3'!J56</f>
        <v>0</v>
      </c>
      <c r="J44" s="22" t="n">
        <f aca="false">'Додаток 3'!K56</f>
        <v>0</v>
      </c>
      <c r="K44" s="22" t="n">
        <f aca="false">'Додаток 3'!L56</f>
        <v>0</v>
      </c>
      <c r="L44" s="22" t="n">
        <f aca="false">'Додаток 3'!M56</f>
        <v>0</v>
      </c>
      <c r="M44" s="22" t="n">
        <f aca="false">'Додаток 3'!N56</f>
        <v>0</v>
      </c>
      <c r="N44" s="22" t="n">
        <f aca="false">'Додаток 3'!O56</f>
        <v>0</v>
      </c>
      <c r="O44" s="22" t="n">
        <f aca="false">'Додаток 3'!P56</f>
        <v>0</v>
      </c>
      <c r="P44" s="22" t="n">
        <f aca="false">'Додаток 3'!Q56</f>
        <v>0</v>
      </c>
      <c r="Q44" s="22" t="n">
        <f aca="false">'Додаток 3'!R56</f>
        <v>1400500</v>
      </c>
    </row>
    <row r="45" customFormat="false" ht="132" hidden="false" customHeight="true" outlineLevel="0" collapsed="false">
      <c r="A45" s="20"/>
      <c r="B45" s="20"/>
      <c r="C45" s="28"/>
      <c r="D45" s="21" t="str">
        <f aca="false"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22" t="n">
        <f aca="false">'Додаток 3'!F57</f>
        <v>1400500</v>
      </c>
      <c r="F45" s="22" t="n">
        <f aca="false">'Додаток 3'!G57</f>
        <v>1400500</v>
      </c>
      <c r="G45" s="22" t="n">
        <f aca="false">'Додаток 3'!H57</f>
        <v>0</v>
      </c>
      <c r="H45" s="22" t="n">
        <f aca="false">'Додаток 3'!I57</f>
        <v>0</v>
      </c>
      <c r="I45" s="22" t="n">
        <f aca="false">'Додаток 3'!J57</f>
        <v>0</v>
      </c>
      <c r="J45" s="22" t="n">
        <f aca="false">'Додаток 3'!K57</f>
        <v>0</v>
      </c>
      <c r="K45" s="22" t="n">
        <f aca="false">'Додаток 3'!L57</f>
        <v>0</v>
      </c>
      <c r="L45" s="22" t="n">
        <f aca="false">'Додаток 3'!M57</f>
        <v>0</v>
      </c>
      <c r="M45" s="22" t="n">
        <f aca="false">'Додаток 3'!N57</f>
        <v>0</v>
      </c>
      <c r="N45" s="22" t="n">
        <f aca="false">'Додаток 3'!O57</f>
        <v>0</v>
      </c>
      <c r="O45" s="22" t="n">
        <f aca="false">'Додаток 3'!P57</f>
        <v>0</v>
      </c>
      <c r="P45" s="22" t="n">
        <f aca="false">'Додаток 3'!Q57</f>
        <v>0</v>
      </c>
      <c r="Q45" s="22" t="n">
        <f aca="false">'Додаток 3'!R57</f>
        <v>1400500</v>
      </c>
    </row>
    <row r="46" customFormat="false" ht="25.5" hidden="false" customHeight="true" outlineLevel="0" collapsed="false">
      <c r="A46" s="20"/>
      <c r="B46" s="20" t="s">
        <v>48</v>
      </c>
      <c r="C46" s="20" t="s">
        <v>47</v>
      </c>
      <c r="D46" s="21" t="str">
        <f aca="false">'Додаток 3'!E58</f>
        <v>Надання допомоги при усиновленні дитини</v>
      </c>
      <c r="E46" s="22" t="n">
        <f aca="false">'Додаток 3'!F58</f>
        <v>667040</v>
      </c>
      <c r="F46" s="22" t="n">
        <f aca="false">'Додаток 3'!G58</f>
        <v>667040</v>
      </c>
      <c r="G46" s="22" t="n">
        <f aca="false">'Додаток 3'!H58</f>
        <v>0</v>
      </c>
      <c r="H46" s="22" t="n">
        <f aca="false">'Додаток 3'!I58</f>
        <v>0</v>
      </c>
      <c r="I46" s="22" t="n">
        <f aca="false">'Додаток 3'!J58</f>
        <v>0</v>
      </c>
      <c r="J46" s="22" t="n">
        <f aca="false">'Додаток 3'!K58</f>
        <v>0</v>
      </c>
      <c r="K46" s="22" t="n">
        <f aca="false">'Додаток 3'!L58</f>
        <v>0</v>
      </c>
      <c r="L46" s="22" t="n">
        <f aca="false">'Додаток 3'!M58</f>
        <v>0</v>
      </c>
      <c r="M46" s="22" t="n">
        <f aca="false">'Додаток 3'!N58</f>
        <v>0</v>
      </c>
      <c r="N46" s="22" t="n">
        <f aca="false">'Додаток 3'!O58</f>
        <v>0</v>
      </c>
      <c r="O46" s="22" t="n">
        <f aca="false">'Додаток 3'!P58</f>
        <v>0</v>
      </c>
      <c r="P46" s="22" t="n">
        <f aca="false">'Додаток 3'!Q58</f>
        <v>0</v>
      </c>
      <c r="Q46" s="22" t="n">
        <f aca="false">'Додаток 3'!R58</f>
        <v>667040</v>
      </c>
    </row>
    <row r="47" customFormat="false" ht="129" hidden="false" customHeight="true" outlineLevel="0" collapsed="false">
      <c r="A47" s="20"/>
      <c r="B47" s="20"/>
      <c r="C47" s="28"/>
      <c r="D47" s="21" t="str">
        <f aca="false"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22" t="n">
        <f aca="false">'Додаток 3'!F59</f>
        <v>667040</v>
      </c>
      <c r="F47" s="22" t="n">
        <f aca="false">'Додаток 3'!G59</f>
        <v>667040</v>
      </c>
      <c r="G47" s="22" t="n">
        <f aca="false">'Додаток 3'!H59</f>
        <v>0</v>
      </c>
      <c r="H47" s="22" t="n">
        <f aca="false">'Додаток 3'!I59</f>
        <v>0</v>
      </c>
      <c r="I47" s="22" t="n">
        <f aca="false">'Додаток 3'!J59</f>
        <v>0</v>
      </c>
      <c r="J47" s="22" t="n">
        <f aca="false">'Додаток 3'!K59</f>
        <v>0</v>
      </c>
      <c r="K47" s="22" t="n">
        <f aca="false">'Додаток 3'!L59</f>
        <v>0</v>
      </c>
      <c r="L47" s="22" t="n">
        <f aca="false">'Додаток 3'!M59</f>
        <v>0</v>
      </c>
      <c r="M47" s="22" t="n">
        <f aca="false">'Додаток 3'!N59</f>
        <v>0</v>
      </c>
      <c r="N47" s="22" t="n">
        <f aca="false">'Додаток 3'!O59</f>
        <v>0</v>
      </c>
      <c r="O47" s="22" t="n">
        <f aca="false">'Додаток 3'!P59</f>
        <v>0</v>
      </c>
      <c r="P47" s="22" t="n">
        <f aca="false">'Додаток 3'!Q59</f>
        <v>0</v>
      </c>
      <c r="Q47" s="22" t="n">
        <f aca="false">'Додаток 3'!R59</f>
        <v>667040</v>
      </c>
    </row>
    <row r="48" customFormat="false" ht="22.5" hidden="false" customHeight="true" outlineLevel="0" collapsed="false">
      <c r="A48" s="20"/>
      <c r="B48" s="20" t="s">
        <v>49</v>
      </c>
      <c r="C48" s="20" t="s">
        <v>47</v>
      </c>
      <c r="D48" s="21" t="str">
        <f aca="false">'Додаток 3'!E60</f>
        <v>Надання допомоги при народженні дитини</v>
      </c>
      <c r="E48" s="22" t="n">
        <f aca="false">'Додаток 3'!F60</f>
        <v>81259135</v>
      </c>
      <c r="F48" s="22" t="n">
        <f aca="false">'Додаток 3'!G60</f>
        <v>81259135</v>
      </c>
      <c r="G48" s="22" t="n">
        <f aca="false">'Додаток 3'!H60</f>
        <v>0</v>
      </c>
      <c r="H48" s="22" t="n">
        <f aca="false">'Додаток 3'!I60</f>
        <v>0</v>
      </c>
      <c r="I48" s="22" t="n">
        <f aca="false">'Додаток 3'!J60</f>
        <v>0</v>
      </c>
      <c r="J48" s="22" t="n">
        <f aca="false">'Додаток 3'!K60</f>
        <v>0</v>
      </c>
      <c r="K48" s="22" t="n">
        <f aca="false">'Додаток 3'!L60</f>
        <v>0</v>
      </c>
      <c r="L48" s="22" t="n">
        <f aca="false">'Додаток 3'!M60</f>
        <v>0</v>
      </c>
      <c r="M48" s="22" t="n">
        <f aca="false">'Додаток 3'!N60</f>
        <v>0</v>
      </c>
      <c r="N48" s="22" t="n">
        <f aca="false">'Додаток 3'!O60</f>
        <v>0</v>
      </c>
      <c r="O48" s="22" t="n">
        <f aca="false">'Додаток 3'!P60</f>
        <v>0</v>
      </c>
      <c r="P48" s="22" t="n">
        <f aca="false">'Додаток 3'!Q60</f>
        <v>0</v>
      </c>
      <c r="Q48" s="22" t="n">
        <f aca="false">'Додаток 3'!R60</f>
        <v>81259135</v>
      </c>
    </row>
    <row r="49" customFormat="false" ht="127.5" hidden="false" customHeight="true" outlineLevel="0" collapsed="false">
      <c r="A49" s="20"/>
      <c r="B49" s="20"/>
      <c r="C49" s="28"/>
      <c r="D49" s="21" t="str">
        <f aca="false"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22" t="n">
        <f aca="false">'Додаток 3'!F61</f>
        <v>81259135</v>
      </c>
      <c r="F49" s="22" t="n">
        <f aca="false">'Додаток 3'!G61</f>
        <v>81259135</v>
      </c>
      <c r="G49" s="22" t="n">
        <f aca="false">'Додаток 3'!H61</f>
        <v>0</v>
      </c>
      <c r="H49" s="22" t="n">
        <f aca="false">'Додаток 3'!I61</f>
        <v>0</v>
      </c>
      <c r="I49" s="22" t="n">
        <f aca="false">'Додаток 3'!J61</f>
        <v>0</v>
      </c>
      <c r="J49" s="22" t="n">
        <f aca="false">'Додаток 3'!K61</f>
        <v>0</v>
      </c>
      <c r="K49" s="22" t="n">
        <f aca="false">'Додаток 3'!L61</f>
        <v>0</v>
      </c>
      <c r="L49" s="22" t="n">
        <f aca="false">'Додаток 3'!M61</f>
        <v>0</v>
      </c>
      <c r="M49" s="22" t="n">
        <f aca="false">'Додаток 3'!N61</f>
        <v>0</v>
      </c>
      <c r="N49" s="22" t="n">
        <f aca="false">'Додаток 3'!O61</f>
        <v>0</v>
      </c>
      <c r="O49" s="22" t="n">
        <f aca="false">'Додаток 3'!P61</f>
        <v>0</v>
      </c>
      <c r="P49" s="22" t="n">
        <f aca="false">'Додаток 3'!Q61</f>
        <v>0</v>
      </c>
      <c r="Q49" s="22" t="n">
        <f aca="false">'Додаток 3'!R61</f>
        <v>81259135</v>
      </c>
    </row>
    <row r="50" customFormat="false" ht="21" hidden="false" customHeight="true" outlineLevel="0" collapsed="false">
      <c r="A50" s="20"/>
      <c r="B50" s="20" t="s">
        <v>50</v>
      </c>
      <c r="C50" s="20" t="s">
        <v>47</v>
      </c>
      <c r="D50" s="21" t="str">
        <f aca="false">'Додаток 3'!E62</f>
        <v>Надання допомоги на дітей, над якими встановлено опіку чи піклування</v>
      </c>
      <c r="E50" s="22" t="n">
        <f aca="false">'Додаток 3'!F62</f>
        <v>8093000</v>
      </c>
      <c r="F50" s="22" t="n">
        <f aca="false">'Додаток 3'!G62</f>
        <v>8093000</v>
      </c>
      <c r="G50" s="22" t="n">
        <f aca="false">'Додаток 3'!H62</f>
        <v>0</v>
      </c>
      <c r="H50" s="22" t="n">
        <f aca="false">'Додаток 3'!I62</f>
        <v>0</v>
      </c>
      <c r="I50" s="22" t="n">
        <f aca="false">'Додаток 3'!J62</f>
        <v>0</v>
      </c>
      <c r="J50" s="22" t="n">
        <f aca="false">'Додаток 3'!K62</f>
        <v>0</v>
      </c>
      <c r="K50" s="22" t="n">
        <f aca="false">'Додаток 3'!L62</f>
        <v>0</v>
      </c>
      <c r="L50" s="22" t="n">
        <f aca="false">'Додаток 3'!M62</f>
        <v>0</v>
      </c>
      <c r="M50" s="22" t="n">
        <f aca="false">'Додаток 3'!N62</f>
        <v>0</v>
      </c>
      <c r="N50" s="22" t="n">
        <f aca="false">'Додаток 3'!O62</f>
        <v>0</v>
      </c>
      <c r="O50" s="22" t="n">
        <f aca="false">'Додаток 3'!P62</f>
        <v>0</v>
      </c>
      <c r="P50" s="22" t="n">
        <f aca="false">'Додаток 3'!Q62</f>
        <v>0</v>
      </c>
      <c r="Q50" s="22" t="n">
        <f aca="false">'Додаток 3'!R62</f>
        <v>8093000</v>
      </c>
    </row>
    <row r="51" customFormat="false" ht="133.5" hidden="false" customHeight="true" outlineLevel="0" collapsed="false">
      <c r="A51" s="20"/>
      <c r="B51" s="20"/>
      <c r="C51" s="20"/>
      <c r="D51" s="21" t="str">
        <f aca="false"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22" t="n">
        <f aca="false">'Додаток 3'!F63</f>
        <v>8093000</v>
      </c>
      <c r="F51" s="22" t="n">
        <f aca="false">'Додаток 3'!G63</f>
        <v>8093000</v>
      </c>
      <c r="G51" s="22" t="n">
        <f aca="false">'Додаток 3'!H63</f>
        <v>0</v>
      </c>
      <c r="H51" s="22" t="n">
        <f aca="false">'Додаток 3'!I63</f>
        <v>0</v>
      </c>
      <c r="I51" s="22" t="n">
        <f aca="false">'Додаток 3'!J63</f>
        <v>0</v>
      </c>
      <c r="J51" s="22" t="n">
        <f aca="false">'Додаток 3'!K63</f>
        <v>0</v>
      </c>
      <c r="K51" s="22" t="n">
        <f aca="false">'Додаток 3'!L63</f>
        <v>0</v>
      </c>
      <c r="L51" s="22" t="n">
        <f aca="false">'Додаток 3'!M63</f>
        <v>0</v>
      </c>
      <c r="M51" s="22" t="n">
        <f aca="false">'Додаток 3'!N63</f>
        <v>0</v>
      </c>
      <c r="N51" s="22" t="n">
        <f aca="false">'Додаток 3'!O63</f>
        <v>0</v>
      </c>
      <c r="O51" s="22" t="n">
        <f aca="false">'Додаток 3'!P63</f>
        <v>0</v>
      </c>
      <c r="P51" s="22" t="n">
        <f aca="false">'Додаток 3'!Q63</f>
        <v>0</v>
      </c>
      <c r="Q51" s="22" t="n">
        <f aca="false">'Додаток 3'!R63</f>
        <v>8093000</v>
      </c>
    </row>
    <row r="52" customFormat="false" ht="20.25" hidden="false" customHeight="true" outlineLevel="0" collapsed="false">
      <c r="A52" s="20"/>
      <c r="B52" s="20" t="s">
        <v>51</v>
      </c>
      <c r="C52" s="20" t="s">
        <v>47</v>
      </c>
      <c r="D52" s="21" t="str">
        <f aca="false">'Додаток 3'!E64</f>
        <v>Надання допомоги на дітей одиноким матерям</v>
      </c>
      <c r="E52" s="22" t="n">
        <f aca="false">'Додаток 3'!F64</f>
        <v>21003500</v>
      </c>
      <c r="F52" s="22" t="n">
        <f aca="false">'Додаток 3'!G64</f>
        <v>21003500</v>
      </c>
      <c r="G52" s="22" t="n">
        <f aca="false">'Додаток 3'!H64</f>
        <v>0</v>
      </c>
      <c r="H52" s="22" t="n">
        <f aca="false">'Додаток 3'!I64</f>
        <v>0</v>
      </c>
      <c r="I52" s="22" t="n">
        <f aca="false">'Додаток 3'!J64</f>
        <v>0</v>
      </c>
      <c r="J52" s="22" t="n">
        <f aca="false">'Додаток 3'!K64</f>
        <v>0</v>
      </c>
      <c r="K52" s="22" t="n">
        <f aca="false">'Додаток 3'!L64</f>
        <v>0</v>
      </c>
      <c r="L52" s="22" t="n">
        <f aca="false">'Додаток 3'!M64</f>
        <v>0</v>
      </c>
      <c r="M52" s="22" t="n">
        <f aca="false">'Додаток 3'!N64</f>
        <v>0</v>
      </c>
      <c r="N52" s="22" t="n">
        <f aca="false">'Додаток 3'!O64</f>
        <v>0</v>
      </c>
      <c r="O52" s="22" t="n">
        <f aca="false">'Додаток 3'!P64</f>
        <v>0</v>
      </c>
      <c r="P52" s="22" t="n">
        <f aca="false">'Додаток 3'!Q64</f>
        <v>0</v>
      </c>
      <c r="Q52" s="22" t="n">
        <f aca="false">'Додаток 3'!R64</f>
        <v>21003500</v>
      </c>
    </row>
    <row r="53" customFormat="false" ht="129.75" hidden="false" customHeight="true" outlineLevel="0" collapsed="false">
      <c r="A53" s="20"/>
      <c r="B53" s="20"/>
      <c r="C53" s="20"/>
      <c r="D53" s="21" t="str">
        <f aca="false"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22" t="n">
        <f aca="false">'Додаток 3'!F65</f>
        <v>21003500</v>
      </c>
      <c r="F53" s="22" t="n">
        <f aca="false">'Додаток 3'!G65</f>
        <v>21003500</v>
      </c>
      <c r="G53" s="22" t="n">
        <f aca="false">'Додаток 3'!H65</f>
        <v>0</v>
      </c>
      <c r="H53" s="22" t="n">
        <f aca="false">'Додаток 3'!I65</f>
        <v>0</v>
      </c>
      <c r="I53" s="22" t="n">
        <f aca="false">'Додаток 3'!J65</f>
        <v>0</v>
      </c>
      <c r="J53" s="22" t="n">
        <f aca="false">'Додаток 3'!K65</f>
        <v>0</v>
      </c>
      <c r="K53" s="22" t="n">
        <f aca="false">'Додаток 3'!L65</f>
        <v>0</v>
      </c>
      <c r="L53" s="22" t="n">
        <f aca="false">'Додаток 3'!M65</f>
        <v>0</v>
      </c>
      <c r="M53" s="22" t="n">
        <f aca="false">'Додаток 3'!N65</f>
        <v>0</v>
      </c>
      <c r="N53" s="22" t="n">
        <f aca="false">'Додаток 3'!O65</f>
        <v>0</v>
      </c>
      <c r="O53" s="22" t="n">
        <f aca="false">'Додаток 3'!P65</f>
        <v>0</v>
      </c>
      <c r="P53" s="22" t="n">
        <f aca="false">'Додаток 3'!Q65</f>
        <v>0</v>
      </c>
      <c r="Q53" s="22" t="n">
        <f aca="false">'Додаток 3'!R65</f>
        <v>21003500</v>
      </c>
    </row>
    <row r="54" customFormat="false" ht="21.75" hidden="false" customHeight="true" outlineLevel="0" collapsed="false">
      <c r="A54" s="20"/>
      <c r="B54" s="20" t="s">
        <v>52</v>
      </c>
      <c r="C54" s="20" t="s">
        <v>47</v>
      </c>
      <c r="D54" s="21" t="str">
        <f aca="false">'Додаток 3'!E66</f>
        <v>Надання тимчасової державної допомоги дітям</v>
      </c>
      <c r="E54" s="22" t="n">
        <f aca="false">'Додаток 3'!F66</f>
        <v>1000300</v>
      </c>
      <c r="F54" s="22" t="n">
        <f aca="false">'Додаток 3'!G66</f>
        <v>1000300</v>
      </c>
      <c r="G54" s="22" t="n">
        <f aca="false">'Додаток 3'!H66</f>
        <v>0</v>
      </c>
      <c r="H54" s="22" t="n">
        <f aca="false">'Додаток 3'!I66</f>
        <v>0</v>
      </c>
      <c r="I54" s="22" t="n">
        <f aca="false">'Додаток 3'!J66</f>
        <v>0</v>
      </c>
      <c r="J54" s="22" t="n">
        <f aca="false">'Додаток 3'!K66</f>
        <v>0</v>
      </c>
      <c r="K54" s="22" t="n">
        <f aca="false">'Додаток 3'!L66</f>
        <v>0</v>
      </c>
      <c r="L54" s="22" t="n">
        <f aca="false">'Додаток 3'!M66</f>
        <v>0</v>
      </c>
      <c r="M54" s="22" t="n">
        <f aca="false">'Додаток 3'!N66</f>
        <v>0</v>
      </c>
      <c r="N54" s="22" t="n">
        <f aca="false">'Додаток 3'!O66</f>
        <v>0</v>
      </c>
      <c r="O54" s="22" t="n">
        <f aca="false">'Додаток 3'!P66</f>
        <v>0</v>
      </c>
      <c r="P54" s="22" t="n">
        <f aca="false">'Додаток 3'!Q66</f>
        <v>0</v>
      </c>
      <c r="Q54" s="22" t="n">
        <f aca="false">'Додаток 3'!R66</f>
        <v>1000300</v>
      </c>
    </row>
    <row r="55" customFormat="false" ht="133.5" hidden="false" customHeight="true" outlineLevel="0" collapsed="false">
      <c r="A55" s="20"/>
      <c r="B55" s="20"/>
      <c r="C55" s="28"/>
      <c r="D55" s="21" t="str">
        <f aca="false"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22" t="n">
        <f aca="false">'Додаток 3'!F67</f>
        <v>1000300</v>
      </c>
      <c r="F55" s="22" t="n">
        <f aca="false">'Додаток 3'!G67</f>
        <v>1000300</v>
      </c>
      <c r="G55" s="22" t="n">
        <f aca="false">'Додаток 3'!H67</f>
        <v>0</v>
      </c>
      <c r="H55" s="22" t="n">
        <f aca="false">'Додаток 3'!I67</f>
        <v>0</v>
      </c>
      <c r="I55" s="22" t="n">
        <f aca="false">'Додаток 3'!J67</f>
        <v>0</v>
      </c>
      <c r="J55" s="22" t="n">
        <f aca="false">'Додаток 3'!K67</f>
        <v>0</v>
      </c>
      <c r="K55" s="22" t="n">
        <f aca="false">'Додаток 3'!L67</f>
        <v>0</v>
      </c>
      <c r="L55" s="22" t="n">
        <f aca="false">'Додаток 3'!M67</f>
        <v>0</v>
      </c>
      <c r="M55" s="22" t="n">
        <f aca="false">'Додаток 3'!N67</f>
        <v>0</v>
      </c>
      <c r="N55" s="22" t="n">
        <f aca="false">'Додаток 3'!O67</f>
        <v>0</v>
      </c>
      <c r="O55" s="22" t="n">
        <f aca="false">'Додаток 3'!P67</f>
        <v>0</v>
      </c>
      <c r="P55" s="22" t="n">
        <f aca="false">'Додаток 3'!Q67</f>
        <v>0</v>
      </c>
      <c r="Q55" s="22" t="n">
        <f aca="false">'Додаток 3'!R67</f>
        <v>1000300</v>
      </c>
    </row>
    <row r="56" customFormat="false" ht="17.25" hidden="false" customHeight="true" outlineLevel="0" collapsed="false">
      <c r="A56" s="20"/>
      <c r="B56" s="20" t="s">
        <v>53</v>
      </c>
      <c r="C56" s="20" t="s">
        <v>47</v>
      </c>
      <c r="D56" s="21" t="str">
        <f aca="false">'Додаток 3'!E68</f>
        <v>Надання державної соціальної допомоги малозабезпеченим сім’ям</v>
      </c>
      <c r="E56" s="22" t="n">
        <f aca="false">'Додаток 3'!F68</f>
        <v>16097000</v>
      </c>
      <c r="F56" s="22" t="n">
        <f aca="false">'Додаток 3'!G68</f>
        <v>16097000</v>
      </c>
      <c r="G56" s="22" t="n">
        <f aca="false">'Додаток 3'!H68</f>
        <v>0</v>
      </c>
      <c r="H56" s="22" t="n">
        <f aca="false">'Додаток 3'!I68</f>
        <v>0</v>
      </c>
      <c r="I56" s="22" t="n">
        <f aca="false">'Додаток 3'!J68</f>
        <v>0</v>
      </c>
      <c r="J56" s="22" t="n">
        <f aca="false">'Додаток 3'!K68</f>
        <v>0</v>
      </c>
      <c r="K56" s="22" t="n">
        <f aca="false">'Додаток 3'!L68</f>
        <v>0</v>
      </c>
      <c r="L56" s="22" t="n">
        <f aca="false">'Додаток 3'!M68</f>
        <v>0</v>
      </c>
      <c r="M56" s="22" t="n">
        <f aca="false">'Додаток 3'!N68</f>
        <v>0</v>
      </c>
      <c r="N56" s="22" t="n">
        <f aca="false">'Додаток 3'!O68</f>
        <v>0</v>
      </c>
      <c r="O56" s="22" t="n">
        <f aca="false">'Додаток 3'!P68</f>
        <v>0</v>
      </c>
      <c r="P56" s="22" t="n">
        <f aca="false">'Додаток 3'!Q68</f>
        <v>0</v>
      </c>
      <c r="Q56" s="22" t="n">
        <f aca="false">'Додаток 3'!R68</f>
        <v>16097000</v>
      </c>
    </row>
    <row r="57" customFormat="false" ht="131.25" hidden="false" customHeight="true" outlineLevel="0" collapsed="false">
      <c r="A57" s="20"/>
      <c r="B57" s="20"/>
      <c r="C57" s="28"/>
      <c r="D57" s="21" t="str">
        <f aca="false"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22" t="n">
        <f aca="false">'Додаток 3'!F69</f>
        <v>16097000</v>
      </c>
      <c r="F57" s="22" t="n">
        <f aca="false">'Додаток 3'!G69</f>
        <v>16097000</v>
      </c>
      <c r="G57" s="22" t="n">
        <f aca="false">'Додаток 3'!H69</f>
        <v>0</v>
      </c>
      <c r="H57" s="22" t="n">
        <f aca="false">'Додаток 3'!I69</f>
        <v>0</v>
      </c>
      <c r="I57" s="22" t="n">
        <f aca="false">'Додаток 3'!J69</f>
        <v>0</v>
      </c>
      <c r="J57" s="22" t="n">
        <f aca="false">'Додаток 3'!K69</f>
        <v>0</v>
      </c>
      <c r="K57" s="22" t="n">
        <f aca="false">'Додаток 3'!L69</f>
        <v>0</v>
      </c>
      <c r="L57" s="22" t="n">
        <f aca="false">'Додаток 3'!M69</f>
        <v>0</v>
      </c>
      <c r="M57" s="22" t="n">
        <f aca="false">'Додаток 3'!N69</f>
        <v>0</v>
      </c>
      <c r="N57" s="22" t="n">
        <f aca="false">'Додаток 3'!O69</f>
        <v>0</v>
      </c>
      <c r="O57" s="22" t="n">
        <f aca="false">'Додаток 3'!P69</f>
        <v>0</v>
      </c>
      <c r="P57" s="22" t="n">
        <f aca="false">'Додаток 3'!Q69</f>
        <v>0</v>
      </c>
      <c r="Q57" s="22" t="n">
        <f aca="false">'Додаток 3'!R69</f>
        <v>16097000</v>
      </c>
    </row>
    <row r="58" customFormat="false" ht="85.5" hidden="false" customHeight="true" outlineLevel="0" collapsed="false">
      <c r="A58" s="20"/>
      <c r="B58" s="20" t="s">
        <v>54</v>
      </c>
      <c r="C58" s="20"/>
      <c r="D58" s="21" t="str">
        <f aca="false"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22" t="n">
        <f aca="false">E60+E62+E64+E66+E68</f>
        <v>49177825</v>
      </c>
      <c r="F58" s="22" t="n">
        <f aca="false">F60+F62+F64+F66+F68</f>
        <v>49177825</v>
      </c>
      <c r="G58" s="22" t="n">
        <f aca="false">G60+G62+G64+G66+G68</f>
        <v>0</v>
      </c>
      <c r="H58" s="22" t="n">
        <f aca="false">H60+H62+H64+H66+H68</f>
        <v>0</v>
      </c>
      <c r="I58" s="22" t="n">
        <f aca="false">I60+I62+I64+I66+I68</f>
        <v>0</v>
      </c>
      <c r="J58" s="22" t="n">
        <f aca="false">J60+J62+J64+J66+J68</f>
        <v>0</v>
      </c>
      <c r="K58" s="22" t="n">
        <f aca="false">K60+K62+K64+K66+K68</f>
        <v>0</v>
      </c>
      <c r="L58" s="22" t="n">
        <f aca="false">L60+L62+L64+L66+L68</f>
        <v>0</v>
      </c>
      <c r="M58" s="22" t="n">
        <f aca="false">M60+M62+M64+M66+M68</f>
        <v>0</v>
      </c>
      <c r="N58" s="22" t="n">
        <f aca="false">N60+N62+N64+N66+N68</f>
        <v>0</v>
      </c>
      <c r="O58" s="22" t="n">
        <f aca="false">O60+O62+O64+O66+O68</f>
        <v>0</v>
      </c>
      <c r="P58" s="22" t="n">
        <f aca="false">P60+P62+P64+P66+P68</f>
        <v>0</v>
      </c>
      <c r="Q58" s="22" t="n">
        <f aca="false">Q60+Q62+Q64+Q66+Q68</f>
        <v>49177825</v>
      </c>
    </row>
    <row r="59" customFormat="false" ht="129.75" hidden="false" customHeight="true" outlineLevel="0" collapsed="false">
      <c r="A59" s="20"/>
      <c r="B59" s="20"/>
      <c r="C59" s="28"/>
      <c r="D59" s="21" t="str">
        <f aca="false"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22" t="n">
        <f aca="false">E61+E63+E65+E67+E69</f>
        <v>49177825</v>
      </c>
      <c r="F59" s="22" t="n">
        <f aca="false">F61+F63+F65+F67+F69</f>
        <v>49177825</v>
      </c>
      <c r="G59" s="22" t="n">
        <f aca="false">G61+G63+G65+G67+G69</f>
        <v>0</v>
      </c>
      <c r="H59" s="22" t="n">
        <f aca="false">H61+H63+H65+H67+H69</f>
        <v>0</v>
      </c>
      <c r="I59" s="22" t="n">
        <f aca="false">I61+I63+I65+I67+I69</f>
        <v>0</v>
      </c>
      <c r="J59" s="22" t="n">
        <f aca="false">J61+J63+J65+J67+J69</f>
        <v>0</v>
      </c>
      <c r="K59" s="22" t="n">
        <f aca="false">K61+K63+K65+K67+K69</f>
        <v>0</v>
      </c>
      <c r="L59" s="22" t="n">
        <f aca="false">L61+L63+L65+L67+L69</f>
        <v>0</v>
      </c>
      <c r="M59" s="22" t="n">
        <f aca="false">M61+M63+M65+M67+M69</f>
        <v>0</v>
      </c>
      <c r="N59" s="22" t="n">
        <f aca="false">N61+N63+N65+N67+N69</f>
        <v>0</v>
      </c>
      <c r="O59" s="22" t="n">
        <f aca="false">O61+O63+O65+O67+O69</f>
        <v>0</v>
      </c>
      <c r="P59" s="22" t="n">
        <f aca="false">P61+P63+P65+P67+P69</f>
        <v>0</v>
      </c>
      <c r="Q59" s="22" t="n">
        <f aca="false">Q61+Q63+Q65+Q67+Q69</f>
        <v>49177825</v>
      </c>
    </row>
    <row r="60" customFormat="false" ht="33.75" hidden="false" customHeight="true" outlineLevel="0" collapsed="false">
      <c r="A60" s="20"/>
      <c r="B60" s="20" t="s">
        <v>55</v>
      </c>
      <c r="C60" s="20" t="s">
        <v>56</v>
      </c>
      <c r="D60" s="21" t="str">
        <f aca="false">'Додаток 3'!E72</f>
        <v>Надання державної соціальної допомоги особам з інвалідністю з дитинства та дітям з інвалідністю</v>
      </c>
      <c r="E60" s="22" t="n">
        <f aca="false">'Додаток 3'!F72</f>
        <v>30664525</v>
      </c>
      <c r="F60" s="22" t="n">
        <f aca="false">'Додаток 3'!G72</f>
        <v>30664525</v>
      </c>
      <c r="G60" s="22" t="n">
        <f aca="false">'Додаток 3'!H72</f>
        <v>0</v>
      </c>
      <c r="H60" s="22" t="n">
        <f aca="false">'Додаток 3'!I72</f>
        <v>0</v>
      </c>
      <c r="I60" s="22" t="n">
        <f aca="false">'Додаток 3'!J72</f>
        <v>0</v>
      </c>
      <c r="J60" s="22" t="n">
        <f aca="false">'Додаток 3'!K72</f>
        <v>0</v>
      </c>
      <c r="K60" s="22" t="n">
        <f aca="false">'Додаток 3'!L72</f>
        <v>0</v>
      </c>
      <c r="L60" s="22" t="n">
        <f aca="false">'Додаток 3'!M72</f>
        <v>0</v>
      </c>
      <c r="M60" s="22" t="n">
        <f aca="false">'Додаток 3'!N72</f>
        <v>0</v>
      </c>
      <c r="N60" s="22" t="n">
        <f aca="false">'Додаток 3'!O72</f>
        <v>0</v>
      </c>
      <c r="O60" s="22" t="n">
        <f aca="false">'Додаток 3'!P72</f>
        <v>0</v>
      </c>
      <c r="P60" s="22" t="n">
        <f aca="false">'Додаток 3'!Q72</f>
        <v>0</v>
      </c>
      <c r="Q60" s="22" t="n">
        <f aca="false">'Додаток 3'!R72</f>
        <v>30664525</v>
      </c>
    </row>
    <row r="61" customFormat="false" ht="135" hidden="false" customHeight="true" outlineLevel="0" collapsed="false">
      <c r="A61" s="20"/>
      <c r="B61" s="20"/>
      <c r="C61" s="28"/>
      <c r="D61" s="21" t="str">
        <f aca="false"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22" t="n">
        <f aca="false">'Додаток 3'!F73</f>
        <v>30664525</v>
      </c>
      <c r="F61" s="22" t="n">
        <f aca="false">'Додаток 3'!G73</f>
        <v>30664525</v>
      </c>
      <c r="G61" s="22" t="n">
        <f aca="false">'Додаток 3'!H73</f>
        <v>0</v>
      </c>
      <c r="H61" s="22" t="n">
        <f aca="false">'Додаток 3'!I73</f>
        <v>0</v>
      </c>
      <c r="I61" s="22" t="n">
        <f aca="false">'Додаток 3'!J73</f>
        <v>0</v>
      </c>
      <c r="J61" s="22" t="n">
        <f aca="false">'Додаток 3'!K73</f>
        <v>0</v>
      </c>
      <c r="K61" s="22" t="n">
        <f aca="false">'Додаток 3'!L73</f>
        <v>0</v>
      </c>
      <c r="L61" s="22" t="n">
        <f aca="false">'Додаток 3'!M73</f>
        <v>0</v>
      </c>
      <c r="M61" s="22" t="n">
        <f aca="false">'Додаток 3'!N73</f>
        <v>0</v>
      </c>
      <c r="N61" s="22" t="n">
        <f aca="false">'Додаток 3'!O73</f>
        <v>0</v>
      </c>
      <c r="O61" s="22" t="n">
        <f aca="false">'Додаток 3'!P73</f>
        <v>0</v>
      </c>
      <c r="P61" s="22" t="n">
        <f aca="false">'Додаток 3'!Q73</f>
        <v>0</v>
      </c>
      <c r="Q61" s="22" t="n">
        <f aca="false">'Додаток 3'!R73</f>
        <v>30664525</v>
      </c>
    </row>
    <row r="62" s="25" customFormat="true" ht="38.25" hidden="false" customHeight="true" outlineLevel="0" collapsed="false">
      <c r="A62" s="37"/>
      <c r="B62" s="26" t="s">
        <v>57</v>
      </c>
      <c r="C62" s="20" t="s">
        <v>56</v>
      </c>
      <c r="D62" s="21" t="str">
        <f aca="false"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22" t="n">
        <f aca="false">'Додаток 3'!F74</f>
        <v>10006000</v>
      </c>
      <c r="F62" s="22" t="n">
        <f aca="false">'Додаток 3'!G74</f>
        <v>10006000</v>
      </c>
      <c r="G62" s="22" t="n">
        <f aca="false">'Додаток 3'!H74</f>
        <v>0</v>
      </c>
      <c r="H62" s="22" t="n">
        <f aca="false">'Додаток 3'!I74</f>
        <v>0</v>
      </c>
      <c r="I62" s="22" t="n">
        <f aca="false">'Додаток 3'!J74</f>
        <v>0</v>
      </c>
      <c r="J62" s="22" t="n">
        <f aca="false">'Додаток 3'!K74</f>
        <v>0</v>
      </c>
      <c r="K62" s="22" t="n">
        <f aca="false">'Додаток 3'!L74</f>
        <v>0</v>
      </c>
      <c r="L62" s="22" t="n">
        <f aca="false">'Додаток 3'!M74</f>
        <v>0</v>
      </c>
      <c r="M62" s="22" t="n">
        <f aca="false">'Додаток 3'!N74</f>
        <v>0</v>
      </c>
      <c r="N62" s="22" t="n">
        <f aca="false">'Додаток 3'!O74</f>
        <v>0</v>
      </c>
      <c r="O62" s="22" t="n">
        <f aca="false">'Додаток 3'!P74</f>
        <v>0</v>
      </c>
      <c r="P62" s="22" t="n">
        <f aca="false">'Додаток 3'!Q74</f>
        <v>0</v>
      </c>
      <c r="Q62" s="22" t="n">
        <f aca="false">'Додаток 3'!R74</f>
        <v>10006000</v>
      </c>
    </row>
    <row r="63" customFormat="false" ht="134.25" hidden="false" customHeight="true" outlineLevel="0" collapsed="false">
      <c r="A63" s="37"/>
      <c r="B63" s="21"/>
      <c r="C63" s="28"/>
      <c r="D63" s="21" t="str">
        <f aca="false"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22" t="n">
        <f aca="false">'Додаток 3'!F75</f>
        <v>10006000</v>
      </c>
      <c r="F63" s="22" t="n">
        <f aca="false">'Додаток 3'!G75</f>
        <v>10006000</v>
      </c>
      <c r="G63" s="22" t="n">
        <f aca="false">'Додаток 3'!H75</f>
        <v>0</v>
      </c>
      <c r="H63" s="22" t="n">
        <f aca="false">'Додаток 3'!I75</f>
        <v>0</v>
      </c>
      <c r="I63" s="22" t="n">
        <f aca="false">'Додаток 3'!J75</f>
        <v>0</v>
      </c>
      <c r="J63" s="22" t="n">
        <f aca="false">'Додаток 3'!K75</f>
        <v>0</v>
      </c>
      <c r="K63" s="22" t="n">
        <f aca="false">'Додаток 3'!L75</f>
        <v>0</v>
      </c>
      <c r="L63" s="22" t="n">
        <f aca="false">'Додаток 3'!M75</f>
        <v>0</v>
      </c>
      <c r="M63" s="22" t="n">
        <f aca="false">'Додаток 3'!N75</f>
        <v>0</v>
      </c>
      <c r="N63" s="22" t="n">
        <f aca="false">'Додаток 3'!O75</f>
        <v>0</v>
      </c>
      <c r="O63" s="22" t="n">
        <f aca="false">'Додаток 3'!P75</f>
        <v>0</v>
      </c>
      <c r="P63" s="22" t="n">
        <f aca="false">'Додаток 3'!Q75</f>
        <v>0</v>
      </c>
      <c r="Q63" s="22" t="n">
        <f aca="false">'Додаток 3'!R75</f>
        <v>10006000</v>
      </c>
    </row>
    <row r="64" customFormat="false" ht="39.75" hidden="false" customHeight="true" outlineLevel="0" collapsed="false">
      <c r="A64" s="37"/>
      <c r="B64" s="26" t="n">
        <v>3083</v>
      </c>
      <c r="C64" s="20" t="s">
        <v>56</v>
      </c>
      <c r="D64" s="21" t="str">
        <f aca="false">'Додаток 3'!E76</f>
        <v>Надання допомоги по догляду за особами з інвалідністю I чи II групи внаслідок психічного розладу</v>
      </c>
      <c r="E64" s="22" t="n">
        <f aca="false">'Додаток 3'!F76</f>
        <v>6005000</v>
      </c>
      <c r="F64" s="22" t="n">
        <f aca="false">'Додаток 3'!G76</f>
        <v>6005000</v>
      </c>
      <c r="G64" s="22" t="n">
        <f aca="false">'Додаток 3'!H76</f>
        <v>0</v>
      </c>
      <c r="H64" s="22" t="n">
        <f aca="false">'Додаток 3'!I76</f>
        <v>0</v>
      </c>
      <c r="I64" s="22" t="n">
        <f aca="false">'Додаток 3'!J76</f>
        <v>0</v>
      </c>
      <c r="J64" s="22" t="n">
        <f aca="false">'Додаток 3'!K76</f>
        <v>0</v>
      </c>
      <c r="K64" s="22" t="n">
        <f aca="false">'Додаток 3'!L76</f>
        <v>0</v>
      </c>
      <c r="L64" s="22" t="n">
        <f aca="false">'Додаток 3'!M76</f>
        <v>0</v>
      </c>
      <c r="M64" s="22" t="n">
        <f aca="false">'Додаток 3'!N76</f>
        <v>0</v>
      </c>
      <c r="N64" s="22" t="n">
        <f aca="false">'Додаток 3'!O76</f>
        <v>0</v>
      </c>
      <c r="O64" s="22" t="n">
        <f aca="false">'Додаток 3'!P76</f>
        <v>0</v>
      </c>
      <c r="P64" s="22" t="n">
        <f aca="false">'Додаток 3'!Q76</f>
        <v>0</v>
      </c>
      <c r="Q64" s="22" t="n">
        <f aca="false">'Додаток 3'!R76</f>
        <v>6005000</v>
      </c>
    </row>
    <row r="65" customFormat="false" ht="134.25" hidden="false" customHeight="true" outlineLevel="0" collapsed="false">
      <c r="A65" s="37"/>
      <c r="B65" s="21"/>
      <c r="C65" s="28"/>
      <c r="D65" s="21" t="str">
        <f aca="false"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22" t="n">
        <f aca="false">'Додаток 3'!F77</f>
        <v>6005000</v>
      </c>
      <c r="F65" s="22" t="n">
        <f aca="false">'Додаток 3'!G77</f>
        <v>6005000</v>
      </c>
      <c r="G65" s="22" t="n">
        <f aca="false">'Додаток 3'!H77</f>
        <v>0</v>
      </c>
      <c r="H65" s="22" t="n">
        <f aca="false">'Додаток 3'!I77</f>
        <v>0</v>
      </c>
      <c r="I65" s="22" t="n">
        <f aca="false">'Додаток 3'!J77</f>
        <v>0</v>
      </c>
      <c r="J65" s="22" t="n">
        <f aca="false">'Додаток 3'!K77</f>
        <v>0</v>
      </c>
      <c r="K65" s="22" t="n">
        <f aca="false">'Додаток 3'!L77</f>
        <v>0</v>
      </c>
      <c r="L65" s="22" t="n">
        <f aca="false">'Додаток 3'!M77</f>
        <v>0</v>
      </c>
      <c r="M65" s="22" t="n">
        <f aca="false">'Додаток 3'!N77</f>
        <v>0</v>
      </c>
      <c r="N65" s="22" t="n">
        <f aca="false">'Додаток 3'!O77</f>
        <v>0</v>
      </c>
      <c r="O65" s="22" t="n">
        <f aca="false">'Додаток 3'!P77</f>
        <v>0</v>
      </c>
      <c r="P65" s="22" t="n">
        <f aca="false">'Додаток 3'!Q77</f>
        <v>0</v>
      </c>
      <c r="Q65" s="22" t="n">
        <f aca="false">'Додаток 3'!R77</f>
        <v>6005000</v>
      </c>
    </row>
    <row r="66" customFormat="false" ht="42.75" hidden="false" customHeight="true" outlineLevel="0" collapsed="false">
      <c r="A66" s="37"/>
      <c r="B66" s="26" t="n">
        <v>3084</v>
      </c>
      <c r="C66" s="20" t="s">
        <v>56</v>
      </c>
      <c r="D66" s="21" t="str">
        <f aca="false"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22" t="n">
        <f aca="false">'Додаток 3'!F78</f>
        <v>2002000</v>
      </c>
      <c r="F66" s="22" t="n">
        <f aca="false">'Додаток 3'!G78</f>
        <v>2002000</v>
      </c>
      <c r="G66" s="22" t="n">
        <f aca="false">'Додаток 3'!H78</f>
        <v>0</v>
      </c>
      <c r="H66" s="22" t="n">
        <f aca="false">'Додаток 3'!I78</f>
        <v>0</v>
      </c>
      <c r="I66" s="22" t="n">
        <f aca="false">'Додаток 3'!J78</f>
        <v>0</v>
      </c>
      <c r="J66" s="22" t="n">
        <f aca="false">'Додаток 3'!K78</f>
        <v>0</v>
      </c>
      <c r="K66" s="22" t="n">
        <f aca="false">'Додаток 3'!L78</f>
        <v>0</v>
      </c>
      <c r="L66" s="22" t="n">
        <f aca="false">'Додаток 3'!M78</f>
        <v>0</v>
      </c>
      <c r="M66" s="22" t="n">
        <f aca="false">'Додаток 3'!N78</f>
        <v>0</v>
      </c>
      <c r="N66" s="22" t="n">
        <f aca="false">'Додаток 3'!O78</f>
        <v>0</v>
      </c>
      <c r="O66" s="22" t="n">
        <f aca="false">'Додаток 3'!P78</f>
        <v>0</v>
      </c>
      <c r="P66" s="22" t="n">
        <f aca="false">'Додаток 3'!Q78</f>
        <v>0</v>
      </c>
      <c r="Q66" s="22" t="n">
        <f aca="false">'Додаток 3'!R78</f>
        <v>2002000</v>
      </c>
    </row>
    <row r="67" customFormat="false" ht="134.25" hidden="false" customHeight="true" outlineLevel="0" collapsed="false">
      <c r="A67" s="37"/>
      <c r="B67" s="21"/>
      <c r="C67" s="28"/>
      <c r="D67" s="21" t="str">
        <f aca="false"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22" t="n">
        <f aca="false">'Додаток 3'!F79</f>
        <v>2002000</v>
      </c>
      <c r="F67" s="22" t="n">
        <f aca="false">'Додаток 3'!G79</f>
        <v>2002000</v>
      </c>
      <c r="G67" s="22" t="n">
        <f aca="false">'Додаток 3'!H79</f>
        <v>0</v>
      </c>
      <c r="H67" s="22" t="n">
        <f aca="false">'Додаток 3'!I79</f>
        <v>0</v>
      </c>
      <c r="I67" s="22" t="n">
        <f aca="false">'Додаток 3'!J79</f>
        <v>0</v>
      </c>
      <c r="J67" s="22" t="n">
        <f aca="false">'Додаток 3'!K79</f>
        <v>0</v>
      </c>
      <c r="K67" s="22" t="n">
        <f aca="false">'Додаток 3'!L79</f>
        <v>0</v>
      </c>
      <c r="L67" s="22" t="n">
        <f aca="false">'Додаток 3'!M79</f>
        <v>0</v>
      </c>
      <c r="M67" s="22" t="n">
        <f aca="false">'Додаток 3'!N79</f>
        <v>0</v>
      </c>
      <c r="N67" s="22" t="n">
        <f aca="false">'Додаток 3'!O79</f>
        <v>0</v>
      </c>
      <c r="O67" s="22" t="n">
        <f aca="false">'Додаток 3'!P79</f>
        <v>0</v>
      </c>
      <c r="P67" s="22" t="n">
        <f aca="false">'Додаток 3'!Q79</f>
        <v>0</v>
      </c>
      <c r="Q67" s="22" t="n">
        <f aca="false">'Додаток 3'!R79</f>
        <v>2002000</v>
      </c>
    </row>
    <row r="68" customFormat="false" ht="45" hidden="false" customHeight="true" outlineLevel="0" collapsed="false">
      <c r="A68" s="37"/>
      <c r="B68" s="26" t="n">
        <v>3085</v>
      </c>
      <c r="C68" s="20" t="s">
        <v>56</v>
      </c>
      <c r="D68" s="21" t="str">
        <f aca="false"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22" t="n">
        <f aca="false">'Додаток 3'!F80</f>
        <v>500300</v>
      </c>
      <c r="F68" s="22" t="n">
        <f aca="false">'Додаток 3'!G80</f>
        <v>500300</v>
      </c>
      <c r="G68" s="22" t="n">
        <f aca="false">'Додаток 3'!H80</f>
        <v>0</v>
      </c>
      <c r="H68" s="22" t="n">
        <f aca="false">'Додаток 3'!I80</f>
        <v>0</v>
      </c>
      <c r="I68" s="22" t="n">
        <f aca="false">'Додаток 3'!J80</f>
        <v>0</v>
      </c>
      <c r="J68" s="22" t="n">
        <f aca="false">'Додаток 3'!K80</f>
        <v>0</v>
      </c>
      <c r="K68" s="22" t="n">
        <f aca="false">'Додаток 3'!L80</f>
        <v>0</v>
      </c>
      <c r="L68" s="22" t="n">
        <f aca="false">'Додаток 3'!M80</f>
        <v>0</v>
      </c>
      <c r="M68" s="22" t="n">
        <f aca="false">'Додаток 3'!N80</f>
        <v>0</v>
      </c>
      <c r="N68" s="22" t="n">
        <f aca="false">'Додаток 3'!O80</f>
        <v>0</v>
      </c>
      <c r="O68" s="22" t="n">
        <f aca="false">'Додаток 3'!P80</f>
        <v>0</v>
      </c>
      <c r="P68" s="22" t="n">
        <f aca="false">'Додаток 3'!Q80</f>
        <v>0</v>
      </c>
      <c r="Q68" s="22" t="n">
        <f aca="false">'Додаток 3'!R80</f>
        <v>500300</v>
      </c>
    </row>
    <row r="69" customFormat="false" ht="134.25" hidden="false" customHeight="true" outlineLevel="0" collapsed="false">
      <c r="A69" s="37"/>
      <c r="B69" s="21"/>
      <c r="C69" s="28"/>
      <c r="D69" s="21" t="str">
        <f aca="false"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22" t="n">
        <f aca="false">'Додаток 3'!F81</f>
        <v>500300</v>
      </c>
      <c r="F69" s="22" t="n">
        <f aca="false">'Додаток 3'!G81</f>
        <v>500300</v>
      </c>
      <c r="G69" s="22" t="n">
        <f aca="false">'Додаток 3'!H81</f>
        <v>0</v>
      </c>
      <c r="H69" s="22" t="n">
        <f aca="false">'Додаток 3'!I81</f>
        <v>0</v>
      </c>
      <c r="I69" s="22" t="n">
        <f aca="false">'Додаток 3'!J81</f>
        <v>0</v>
      </c>
      <c r="J69" s="22" t="n">
        <f aca="false">'Додаток 3'!K81</f>
        <v>0</v>
      </c>
      <c r="K69" s="22" t="n">
        <f aca="false">'Додаток 3'!L81</f>
        <v>0</v>
      </c>
      <c r="L69" s="22" t="n">
        <f aca="false">'Додаток 3'!M81</f>
        <v>0</v>
      </c>
      <c r="M69" s="22" t="n">
        <f aca="false">'Додаток 3'!N81</f>
        <v>0</v>
      </c>
      <c r="N69" s="22" t="n">
        <f aca="false">'Додаток 3'!O81</f>
        <v>0</v>
      </c>
      <c r="O69" s="22" t="n">
        <f aca="false">'Додаток 3'!P81</f>
        <v>0</v>
      </c>
      <c r="P69" s="22" t="n">
        <f aca="false">'Додаток 3'!Q81</f>
        <v>0</v>
      </c>
      <c r="Q69" s="22" t="n">
        <f aca="false">'Додаток 3'!R81</f>
        <v>500300</v>
      </c>
    </row>
    <row r="70" s="24" customFormat="true" ht="36" hidden="false" customHeight="true" outlineLevel="0" collapsed="false">
      <c r="A70" s="38"/>
      <c r="B70" s="39" t="n">
        <v>3100</v>
      </c>
      <c r="C70" s="33"/>
      <c r="D70" s="17" t="str">
        <f aca="false"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18" t="n">
        <f aca="false">E71</f>
        <v>6961400</v>
      </c>
      <c r="F70" s="18" t="n">
        <f aca="false">F71</f>
        <v>6961400</v>
      </c>
      <c r="G70" s="18" t="n">
        <f aca="false">G71</f>
        <v>5034006</v>
      </c>
      <c r="H70" s="18" t="n">
        <f aca="false">H71</f>
        <v>208798</v>
      </c>
      <c r="I70" s="18" t="n">
        <f aca="false">I71</f>
        <v>0</v>
      </c>
      <c r="J70" s="18" t="n">
        <f aca="false">J71</f>
        <v>87657</v>
      </c>
      <c r="K70" s="18" t="n">
        <f aca="false">K71</f>
        <v>87657</v>
      </c>
      <c r="L70" s="18" t="n">
        <f aca="false">L71</f>
        <v>67014</v>
      </c>
      <c r="M70" s="18" t="n">
        <f aca="false">M71</f>
        <v>0</v>
      </c>
      <c r="N70" s="18" t="n">
        <f aca="false">N71</f>
        <v>0</v>
      </c>
      <c r="O70" s="18" t="n">
        <f aca="false">O71</f>
        <v>0</v>
      </c>
      <c r="P70" s="18" t="n">
        <f aca="false">P71</f>
        <v>0</v>
      </c>
      <c r="Q70" s="18" t="n">
        <f aca="false">Q71</f>
        <v>7049057</v>
      </c>
    </row>
    <row r="71" customFormat="false" ht="36" hidden="false" customHeight="true" outlineLevel="0" collapsed="false">
      <c r="A71" s="26"/>
      <c r="B71" s="9" t="n">
        <v>3104</v>
      </c>
      <c r="C71" s="20" t="s">
        <v>58</v>
      </c>
      <c r="D71" s="21" t="str">
        <f aca="false"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22" t="n">
        <f aca="false">'Додаток 3'!F83</f>
        <v>6961400</v>
      </c>
      <c r="F71" s="22" t="n">
        <f aca="false">'Додаток 3'!G83</f>
        <v>6961400</v>
      </c>
      <c r="G71" s="22" t="n">
        <f aca="false">'Додаток 3'!H83</f>
        <v>5034006</v>
      </c>
      <c r="H71" s="22" t="n">
        <f aca="false">'Додаток 3'!I83</f>
        <v>208798</v>
      </c>
      <c r="I71" s="22" t="n">
        <f aca="false">'Додаток 3'!J83</f>
        <v>0</v>
      </c>
      <c r="J71" s="22" t="n">
        <f aca="false">'Додаток 3'!K83</f>
        <v>87657</v>
      </c>
      <c r="K71" s="22" t="n">
        <f aca="false">'Додаток 3'!L83</f>
        <v>87657</v>
      </c>
      <c r="L71" s="22" t="n">
        <f aca="false">'Додаток 3'!M83</f>
        <v>67014</v>
      </c>
      <c r="M71" s="22" t="n">
        <f aca="false">'Додаток 3'!N83</f>
        <v>0</v>
      </c>
      <c r="N71" s="22" t="n">
        <f aca="false">'Додаток 3'!O83</f>
        <v>0</v>
      </c>
      <c r="O71" s="22" t="n">
        <f aca="false">'Додаток 3'!P83</f>
        <v>0</v>
      </c>
      <c r="P71" s="22" t="n">
        <f aca="false">'Додаток 3'!Q83</f>
        <v>0</v>
      </c>
      <c r="Q71" s="22" t="n">
        <f aca="false">'Додаток 3'!R83</f>
        <v>7049057</v>
      </c>
    </row>
    <row r="72" customFormat="false" ht="18.75" hidden="false" customHeight="true" outlineLevel="0" collapsed="false">
      <c r="A72" s="26"/>
      <c r="B72" s="9"/>
      <c r="C72" s="20"/>
      <c r="D72" s="21" t="s">
        <v>59</v>
      </c>
      <c r="E72" s="22" t="n">
        <v>318029</v>
      </c>
      <c r="F72" s="22" t="n">
        <v>318029</v>
      </c>
      <c r="G72" s="22" t="n">
        <v>260700</v>
      </c>
      <c r="H72" s="22" t="n">
        <v>0</v>
      </c>
      <c r="I72" s="22" t="n">
        <v>0</v>
      </c>
      <c r="J72" s="22" t="n">
        <v>0</v>
      </c>
      <c r="K72" s="22" t="n">
        <v>0</v>
      </c>
      <c r="L72" s="22" t="n">
        <v>0</v>
      </c>
      <c r="M72" s="22" t="n">
        <v>0</v>
      </c>
      <c r="N72" s="22" t="n">
        <v>0</v>
      </c>
      <c r="O72" s="22" t="n">
        <v>0</v>
      </c>
      <c r="P72" s="22" t="n">
        <v>0</v>
      </c>
      <c r="Q72" s="22" t="n">
        <f aca="false">'Додаток 3'!R84</f>
        <v>318029</v>
      </c>
    </row>
    <row r="73" s="24" customFormat="true" ht="20.25" hidden="false" customHeight="true" outlineLevel="0" collapsed="false">
      <c r="A73" s="35"/>
      <c r="B73" s="39" t="n">
        <v>3110</v>
      </c>
      <c r="C73" s="15"/>
      <c r="D73" s="17" t="s">
        <v>60</v>
      </c>
      <c r="E73" s="18" t="n">
        <f aca="false">E74</f>
        <v>43200</v>
      </c>
      <c r="F73" s="18" t="n">
        <f aca="false">F74</f>
        <v>43200</v>
      </c>
      <c r="G73" s="18" t="n">
        <f aca="false">G74</f>
        <v>0</v>
      </c>
      <c r="H73" s="18" t="n">
        <f aca="false">H74</f>
        <v>0</v>
      </c>
      <c r="I73" s="18" t="n">
        <f aca="false">I74</f>
        <v>0</v>
      </c>
      <c r="J73" s="18" t="n">
        <f aca="false">J74</f>
        <v>0</v>
      </c>
      <c r="K73" s="18" t="n">
        <f aca="false">K74</f>
        <v>0</v>
      </c>
      <c r="L73" s="18" t="n">
        <f aca="false">L74</f>
        <v>0</v>
      </c>
      <c r="M73" s="18" t="n">
        <f aca="false">M74</f>
        <v>0</v>
      </c>
      <c r="N73" s="18" t="n">
        <f aca="false">N74</f>
        <v>0</v>
      </c>
      <c r="O73" s="18" t="n">
        <f aca="false">O74</f>
        <v>0</v>
      </c>
      <c r="P73" s="18" t="n">
        <f aca="false">P74</f>
        <v>0</v>
      </c>
      <c r="Q73" s="18" t="n">
        <f aca="false">Q74</f>
        <v>43200</v>
      </c>
    </row>
    <row r="74" customFormat="false" ht="18" hidden="false" customHeight="true" outlineLevel="0" collapsed="false">
      <c r="A74" s="26"/>
      <c r="B74" s="26" t="str">
        <f aca="false">'Додаток 3'!C104</f>
        <v>3112</v>
      </c>
      <c r="C74" s="26" t="str">
        <f aca="false">'Додаток 3'!D104</f>
        <v>1040</v>
      </c>
      <c r="D74" s="40" t="str">
        <f aca="false">'Додаток 3'!E104</f>
        <v>Заходи державної політики з питань дітей та їх соціального захисту</v>
      </c>
      <c r="E74" s="22" t="n">
        <f aca="false">'Додаток 3'!F104</f>
        <v>43200</v>
      </c>
      <c r="F74" s="22" t="n">
        <f aca="false">'Додаток 3'!G104</f>
        <v>43200</v>
      </c>
      <c r="G74" s="22" t="n">
        <f aca="false">'Додаток 3'!H104</f>
        <v>0</v>
      </c>
      <c r="H74" s="22" t="n">
        <f aca="false">'Додаток 3'!I104</f>
        <v>0</v>
      </c>
      <c r="I74" s="22" t="n">
        <f aca="false">'Додаток 3'!J104</f>
        <v>0</v>
      </c>
      <c r="J74" s="22" t="n">
        <f aca="false">'Додаток 3'!K104</f>
        <v>0</v>
      </c>
      <c r="K74" s="22" t="n">
        <f aca="false">'Додаток 3'!L104</f>
        <v>0</v>
      </c>
      <c r="L74" s="22" t="n">
        <f aca="false">'Додаток 3'!M104</f>
        <v>0</v>
      </c>
      <c r="M74" s="22" t="n">
        <f aca="false">'Додаток 3'!N104</f>
        <v>0</v>
      </c>
      <c r="N74" s="22" t="n">
        <f aca="false">'Додаток 3'!O104</f>
        <v>0</v>
      </c>
      <c r="O74" s="22" t="n">
        <f aca="false">'Додаток 3'!P104</f>
        <v>0</v>
      </c>
      <c r="P74" s="22" t="n">
        <f aca="false">'Додаток 3'!Q104</f>
        <v>0</v>
      </c>
      <c r="Q74" s="22" t="n">
        <f aca="false">'Додаток 3'!R104</f>
        <v>43200</v>
      </c>
    </row>
    <row r="75" s="24" customFormat="true" ht="23.25" hidden="false" customHeight="true" outlineLevel="0" collapsed="false">
      <c r="A75" s="35"/>
      <c r="B75" s="35" t="s">
        <v>61</v>
      </c>
      <c r="C75" s="35"/>
      <c r="D75" s="41" t="s">
        <v>62</v>
      </c>
      <c r="E75" s="18" t="n">
        <f aca="false">E76</f>
        <v>2321450</v>
      </c>
      <c r="F75" s="18" t="n">
        <f aca="false">F76</f>
        <v>2321450</v>
      </c>
      <c r="G75" s="18" t="n">
        <f aca="false">G76</f>
        <v>1830978</v>
      </c>
      <c r="H75" s="18" t="n">
        <f aca="false">H76</f>
        <v>60268</v>
      </c>
      <c r="I75" s="18" t="n">
        <f aca="false">I76</f>
        <v>0</v>
      </c>
      <c r="J75" s="18" t="n">
        <f aca="false">J76</f>
        <v>0</v>
      </c>
      <c r="K75" s="18" t="n">
        <f aca="false">K76</f>
        <v>0</v>
      </c>
      <c r="L75" s="18" t="n">
        <f aca="false">L76</f>
        <v>0</v>
      </c>
      <c r="M75" s="18" t="n">
        <f aca="false">M76</f>
        <v>0</v>
      </c>
      <c r="N75" s="18" t="n">
        <f aca="false">N76</f>
        <v>0</v>
      </c>
      <c r="O75" s="18" t="n">
        <f aca="false">O76</f>
        <v>0</v>
      </c>
      <c r="P75" s="18" t="n">
        <f aca="false">P76</f>
        <v>0</v>
      </c>
      <c r="Q75" s="18" t="n">
        <f aca="false">Q76</f>
        <v>2321450</v>
      </c>
    </row>
    <row r="76" customFormat="false" ht="18" hidden="false" customHeight="true" outlineLevel="0" collapsed="false">
      <c r="A76" s="26"/>
      <c r="B76" s="26" t="str">
        <f aca="false">'Додаток 3'!C20</f>
        <v>3121</v>
      </c>
      <c r="C76" s="26" t="str">
        <f aca="false">'Додаток 3'!D20</f>
        <v>1040</v>
      </c>
      <c r="D76" s="21" t="str">
        <f aca="false">'Додаток 3'!E20</f>
        <v>Утримання та забезпечення діяльності центрів соціальних служб для сім"ї, дітей та молоді </v>
      </c>
      <c r="E76" s="22" t="n">
        <f aca="false">'Додаток 3'!F20</f>
        <v>2321450</v>
      </c>
      <c r="F76" s="22" t="n">
        <f aca="false">'Додаток 3'!G20</f>
        <v>2321450</v>
      </c>
      <c r="G76" s="22" t="n">
        <f aca="false">'Додаток 3'!H20</f>
        <v>1830978</v>
      </c>
      <c r="H76" s="22" t="n">
        <f aca="false">'Додаток 3'!I20</f>
        <v>60268</v>
      </c>
      <c r="I76" s="22" t="n">
        <f aca="false">'Додаток 3'!J20</f>
        <v>0</v>
      </c>
      <c r="J76" s="22" t="n">
        <f aca="false">'Додаток 3'!K20</f>
        <v>0</v>
      </c>
      <c r="K76" s="22" t="n">
        <f aca="false">'Додаток 3'!L20</f>
        <v>0</v>
      </c>
      <c r="L76" s="22" t="n">
        <f aca="false">'Додаток 3'!M20</f>
        <v>0</v>
      </c>
      <c r="M76" s="22" t="n">
        <f aca="false">'Додаток 3'!N20</f>
        <v>0</v>
      </c>
      <c r="N76" s="22" t="n">
        <f aca="false">'Додаток 3'!O20</f>
        <v>0</v>
      </c>
      <c r="O76" s="22" t="n">
        <f aca="false">'Додаток 3'!P20</f>
        <v>0</v>
      </c>
      <c r="P76" s="22" t="n">
        <f aca="false">'Додаток 3'!Q20</f>
        <v>0</v>
      </c>
      <c r="Q76" s="22" t="n">
        <f aca="false">'Додаток 3'!R20</f>
        <v>2321450</v>
      </c>
    </row>
    <row r="77" s="24" customFormat="true" ht="19.5" hidden="false" customHeight="true" outlineLevel="0" collapsed="false">
      <c r="A77" s="35"/>
      <c r="B77" s="35" t="s">
        <v>63</v>
      </c>
      <c r="C77" s="35"/>
      <c r="D77" s="41" t="s">
        <v>64</v>
      </c>
      <c r="E77" s="18" t="n">
        <f aca="false">E78</f>
        <v>133542</v>
      </c>
      <c r="F77" s="18" t="n">
        <f aca="false">F78</f>
        <v>133542</v>
      </c>
      <c r="G77" s="18" t="n">
        <f aca="false">G78</f>
        <v>0</v>
      </c>
      <c r="H77" s="18" t="n">
        <f aca="false">H78</f>
        <v>0</v>
      </c>
      <c r="I77" s="18" t="n">
        <f aca="false">I78</f>
        <v>0</v>
      </c>
      <c r="J77" s="18" t="n">
        <f aca="false">J78</f>
        <v>0</v>
      </c>
      <c r="K77" s="18" t="n">
        <f aca="false">K78</f>
        <v>0</v>
      </c>
      <c r="L77" s="18" t="n">
        <f aca="false">L78</f>
        <v>0</v>
      </c>
      <c r="M77" s="18" t="n">
        <f aca="false">M78</f>
        <v>0</v>
      </c>
      <c r="N77" s="18" t="n">
        <f aca="false">N78</f>
        <v>0</v>
      </c>
      <c r="O77" s="18" t="n">
        <f aca="false">O78</f>
        <v>0</v>
      </c>
      <c r="P77" s="18" t="n">
        <f aca="false">P78</f>
        <v>0</v>
      </c>
      <c r="Q77" s="18" t="n">
        <f aca="false">Q78</f>
        <v>133542</v>
      </c>
    </row>
    <row r="78" customFormat="false" ht="18" hidden="false" customHeight="true" outlineLevel="0" collapsed="false">
      <c r="A78" s="26"/>
      <c r="B78" s="26" t="str">
        <f aca="false">'Додаток 3'!C22</f>
        <v>3133</v>
      </c>
      <c r="C78" s="26" t="str">
        <f aca="false">'Додаток 3'!D22</f>
        <v>1040</v>
      </c>
      <c r="D78" s="40" t="str">
        <f aca="false">'Додаток 3'!E22</f>
        <v>Інші заходи та заклади молодіжної політики</v>
      </c>
      <c r="E78" s="22" t="n">
        <f aca="false">'Додаток 3'!F22</f>
        <v>133542</v>
      </c>
      <c r="F78" s="22" t="n">
        <f aca="false">'Додаток 3'!G22</f>
        <v>133542</v>
      </c>
      <c r="G78" s="22" t="n">
        <f aca="false">'Додаток 3'!H22</f>
        <v>0</v>
      </c>
      <c r="H78" s="22" t="n">
        <f aca="false">'Додаток 3'!I22</f>
        <v>0</v>
      </c>
      <c r="I78" s="22" t="n">
        <f aca="false">'Додаток 3'!J22</f>
        <v>0</v>
      </c>
      <c r="J78" s="22" t="n">
        <f aca="false">'Додаток 3'!K22</f>
        <v>0</v>
      </c>
      <c r="K78" s="22" t="n">
        <f aca="false">'Додаток 3'!L22</f>
        <v>0</v>
      </c>
      <c r="L78" s="22" t="n">
        <f aca="false">'Додаток 3'!M22</f>
        <v>0</v>
      </c>
      <c r="M78" s="22" t="n">
        <f aca="false">'Додаток 3'!N22</f>
        <v>0</v>
      </c>
      <c r="N78" s="22" t="n">
        <f aca="false">'Додаток 3'!O22</f>
        <v>0</v>
      </c>
      <c r="O78" s="22" t="n">
        <f aca="false">'Додаток 3'!P22</f>
        <v>0</v>
      </c>
      <c r="P78" s="22" t="n">
        <f aca="false">'Додаток 3'!Q22</f>
        <v>0</v>
      </c>
      <c r="Q78" s="22" t="n">
        <f aca="false">'Додаток 3'!R22</f>
        <v>133542</v>
      </c>
    </row>
    <row r="79" customFormat="false" ht="50.25" hidden="false" customHeight="true" outlineLevel="0" collapsed="false">
      <c r="A79" s="26"/>
      <c r="B79" s="26" t="str">
        <f aca="false">'Додаток 3'!C85</f>
        <v>3160</v>
      </c>
      <c r="C79" s="26" t="str">
        <f aca="false">'Додаток 3'!D85</f>
        <v>1010</v>
      </c>
      <c r="D79" s="40" t="str">
        <f aca="false">'Додаток 3'!E85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22" t="n">
        <f aca="false">'Додаток 3'!F85</f>
        <v>274301</v>
      </c>
      <c r="F79" s="22" t="n">
        <f aca="false">'Додаток 3'!G85</f>
        <v>274301</v>
      </c>
      <c r="G79" s="22" t="n">
        <f aca="false">'Додаток 3'!H85</f>
        <v>0</v>
      </c>
      <c r="H79" s="22" t="n">
        <f aca="false">'Додаток 3'!I85</f>
        <v>0</v>
      </c>
      <c r="I79" s="22" t="n">
        <f aca="false">'Додаток 3'!J85</f>
        <v>0</v>
      </c>
      <c r="J79" s="22" t="n">
        <f aca="false">'Додаток 3'!K85</f>
        <v>0</v>
      </c>
      <c r="K79" s="22" t="n">
        <f aca="false">'Додаток 3'!L85</f>
        <v>0</v>
      </c>
      <c r="L79" s="22" t="n">
        <f aca="false">'Додаток 3'!M85</f>
        <v>0</v>
      </c>
      <c r="M79" s="22" t="n">
        <f aca="false">'Додаток 3'!N85</f>
        <v>0</v>
      </c>
      <c r="N79" s="22" t="n">
        <f aca="false">'Додаток 3'!O85</f>
        <v>0</v>
      </c>
      <c r="O79" s="22" t="n">
        <f aca="false">'Додаток 3'!P85</f>
        <v>0</v>
      </c>
      <c r="P79" s="22" t="n">
        <f aca="false">'Додаток 3'!Q85</f>
        <v>0</v>
      </c>
      <c r="Q79" s="22" t="n">
        <f aca="false">'Додаток 3'!R85</f>
        <v>274301</v>
      </c>
    </row>
    <row r="80" s="24" customFormat="true" ht="22.5" hidden="false" customHeight="true" outlineLevel="0" collapsed="false">
      <c r="A80" s="35"/>
      <c r="B80" s="35" t="s">
        <v>65</v>
      </c>
      <c r="C80" s="35"/>
      <c r="D80" s="41" t="s">
        <v>66</v>
      </c>
      <c r="E80" s="18" t="n">
        <f aca="false">E81</f>
        <v>349458</v>
      </c>
      <c r="F80" s="18" t="n">
        <f aca="false">F81</f>
        <v>349458</v>
      </c>
      <c r="G80" s="18" t="n">
        <f aca="false">G81</f>
        <v>0</v>
      </c>
      <c r="H80" s="18" t="n">
        <f aca="false">H81</f>
        <v>0</v>
      </c>
      <c r="I80" s="18" t="n">
        <f aca="false">I81</f>
        <v>0</v>
      </c>
      <c r="J80" s="18" t="n">
        <f aca="false">J81</f>
        <v>0</v>
      </c>
      <c r="K80" s="18" t="n">
        <f aca="false">K81</f>
        <v>0</v>
      </c>
      <c r="L80" s="18" t="n">
        <f aca="false">L81</f>
        <v>0</v>
      </c>
      <c r="M80" s="18" t="n">
        <f aca="false">M81</f>
        <v>0</v>
      </c>
      <c r="N80" s="18" t="n">
        <f aca="false">N81</f>
        <v>0</v>
      </c>
      <c r="O80" s="18" t="n">
        <f aca="false">O81</f>
        <v>0</v>
      </c>
      <c r="P80" s="18" t="n">
        <f aca="false">P81</f>
        <v>0</v>
      </c>
      <c r="Q80" s="18" t="n">
        <f aca="false">Q81</f>
        <v>349458</v>
      </c>
    </row>
    <row r="81" customFormat="false" ht="30.75" hidden="false" customHeight="true" outlineLevel="0" collapsed="false">
      <c r="A81" s="20"/>
      <c r="B81" s="42" t="str">
        <f aca="false">'Додаток 3'!C87</f>
        <v>3192</v>
      </c>
      <c r="C81" s="42" t="str">
        <f aca="false">'Додаток 3'!D87</f>
        <v>1030</v>
      </c>
      <c r="D81" s="32" t="str">
        <f aca="false">'Додаток 3'!E87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22" t="n">
        <f aca="false">'Додаток 3'!F87</f>
        <v>349458</v>
      </c>
      <c r="F81" s="22" t="n">
        <f aca="false">'Додаток 3'!G87</f>
        <v>349458</v>
      </c>
      <c r="G81" s="22" t="n">
        <f aca="false">'Додаток 3'!H87</f>
        <v>0</v>
      </c>
      <c r="H81" s="22" t="n">
        <f aca="false">'Додаток 3'!I87</f>
        <v>0</v>
      </c>
      <c r="I81" s="22" t="n">
        <f aca="false">'Додаток 3'!J87</f>
        <v>0</v>
      </c>
      <c r="J81" s="22" t="n">
        <f aca="false">'Додаток 3'!K87</f>
        <v>0</v>
      </c>
      <c r="K81" s="22" t="n">
        <f aca="false">'Додаток 3'!L87</f>
        <v>0</v>
      </c>
      <c r="L81" s="22" t="n">
        <f aca="false">'Додаток 3'!M87</f>
        <v>0</v>
      </c>
      <c r="M81" s="22" t="n">
        <f aca="false">'Додаток 3'!N87</f>
        <v>0</v>
      </c>
      <c r="N81" s="22" t="n">
        <f aca="false">'Додаток 3'!O87</f>
        <v>0</v>
      </c>
      <c r="O81" s="22" t="n">
        <f aca="false">'Додаток 3'!P87</f>
        <v>0</v>
      </c>
      <c r="P81" s="22" t="n">
        <f aca="false">'Додаток 3'!Q87</f>
        <v>0</v>
      </c>
      <c r="Q81" s="22" t="n">
        <f aca="false">'Додаток 3'!R87</f>
        <v>349458</v>
      </c>
    </row>
    <row r="82" customFormat="false" ht="21.75" hidden="false" customHeight="true" outlineLevel="0" collapsed="false">
      <c r="A82" s="20"/>
      <c r="B82" s="22" t="n">
        <v>3210</v>
      </c>
      <c r="C82" s="42" t="str">
        <f aca="false">'Додаток 3'!D88</f>
        <v>1050</v>
      </c>
      <c r="D82" s="32" t="str">
        <f aca="false">'Додаток 3'!E88</f>
        <v>Організація та проведення громадських робіт</v>
      </c>
      <c r="E82" s="22" t="n">
        <f aca="false">'Додаток 3'!F88</f>
        <v>94720</v>
      </c>
      <c r="F82" s="22" t="n">
        <f aca="false">'Додаток 3'!G88</f>
        <v>94720</v>
      </c>
      <c r="G82" s="22" t="n">
        <f aca="false">'Додаток 3'!H88</f>
        <v>77639</v>
      </c>
      <c r="H82" s="22" t="n">
        <f aca="false">'Додаток 3'!I88</f>
        <v>0</v>
      </c>
      <c r="I82" s="22" t="n">
        <f aca="false">'Додаток 3'!J88</f>
        <v>0</v>
      </c>
      <c r="J82" s="22" t="n">
        <f aca="false">'Додаток 3'!K88</f>
        <v>0</v>
      </c>
      <c r="K82" s="22" t="n">
        <f aca="false">'Додаток 3'!L88</f>
        <v>0</v>
      </c>
      <c r="L82" s="22" t="n">
        <f aca="false">'Додаток 3'!M88</f>
        <v>0</v>
      </c>
      <c r="M82" s="22" t="n">
        <f aca="false">'Додаток 3'!N88</f>
        <v>0</v>
      </c>
      <c r="N82" s="22" t="n">
        <f aca="false">'Додаток 3'!O88</f>
        <v>0</v>
      </c>
      <c r="O82" s="22" t="n">
        <f aca="false">'Додаток 3'!P88</f>
        <v>0</v>
      </c>
      <c r="P82" s="22" t="n">
        <f aca="false">'Додаток 3'!Q88</f>
        <v>0</v>
      </c>
      <c r="Q82" s="22" t="n">
        <f aca="false">'Додаток 3'!R88</f>
        <v>94720</v>
      </c>
    </row>
    <row r="83" customFormat="false" ht="17.25" hidden="false" customHeight="true" outlineLevel="0" collapsed="false">
      <c r="A83" s="20"/>
      <c r="B83" s="22"/>
      <c r="C83" s="22"/>
      <c r="D83" s="32" t="str">
        <f aca="false">'Додаток 3'!E89</f>
        <v>у тому числі за рахунок субвенції з міського бюджету </v>
      </c>
      <c r="E83" s="22" t="n">
        <f aca="false">'Додаток 3'!F89</f>
        <v>94720</v>
      </c>
      <c r="F83" s="22" t="n">
        <f aca="false">'Додаток 3'!G89</f>
        <v>94720</v>
      </c>
      <c r="G83" s="22" t="n">
        <f aca="false">'Додаток 3'!H89</f>
        <v>77639</v>
      </c>
      <c r="H83" s="22" t="n">
        <f aca="false">'Додаток 3'!I89</f>
        <v>0</v>
      </c>
      <c r="I83" s="22" t="n">
        <f aca="false">'Додаток 3'!J89</f>
        <v>0</v>
      </c>
      <c r="J83" s="22" t="n">
        <f aca="false">'Додаток 3'!K89</f>
        <v>0</v>
      </c>
      <c r="K83" s="22" t="n">
        <f aca="false">'Додаток 3'!L89</f>
        <v>0</v>
      </c>
      <c r="L83" s="22" t="n">
        <f aca="false">'Додаток 3'!M89</f>
        <v>0</v>
      </c>
      <c r="M83" s="22" t="n">
        <f aca="false">'Додаток 3'!N89</f>
        <v>0</v>
      </c>
      <c r="N83" s="22" t="n">
        <f aca="false">'Додаток 3'!O89</f>
        <v>0</v>
      </c>
      <c r="O83" s="22" t="n">
        <f aca="false">'Додаток 3'!P89</f>
        <v>0</v>
      </c>
      <c r="P83" s="22" t="n">
        <f aca="false">'Додаток 3'!Q89</f>
        <v>0</v>
      </c>
      <c r="Q83" s="22" t="n">
        <f aca="false">'Додаток 3'!R89</f>
        <v>94720</v>
      </c>
    </row>
    <row r="84" s="25" customFormat="true" ht="100.5" hidden="false" customHeight="true" outlineLevel="0" collapsed="false">
      <c r="A84" s="20"/>
      <c r="B84" s="42" t="str">
        <f aca="false">'Додаток 3'!C90</f>
        <v>3230</v>
      </c>
      <c r="C84" s="42" t="str">
        <f aca="false">'Додаток 3'!D90</f>
        <v>1040</v>
      </c>
      <c r="D84" s="32" t="str">
        <f aca="false">'Додаток 3'!E90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22" t="n">
        <f aca="false">'Додаток 3'!F90</f>
        <v>1424094</v>
      </c>
      <c r="F84" s="22" t="n">
        <f aca="false">'Додаток 3'!G90</f>
        <v>1424094</v>
      </c>
      <c r="G84" s="22" t="n">
        <f aca="false">'Додаток 3'!H90</f>
        <v>0</v>
      </c>
      <c r="H84" s="22" t="n">
        <f aca="false">'Додаток 3'!I90</f>
        <v>0</v>
      </c>
      <c r="I84" s="22" t="n">
        <f aca="false">'Додаток 3'!J90</f>
        <v>0</v>
      </c>
      <c r="J84" s="22" t="n">
        <f aca="false">'Додаток 3'!K90</f>
        <v>0</v>
      </c>
      <c r="K84" s="22" t="n">
        <f aca="false">'Додаток 3'!L90</f>
        <v>0</v>
      </c>
      <c r="L84" s="22" t="n">
        <f aca="false">'Додаток 3'!M90</f>
        <v>0</v>
      </c>
      <c r="M84" s="22" t="n">
        <f aca="false">'Додаток 3'!N90</f>
        <v>0</v>
      </c>
      <c r="N84" s="22" t="n">
        <f aca="false">'Додаток 3'!O90</f>
        <v>0</v>
      </c>
      <c r="O84" s="22" t="n">
        <f aca="false">'Додаток 3'!P90</f>
        <v>0</v>
      </c>
      <c r="P84" s="22" t="n">
        <f aca="false">'Додаток 3'!Q90</f>
        <v>0</v>
      </c>
      <c r="Q84" s="22" t="n">
        <f aca="false">'Додаток 3'!R90</f>
        <v>1424094</v>
      </c>
    </row>
    <row r="85" customFormat="false" ht="115.5" hidden="false" customHeight="true" outlineLevel="0" collapsed="false">
      <c r="A85" s="20"/>
      <c r="B85" s="42"/>
      <c r="C85" s="42"/>
      <c r="D85" s="32" t="str">
        <f aca="false">'Додаток 3'!E91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22" t="n">
        <f aca="false">'Додаток 3'!F91</f>
        <v>1424094</v>
      </c>
      <c r="F85" s="22" t="n">
        <f aca="false">'Додаток 3'!G91</f>
        <v>1424094</v>
      </c>
      <c r="G85" s="22" t="n">
        <f aca="false">'Додаток 3'!H91</f>
        <v>0</v>
      </c>
      <c r="H85" s="22" t="n">
        <f aca="false">'Додаток 3'!I91</f>
        <v>0</v>
      </c>
      <c r="I85" s="22" t="n">
        <f aca="false">'Додаток 3'!J91</f>
        <v>0</v>
      </c>
      <c r="J85" s="22" t="n">
        <f aca="false">'Додаток 3'!K91</f>
        <v>0</v>
      </c>
      <c r="K85" s="22" t="n">
        <f aca="false">'Додаток 3'!L91</f>
        <v>0</v>
      </c>
      <c r="L85" s="22" t="n">
        <f aca="false">'Додаток 3'!M91</f>
        <v>0</v>
      </c>
      <c r="M85" s="22" t="n">
        <f aca="false">'Додаток 3'!N91</f>
        <v>0</v>
      </c>
      <c r="N85" s="22" t="n">
        <f aca="false">'Додаток 3'!O91</f>
        <v>0</v>
      </c>
      <c r="O85" s="22" t="n">
        <f aca="false">'Додаток 3'!P91</f>
        <v>0</v>
      </c>
      <c r="P85" s="22" t="n">
        <f aca="false">'Додаток 3'!Q91</f>
        <v>0</v>
      </c>
      <c r="Q85" s="22" t="n">
        <f aca="false">'Додаток 3'!R91</f>
        <v>1424094</v>
      </c>
    </row>
    <row r="86" customFormat="false" ht="21" hidden="false" customHeight="true" outlineLevel="0" collapsed="false">
      <c r="A86" s="20"/>
      <c r="B86" s="22" t="n">
        <v>3240</v>
      </c>
      <c r="C86" s="42"/>
      <c r="D86" s="32" t="str">
        <f aca="false">'Додаток 3'!E92</f>
        <v>Інші заклади та заходи</v>
      </c>
      <c r="E86" s="22" t="n">
        <f aca="false">E88</f>
        <v>3965697</v>
      </c>
      <c r="F86" s="22" t="n">
        <f aca="false">F88</f>
        <v>3965697</v>
      </c>
      <c r="G86" s="22" t="n">
        <f aca="false">G88</f>
        <v>0</v>
      </c>
      <c r="H86" s="22" t="n">
        <f aca="false">H88</f>
        <v>0</v>
      </c>
      <c r="I86" s="22" t="n">
        <f aca="false">I88</f>
        <v>0</v>
      </c>
      <c r="J86" s="22" t="n">
        <f aca="false">J88</f>
        <v>0</v>
      </c>
      <c r="K86" s="22" t="n">
        <f aca="false">K88</f>
        <v>0</v>
      </c>
      <c r="L86" s="22" t="n">
        <f aca="false">L88</f>
        <v>0</v>
      </c>
      <c r="M86" s="22" t="n">
        <f aca="false">M88</f>
        <v>0</v>
      </c>
      <c r="N86" s="22" t="n">
        <f aca="false">N88</f>
        <v>0</v>
      </c>
      <c r="O86" s="22" t="n">
        <f aca="false">O88</f>
        <v>0</v>
      </c>
      <c r="P86" s="22" t="n">
        <f aca="false">P88</f>
        <v>0</v>
      </c>
      <c r="Q86" s="22" t="n">
        <f aca="false">Q88</f>
        <v>3965697</v>
      </c>
    </row>
    <row r="87" customFormat="false" ht="18.75" hidden="false" customHeight="true" outlineLevel="0" collapsed="false">
      <c r="A87" s="20"/>
      <c r="B87" s="42"/>
      <c r="C87" s="42"/>
      <c r="D87" s="32" t="str">
        <f aca="false">'Додаток 3'!E93</f>
        <v>в тому числі за рахунок субвенції з міського бюджету</v>
      </c>
      <c r="E87" s="22" t="n">
        <f aca="false">E89</f>
        <v>2562297</v>
      </c>
      <c r="F87" s="22" t="n">
        <f aca="false">F89</f>
        <v>2562297</v>
      </c>
      <c r="G87" s="22" t="n">
        <f aca="false">G89</f>
        <v>0</v>
      </c>
      <c r="H87" s="22" t="n">
        <f aca="false">H89</f>
        <v>0</v>
      </c>
      <c r="I87" s="22" t="n">
        <f aca="false">I89</f>
        <v>0</v>
      </c>
      <c r="J87" s="22" t="n">
        <f aca="false">J89</f>
        <v>0</v>
      </c>
      <c r="K87" s="22" t="n">
        <f aca="false">K89</f>
        <v>0</v>
      </c>
      <c r="L87" s="22" t="n">
        <f aca="false">L89</f>
        <v>0</v>
      </c>
      <c r="M87" s="22" t="n">
        <f aca="false">M89</f>
        <v>0</v>
      </c>
      <c r="N87" s="22" t="n">
        <f aca="false">N89</f>
        <v>0</v>
      </c>
      <c r="O87" s="22" t="n">
        <f aca="false">O89</f>
        <v>0</v>
      </c>
      <c r="P87" s="22" t="n">
        <f aca="false">P89</f>
        <v>0</v>
      </c>
      <c r="Q87" s="22" t="n">
        <f aca="false">Q89</f>
        <v>2562297</v>
      </c>
    </row>
    <row r="88" s="25" customFormat="true" ht="21" hidden="false" customHeight="true" outlineLevel="0" collapsed="false">
      <c r="A88" s="37"/>
      <c r="B88" s="42" t="str">
        <f aca="false">'Додаток 3'!C94</f>
        <v>3242</v>
      </c>
      <c r="C88" s="42" t="str">
        <f aca="false">'Додаток 3'!D94</f>
        <v>1090</v>
      </c>
      <c r="D88" s="32" t="str">
        <f aca="false">'Додаток 3'!E94</f>
        <v>Інші заходи у сфері соціального захисту і соціального забезпечення</v>
      </c>
      <c r="E88" s="22" t="n">
        <f aca="false">'Додаток 3'!F94</f>
        <v>3965697</v>
      </c>
      <c r="F88" s="22" t="n">
        <f aca="false">'Додаток 3'!G94</f>
        <v>3965697</v>
      </c>
      <c r="G88" s="22" t="n">
        <f aca="false">'Додаток 3'!H94</f>
        <v>0</v>
      </c>
      <c r="H88" s="22" t="n">
        <f aca="false">'Додаток 3'!I94</f>
        <v>0</v>
      </c>
      <c r="I88" s="22" t="n">
        <f aca="false">'Додаток 3'!J94</f>
        <v>0</v>
      </c>
      <c r="J88" s="22" t="n">
        <f aca="false">'Додаток 3'!K94</f>
        <v>0</v>
      </c>
      <c r="K88" s="22" t="n">
        <f aca="false">'Додаток 3'!L94</f>
        <v>0</v>
      </c>
      <c r="L88" s="22" t="n">
        <f aca="false">'Додаток 3'!M94</f>
        <v>0</v>
      </c>
      <c r="M88" s="22" t="n">
        <f aca="false">'Додаток 3'!N94</f>
        <v>0</v>
      </c>
      <c r="N88" s="22" t="n">
        <f aca="false">'Додаток 3'!O94</f>
        <v>0</v>
      </c>
      <c r="O88" s="22" t="n">
        <f aca="false">'Додаток 3'!P94</f>
        <v>0</v>
      </c>
      <c r="P88" s="22" t="n">
        <f aca="false">'Додаток 3'!Q94</f>
        <v>0</v>
      </c>
      <c r="Q88" s="22" t="n">
        <f aca="false">'Додаток 3'!R94</f>
        <v>3965697</v>
      </c>
    </row>
    <row r="89" customFormat="false" ht="18" hidden="false" customHeight="true" outlineLevel="0" collapsed="false">
      <c r="A89" s="37"/>
      <c r="B89" s="26"/>
      <c r="C89" s="20"/>
      <c r="D89" s="32" t="str">
        <f aca="false">'Додаток 3'!E95</f>
        <v>в тому числі за рахунок субвенції з міського бюджету</v>
      </c>
      <c r="E89" s="22" t="n">
        <f aca="false">'Додаток 3'!F95</f>
        <v>2562297</v>
      </c>
      <c r="F89" s="22" t="n">
        <f aca="false">'Додаток 3'!G95</f>
        <v>2562297</v>
      </c>
      <c r="G89" s="22" t="n">
        <f aca="false">'Додаток 3'!H95</f>
        <v>0</v>
      </c>
      <c r="H89" s="22" t="n">
        <f aca="false">'Додаток 3'!I95</f>
        <v>0</v>
      </c>
      <c r="I89" s="22" t="n">
        <f aca="false">'Додаток 3'!J95</f>
        <v>0</v>
      </c>
      <c r="J89" s="22" t="n">
        <f aca="false">'Додаток 3'!K95</f>
        <v>0</v>
      </c>
      <c r="K89" s="22" t="n">
        <f aca="false">'Додаток 3'!L95</f>
        <v>0</v>
      </c>
      <c r="L89" s="22" t="n">
        <f aca="false">'Додаток 3'!M95</f>
        <v>0</v>
      </c>
      <c r="M89" s="22" t="n">
        <f aca="false">'Додаток 3'!N95</f>
        <v>0</v>
      </c>
      <c r="N89" s="22" t="n">
        <f aca="false">'Додаток 3'!O95</f>
        <v>0</v>
      </c>
      <c r="O89" s="22" t="n">
        <f aca="false">'Додаток 3'!P95</f>
        <v>0</v>
      </c>
      <c r="P89" s="22" t="n">
        <f aca="false">'Додаток 3'!Q95</f>
        <v>0</v>
      </c>
      <c r="Q89" s="22" t="n">
        <f aca="false">'Додаток 3'!R95</f>
        <v>2562297</v>
      </c>
    </row>
    <row r="90" s="19" customFormat="true" ht="19.5" hidden="false" customHeight="true" outlineLevel="0" collapsed="false">
      <c r="A90" s="20"/>
      <c r="B90" s="15" t="s">
        <v>67</v>
      </c>
      <c r="C90" s="20"/>
      <c r="D90" s="17" t="str">
        <f aca="false">'Додаток 3'!E23</f>
        <v>Культура і мистецтво</v>
      </c>
      <c r="E90" s="22" t="n">
        <f aca="false">E91</f>
        <v>173182</v>
      </c>
      <c r="F90" s="22" t="n">
        <f aca="false">F91</f>
        <v>173182</v>
      </c>
      <c r="G90" s="22" t="n">
        <f aca="false">G91</f>
        <v>0</v>
      </c>
      <c r="H90" s="22" t="n">
        <f aca="false">H91</f>
        <v>0</v>
      </c>
      <c r="I90" s="22" t="n">
        <f aca="false">I91</f>
        <v>0</v>
      </c>
      <c r="J90" s="22" t="n">
        <f aca="false">J91</f>
        <v>0</v>
      </c>
      <c r="K90" s="22" t="n">
        <f aca="false">K91</f>
        <v>0</v>
      </c>
      <c r="L90" s="22" t="n">
        <f aca="false">L91</f>
        <v>0</v>
      </c>
      <c r="M90" s="22" t="n">
        <f aca="false">M91</f>
        <v>0</v>
      </c>
      <c r="N90" s="22" t="n">
        <f aca="false">N91</f>
        <v>0</v>
      </c>
      <c r="O90" s="22" t="n">
        <f aca="false">O91</f>
        <v>0</v>
      </c>
      <c r="P90" s="22" t="n">
        <f aca="false">P91</f>
        <v>0</v>
      </c>
      <c r="Q90" s="22" t="n">
        <f aca="false">Q91</f>
        <v>173182</v>
      </c>
    </row>
    <row r="91" customFormat="false" ht="19.5" hidden="false" customHeight="true" outlineLevel="0" collapsed="false">
      <c r="A91" s="20"/>
      <c r="B91" s="42" t="str">
        <f aca="false">'Додаток 3'!C24</f>
        <v>4080</v>
      </c>
      <c r="C91" s="42"/>
      <c r="D91" s="32" t="str">
        <f aca="false">'Додаток 3'!E24</f>
        <v>Інші заклади та заходи в галузі культури і мистецтва</v>
      </c>
      <c r="E91" s="22" t="n">
        <f aca="false">'Додаток 3'!F24</f>
        <v>173182</v>
      </c>
      <c r="F91" s="22" t="n">
        <f aca="false">'Додаток 3'!G24</f>
        <v>173182</v>
      </c>
      <c r="G91" s="22" t="n">
        <f aca="false">'Додаток 3'!H24</f>
        <v>0</v>
      </c>
      <c r="H91" s="22" t="n">
        <f aca="false">'Додаток 3'!I24</f>
        <v>0</v>
      </c>
      <c r="I91" s="22" t="n">
        <f aca="false">'Додаток 3'!J24</f>
        <v>0</v>
      </c>
      <c r="J91" s="22" t="n">
        <f aca="false">'Додаток 3'!K24</f>
        <v>0</v>
      </c>
      <c r="K91" s="22" t="n">
        <f aca="false">'Додаток 3'!L24</f>
        <v>0</v>
      </c>
      <c r="L91" s="22" t="n">
        <f aca="false">'Додаток 3'!M24</f>
        <v>0</v>
      </c>
      <c r="M91" s="22" t="n">
        <f aca="false">'Додаток 3'!N24</f>
        <v>0</v>
      </c>
      <c r="N91" s="22" t="n">
        <f aca="false">'Додаток 3'!O24</f>
        <v>0</v>
      </c>
      <c r="O91" s="22" t="n">
        <f aca="false">'Додаток 3'!P24</f>
        <v>0</v>
      </c>
      <c r="P91" s="22" t="n">
        <f aca="false">'Додаток 3'!Q24</f>
        <v>0</v>
      </c>
      <c r="Q91" s="22" t="n">
        <f aca="false">'Додаток 3'!R24</f>
        <v>173182</v>
      </c>
    </row>
    <row r="92" customFormat="false" ht="19.5" hidden="false" customHeight="true" outlineLevel="0" collapsed="false">
      <c r="A92" s="20"/>
      <c r="B92" s="22" t="n">
        <v>4082</v>
      </c>
      <c r="C92" s="26" t="s">
        <v>68</v>
      </c>
      <c r="D92" s="32" t="str">
        <f aca="false">'Додаток 3'!E25</f>
        <v>Інші заходи в галузі культури і мистецтва</v>
      </c>
      <c r="E92" s="22" t="n">
        <v>173182</v>
      </c>
      <c r="F92" s="22" t="n">
        <v>173182</v>
      </c>
      <c r="G92" s="22" t="n">
        <v>0</v>
      </c>
      <c r="H92" s="22" t="n">
        <v>0</v>
      </c>
      <c r="I92" s="22" t="n">
        <v>0</v>
      </c>
      <c r="J92" s="22" t="n">
        <v>0</v>
      </c>
      <c r="K92" s="22" t="n">
        <v>0</v>
      </c>
      <c r="L92" s="22" t="n">
        <v>0</v>
      </c>
      <c r="M92" s="22" t="n">
        <v>0</v>
      </c>
      <c r="N92" s="22" t="n">
        <v>0</v>
      </c>
      <c r="O92" s="22" t="n">
        <v>0</v>
      </c>
      <c r="P92" s="22" t="n">
        <v>0</v>
      </c>
      <c r="Q92" s="22" t="n">
        <v>173182</v>
      </c>
    </row>
    <row r="93" s="19" customFormat="true" ht="18.75" hidden="false" customHeight="true" outlineLevel="0" collapsed="false">
      <c r="A93" s="20"/>
      <c r="B93" s="15" t="s">
        <v>69</v>
      </c>
      <c r="C93" s="15"/>
      <c r="D93" s="17" t="s">
        <v>70</v>
      </c>
      <c r="E93" s="22" t="n">
        <f aca="false">E95</f>
        <v>4800000</v>
      </c>
      <c r="F93" s="22" t="n">
        <f aca="false">F95</f>
        <v>4800000</v>
      </c>
      <c r="G93" s="22" t="n">
        <f aca="false">G95</f>
        <v>0</v>
      </c>
      <c r="H93" s="22" t="n">
        <f aca="false">H95</f>
        <v>20000</v>
      </c>
      <c r="I93" s="22" t="n">
        <f aca="false">I95</f>
        <v>0</v>
      </c>
      <c r="J93" s="22" t="n">
        <f aca="false">J95</f>
        <v>18402</v>
      </c>
      <c r="K93" s="22" t="n">
        <f aca="false">K95</f>
        <v>18402</v>
      </c>
      <c r="L93" s="22" t="n">
        <f aca="false">L95</f>
        <v>0</v>
      </c>
      <c r="M93" s="22" t="n">
        <f aca="false">M95</f>
        <v>0</v>
      </c>
      <c r="N93" s="22" t="n">
        <f aca="false">N95</f>
        <v>0</v>
      </c>
      <c r="O93" s="22" t="n">
        <f aca="false">O95</f>
        <v>0</v>
      </c>
      <c r="P93" s="22" t="n">
        <f aca="false">P95</f>
        <v>0</v>
      </c>
      <c r="Q93" s="22" t="n">
        <f aca="false">Q95</f>
        <v>4818402</v>
      </c>
    </row>
    <row r="94" s="19" customFormat="true" ht="18.75" hidden="false" customHeight="true" outlineLevel="0" collapsed="false">
      <c r="A94" s="20"/>
      <c r="B94" s="15"/>
      <c r="C94" s="15"/>
      <c r="D94" s="21" t="s">
        <v>71</v>
      </c>
      <c r="E94" s="22" t="n">
        <v>2000000</v>
      </c>
      <c r="F94" s="22" t="n">
        <v>2000000</v>
      </c>
      <c r="G94" s="22" t="n">
        <v>0</v>
      </c>
      <c r="H94" s="22" t="n">
        <v>0</v>
      </c>
      <c r="I94" s="22" t="n">
        <v>0</v>
      </c>
      <c r="J94" s="22"/>
      <c r="K94" s="22"/>
      <c r="L94" s="22"/>
      <c r="M94" s="22"/>
      <c r="N94" s="22"/>
      <c r="O94" s="22"/>
      <c r="P94" s="22"/>
      <c r="Q94" s="22"/>
    </row>
    <row r="95" customFormat="false" ht="17.25" hidden="false" customHeight="true" outlineLevel="0" collapsed="false">
      <c r="A95" s="26"/>
      <c r="B95" s="42" t="str">
        <f aca="false">'Додаток 3'!C111</f>
        <v>6030</v>
      </c>
      <c r="C95" s="42" t="str">
        <f aca="false">'Додаток 3'!D111</f>
        <v>0620</v>
      </c>
      <c r="D95" s="32" t="str">
        <f aca="false">'Додаток 3'!E111</f>
        <v>Організація благоустрою населених пунктів</v>
      </c>
      <c r="E95" s="22" t="n">
        <f aca="false">'Додаток 3'!F111</f>
        <v>4800000</v>
      </c>
      <c r="F95" s="22" t="n">
        <f aca="false">'Додаток 3'!G111</f>
        <v>4800000</v>
      </c>
      <c r="G95" s="22" t="n">
        <f aca="false">'Додаток 3'!H111</f>
        <v>0</v>
      </c>
      <c r="H95" s="22" t="n">
        <f aca="false">'Додаток 3'!I111</f>
        <v>20000</v>
      </c>
      <c r="I95" s="22" t="n">
        <f aca="false">'Додаток 3'!J111</f>
        <v>0</v>
      </c>
      <c r="J95" s="22" t="n">
        <f aca="false">'Додаток 3'!K111</f>
        <v>18402</v>
      </c>
      <c r="K95" s="22" t="n">
        <f aca="false">'Додаток 3'!L111</f>
        <v>18402</v>
      </c>
      <c r="L95" s="22" t="n">
        <f aca="false">'Додаток 3'!M111</f>
        <v>0</v>
      </c>
      <c r="M95" s="22" t="n">
        <f aca="false">'Додаток 3'!N111</f>
        <v>0</v>
      </c>
      <c r="N95" s="22" t="n">
        <f aca="false">'Додаток 3'!O111</f>
        <v>0</v>
      </c>
      <c r="O95" s="22" t="n">
        <f aca="false">'Додаток 3'!P111</f>
        <v>0</v>
      </c>
      <c r="P95" s="22" t="n">
        <f aca="false">'Додаток 3'!Q111</f>
        <v>0</v>
      </c>
      <c r="Q95" s="22" t="n">
        <f aca="false">'Додаток 3'!R111</f>
        <v>4818402</v>
      </c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customFormat="false" ht="17.25" hidden="false" customHeight="true" outlineLevel="0" collapsed="false">
      <c r="A96" s="26"/>
      <c r="B96" s="42"/>
      <c r="C96" s="42"/>
      <c r="D96" s="32" t="str">
        <f aca="false">'Додаток 3'!E112</f>
        <v>в тому числі за рахунок субвенції з міського бюджету</v>
      </c>
      <c r="E96" s="22" t="n">
        <f aca="false">'Додаток 3'!F112</f>
        <v>2000000</v>
      </c>
      <c r="F96" s="22" t="n">
        <f aca="false">'Додаток 3'!G112</f>
        <v>2000000</v>
      </c>
      <c r="G96" s="22" t="n">
        <f aca="false">'Додаток 3'!H112</f>
        <v>0</v>
      </c>
      <c r="H96" s="22" t="n">
        <f aca="false">'Додаток 3'!I112</f>
        <v>0</v>
      </c>
      <c r="I96" s="22" t="n">
        <f aca="false">'Додаток 3'!J112</f>
        <v>0</v>
      </c>
      <c r="J96" s="22" t="n">
        <f aca="false">'Додаток 3'!K112</f>
        <v>0</v>
      </c>
      <c r="K96" s="22" t="n">
        <f aca="false">'Додаток 3'!L112</f>
        <v>0</v>
      </c>
      <c r="L96" s="22" t="n">
        <f aca="false">'Додаток 3'!M112</f>
        <v>0</v>
      </c>
      <c r="M96" s="22" t="n">
        <f aca="false">'Додаток 3'!N112</f>
        <v>0</v>
      </c>
      <c r="N96" s="22" t="n">
        <f aca="false">'Додаток 3'!O112</f>
        <v>0</v>
      </c>
      <c r="O96" s="22" t="n">
        <f aca="false">'Додаток 3'!P112</f>
        <v>0</v>
      </c>
      <c r="P96" s="22" t="n">
        <f aca="false">'Додаток 3'!Q112</f>
        <v>0</v>
      </c>
      <c r="Q96" s="22" t="n">
        <f aca="false">'Додаток 3'!R112</f>
        <v>2000000</v>
      </c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="23" customFormat="true" ht="17.25" hidden="false" customHeight="true" outlineLevel="0" collapsed="false">
      <c r="A97" s="35"/>
      <c r="B97" s="18" t="n">
        <v>7300</v>
      </c>
      <c r="C97" s="43"/>
      <c r="D97" s="44" t="s">
        <v>72</v>
      </c>
      <c r="E97" s="18" t="n">
        <f aca="false">E98</f>
        <v>50000</v>
      </c>
      <c r="F97" s="18" t="n">
        <f aca="false">F98</f>
        <v>50000</v>
      </c>
      <c r="G97" s="18" t="n">
        <f aca="false">G98</f>
        <v>0</v>
      </c>
      <c r="H97" s="18" t="n">
        <f aca="false">H98</f>
        <v>0</v>
      </c>
      <c r="I97" s="18" t="n">
        <f aca="false">I98</f>
        <v>0</v>
      </c>
      <c r="J97" s="18" t="n">
        <f aca="false">J98</f>
        <v>0</v>
      </c>
      <c r="K97" s="18" t="n">
        <f aca="false">K98</f>
        <v>0</v>
      </c>
      <c r="L97" s="18" t="n">
        <f aca="false">L98</f>
        <v>0</v>
      </c>
      <c r="M97" s="18" t="n">
        <f aca="false">M98</f>
        <v>0</v>
      </c>
      <c r="N97" s="18" t="n">
        <f aca="false">N98</f>
        <v>0</v>
      </c>
      <c r="O97" s="18" t="n">
        <f aca="false">O98</f>
        <v>0</v>
      </c>
      <c r="P97" s="18" t="n">
        <f aca="false">P98</f>
        <v>0</v>
      </c>
      <c r="Q97" s="18" t="n">
        <f aca="false">Q98</f>
        <v>50000</v>
      </c>
    </row>
    <row r="98" customFormat="false" ht="17.25" hidden="false" customHeight="true" outlineLevel="0" collapsed="false">
      <c r="A98" s="26"/>
      <c r="B98" s="22" t="n">
        <f aca="false">'Додаток 3'!C114</f>
        <v>7340</v>
      </c>
      <c r="C98" s="22" t="str">
        <f aca="false">'Додаток 3'!D114</f>
        <v>0443</v>
      </c>
      <c r="D98" s="45" t="str">
        <f aca="false">'Додаток 3'!E114</f>
        <v>Проектування, реставрація та охорона пам'яток архітектури</v>
      </c>
      <c r="E98" s="22" t="n">
        <f aca="false">'Додаток 3'!F114</f>
        <v>50000</v>
      </c>
      <c r="F98" s="22" t="n">
        <f aca="false">'Додаток 3'!G114</f>
        <v>50000</v>
      </c>
      <c r="G98" s="22" t="n">
        <f aca="false">'Додаток 3'!H114</f>
        <v>0</v>
      </c>
      <c r="H98" s="22" t="n">
        <f aca="false">'Додаток 3'!I114</f>
        <v>0</v>
      </c>
      <c r="I98" s="22" t="n">
        <f aca="false">'Додаток 3'!J114</f>
        <v>0</v>
      </c>
      <c r="J98" s="22" t="n">
        <f aca="false">'Додаток 3'!K114</f>
        <v>0</v>
      </c>
      <c r="K98" s="22" t="n">
        <f aca="false">'Додаток 3'!L114</f>
        <v>0</v>
      </c>
      <c r="L98" s="22" t="n">
        <f aca="false">'Додаток 3'!M114</f>
        <v>0</v>
      </c>
      <c r="M98" s="22" t="n">
        <f aca="false">'Додаток 3'!N114</f>
        <v>0</v>
      </c>
      <c r="N98" s="22" t="n">
        <f aca="false">'Додаток 3'!O114</f>
        <v>0</v>
      </c>
      <c r="O98" s="22" t="n">
        <f aca="false">'Додаток 3'!P114</f>
        <v>0</v>
      </c>
      <c r="P98" s="22" t="n">
        <f aca="false">'Додаток 3'!Q114</f>
        <v>0</v>
      </c>
      <c r="Q98" s="22" t="n">
        <f aca="false">'Додаток 3'!R114</f>
        <v>50000</v>
      </c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="49" customFormat="true" ht="21" hidden="false" customHeight="true" outlineLevel="0" collapsed="false">
      <c r="A99" s="46"/>
      <c r="B99" s="46"/>
      <c r="C99" s="47"/>
      <c r="D99" s="48" t="s">
        <v>73</v>
      </c>
      <c r="E99" s="22" t="n">
        <f aca="false">E14+E16+E18+E90+E93+E97</f>
        <v>390769512</v>
      </c>
      <c r="F99" s="22" t="n">
        <f aca="false">F14+F16+F18+F90+F93+F97</f>
        <v>390769512</v>
      </c>
      <c r="G99" s="22" t="n">
        <f aca="false">G14+G16+G18+G90+G93+G97</f>
        <v>24695535</v>
      </c>
      <c r="H99" s="22" t="n">
        <f aca="false">H14+H16+H18+H90+H93+H97</f>
        <v>1475488</v>
      </c>
      <c r="I99" s="22" t="n">
        <f aca="false">I14+I16+I18+I90+I93+I97</f>
        <v>0</v>
      </c>
      <c r="J99" s="22" t="n">
        <f aca="false">J14+J16+J18+J90+J93+J97</f>
        <v>119059</v>
      </c>
      <c r="K99" s="22" t="n">
        <f aca="false">K14+K16+K18+K90+K93+K97</f>
        <v>106059</v>
      </c>
      <c r="L99" s="22" t="n">
        <f aca="false">L14+L16+L18+L90+L93+L97</f>
        <v>67014</v>
      </c>
      <c r="M99" s="22" t="n">
        <f aca="false">M14+M16+M18+M90+M93+M97</f>
        <v>0</v>
      </c>
      <c r="N99" s="22" t="n">
        <f aca="false">N14+N16+N18+N90+N93+N97</f>
        <v>13000</v>
      </c>
      <c r="O99" s="22" t="n">
        <f aca="false">O14+O16+O18+O90+O93+O97</f>
        <v>13000</v>
      </c>
      <c r="P99" s="22" t="n">
        <f aca="false">P14+P16+P18+P90+P93+P97</f>
        <v>13000</v>
      </c>
      <c r="Q99" s="22" t="n">
        <f aca="false">Q14+Q16+Q18+Q90+Q93+Q97</f>
        <v>390888571</v>
      </c>
    </row>
    <row r="100" customFormat="false" ht="30.75" hidden="false" customHeight="true" outlineLevel="0" collapsed="false">
      <c r="A100" s="50"/>
      <c r="B100" s="50"/>
      <c r="C100" s="51"/>
      <c r="D100" s="52"/>
      <c r="E100" s="50"/>
      <c r="F100" s="50"/>
      <c r="G100" s="53"/>
      <c r="H100" s="53"/>
      <c r="I100" s="53"/>
      <c r="J100" s="54"/>
      <c r="K100" s="54"/>
      <c r="L100" s="55"/>
      <c r="M100" s="55"/>
      <c r="N100" s="50"/>
      <c r="O100" s="50"/>
      <c r="P100" s="50"/>
      <c r="Q100" s="50"/>
    </row>
    <row r="101" customFormat="false" ht="26.25" hidden="false" customHeight="true" outlineLevel="0" collapsed="false">
      <c r="A101" s="50"/>
      <c r="B101" s="50"/>
      <c r="C101" s="51"/>
      <c r="D101" s="56" t="s">
        <v>74</v>
      </c>
      <c r="E101" s="57"/>
      <c r="F101" s="57"/>
      <c r="G101" s="57"/>
      <c r="H101" s="57"/>
      <c r="I101" s="57"/>
      <c r="J101" s="58"/>
      <c r="K101" s="58" t="s">
        <v>75</v>
      </c>
      <c r="L101" s="55"/>
      <c r="M101" s="55"/>
      <c r="N101" s="50"/>
      <c r="O101" s="50"/>
      <c r="P101" s="50"/>
      <c r="Q101" s="50"/>
    </row>
    <row r="103" customFormat="false" ht="27.75" hidden="false" customHeight="true" outlineLevel="0" collapsed="false"/>
    <row r="104" customFormat="false" ht="20.25" hidden="false" customHeight="true" outlineLevel="0" collapsed="false"/>
    <row r="105" customFormat="false" ht="28.5" hidden="false" customHeight="true" outlineLevel="0" collapsed="false"/>
    <row r="106" customFormat="false" ht="26.25" hidden="false" customHeight="true" outlineLevel="0" collapsed="false"/>
    <row r="107" customFormat="false" ht="26.25" hidden="false" customHeight="true" outlineLevel="0" collapsed="false"/>
    <row r="108" customFormat="false" ht="28.5" hidden="false" customHeight="true" outlineLevel="0" collapsed="false"/>
    <row r="109" customFormat="false" ht="29.25" hidden="false" customHeight="true" outlineLevel="0" collapsed="false"/>
    <row r="110" customFormat="false" ht="35.25" hidden="false" customHeight="true" outlineLevel="0" collapsed="false"/>
    <row r="111" customFormat="false" ht="25.5" hidden="false" customHeight="true" outlineLevel="0" collapsed="false"/>
    <row r="112" customFormat="false" ht="33" hidden="false" customHeight="true" outlineLevel="0" collapsed="false"/>
    <row r="113" customFormat="false" ht="33" hidden="false" customHeight="true" outlineLevel="0" collapsed="false"/>
    <row r="114" customFormat="false" ht="37.5" hidden="false" customHeight="true" outlineLevel="0" collapsed="false"/>
    <row r="115" customFormat="false" ht="37.5" hidden="false" customHeight="true" outlineLevel="0" collapsed="false"/>
    <row r="116" customFormat="false" ht="33.75" hidden="false" customHeight="true" outlineLevel="0" collapsed="false"/>
    <row r="117" customFormat="false" ht="33.75" hidden="false" customHeight="true" outlineLevel="0" collapsed="false"/>
    <row r="118" customFormat="false" ht="29.25" hidden="false" customHeight="true" outlineLevel="0" collapsed="false"/>
    <row r="119" customFormat="false" ht="32.25" hidden="false" customHeight="true" outlineLevel="0" collapsed="false"/>
    <row r="120" customFormat="false" ht="37.5" hidden="false" customHeight="true" outlineLevel="0" collapsed="false"/>
    <row r="121" customFormat="false" ht="37.5" hidden="false" customHeight="true" outlineLevel="0" collapsed="false"/>
    <row r="122" customFormat="false" ht="45.75" hidden="false" customHeight="true" outlineLevel="0" collapsed="false"/>
    <row r="123" customFormat="false" ht="28.5" hidden="false" customHeight="true" outlineLevel="0" collapsed="false"/>
    <row r="124" customFormat="false" ht="45.75" hidden="false" customHeight="true" outlineLevel="0" collapsed="false"/>
    <row r="125" customFormat="false" ht="25.5" hidden="false" customHeight="true" outlineLevel="0" collapsed="false"/>
    <row r="126" customFormat="false" ht="25.5" hidden="false" customHeight="true" outlineLevel="0" collapsed="false"/>
    <row r="127" customFormat="false" ht="25.5" hidden="false" customHeight="true" outlineLevel="0" collapsed="false"/>
    <row r="128" customFormat="false" ht="25.5" hidden="false" customHeight="true" outlineLevel="0" collapsed="false"/>
    <row r="129" customFormat="false" ht="25.5" hidden="false" customHeight="true" outlineLevel="0" collapsed="false"/>
    <row r="130" customFormat="false" ht="33" hidden="false" customHeight="true" outlineLevel="0" collapsed="false"/>
    <row r="131" customFormat="false" ht="25.5" hidden="false" customHeight="true" outlineLevel="0" collapsed="false"/>
    <row r="132" customFormat="false" ht="25.5" hidden="false" customHeight="true" outlineLevel="0" collapsed="false"/>
    <row r="133" customFormat="false" ht="34.5" hidden="false" customHeight="true" outlineLevel="0" collapsed="false"/>
    <row r="134" customFormat="false" ht="23.25" hidden="false" customHeight="true" outlineLevel="0" collapsed="false"/>
    <row r="135" customFormat="false" ht="26.25" hidden="false" customHeight="true" outlineLevel="0" collapsed="false"/>
    <row r="136" customFormat="false" ht="45" hidden="false" customHeight="true" outlineLevel="0" collapsed="false"/>
    <row r="137" customFormat="false" ht="31.5" hidden="false" customHeight="true" outlineLevel="0" collapsed="false"/>
    <row r="138" customFormat="false" ht="24" hidden="false" customHeight="true" outlineLevel="0" collapsed="false"/>
    <row r="139" customFormat="false" ht="33.75" hidden="false" customHeight="true" outlineLevel="0" collapsed="false"/>
    <row r="140" customFormat="false" ht="31.5" hidden="false" customHeight="true" outlineLevel="0" collapsed="false"/>
    <row r="141" customFormat="false" ht="24" hidden="false" customHeight="true" outlineLevel="0" collapsed="false"/>
    <row r="142" customFormat="false" ht="20.25" hidden="false" customHeight="true" outlineLevel="0" collapsed="false"/>
    <row r="143" customFormat="false" ht="22.5" hidden="false" customHeight="true" outlineLevel="0" collapsed="false"/>
    <row r="144" customFormat="false" ht="17.25" hidden="false" customHeight="true" outlineLevel="0" collapsed="false"/>
    <row r="145" customFormat="false" ht="18.75" hidden="false" customHeight="true" outlineLevel="0" collapsed="false"/>
  </sheetData>
  <mergeCells count="22">
    <mergeCell ref="D6:M6"/>
    <mergeCell ref="A9:A12"/>
    <mergeCell ref="B9:B12"/>
    <mergeCell ref="C9:C12"/>
    <mergeCell ref="D9:D12"/>
    <mergeCell ref="E9:I9"/>
    <mergeCell ref="J9:P9"/>
    <mergeCell ref="Q9:Q12"/>
    <mergeCell ref="E10:E12"/>
    <mergeCell ref="F10:H10"/>
    <mergeCell ref="I10:I12"/>
    <mergeCell ref="J10:J12"/>
    <mergeCell ref="K10:K12"/>
    <mergeCell ref="L10:M10"/>
    <mergeCell ref="N10:N12"/>
    <mergeCell ref="O10:P10"/>
    <mergeCell ref="F11:F12"/>
    <mergeCell ref="G11:G12"/>
    <mergeCell ref="H11:H12"/>
    <mergeCell ref="L11:L12"/>
    <mergeCell ref="M11:M12"/>
    <mergeCell ref="O11:O12"/>
  </mergeCells>
  <printOptions headings="false" gridLines="false" gridLinesSet="true" horizontalCentered="false" verticalCentered="false"/>
  <pageMargins left="0.236111111111111" right="0.196527777777778" top="0.590277777777778" bottom="0.590277777777778" header="0.511805555555555" footer="0.511805555555555"/>
  <pageSetup paperSize="9" scale="100" firstPageNumber="0" fitToWidth="4" fitToHeight="4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R166"/>
  <sheetViews>
    <sheetView windowProtection="true" showFormulas="false" showGridLines="true" showRowColHeaders="true" showZeros="true" rightToLeft="false" tabSelected="false" showOutlineSymbols="true" defaultGridColor="true" view="pageBreakPreview" topLeftCell="B1" colorId="64" zoomScale="75" zoomScaleNormal="75" zoomScalePageLayoutView="75" workbookViewId="0">
      <pane xSplit="4" ySplit="13" topLeftCell="N78" activePane="bottomRight" state="frozen"/>
      <selection pane="topLeft" activeCell="B1" activeCellId="0" sqref="B1"/>
      <selection pane="topRight" activeCell="N1" activeCellId="0" sqref="N1"/>
      <selection pane="bottomLeft" activeCell="B78" activeCellId="0" sqref="B78"/>
      <selection pane="bottomRight" activeCell="P3" activeCellId="0" sqref="P3"/>
    </sheetView>
  </sheetViews>
  <sheetFormatPr defaultRowHeight="12.75"/>
  <cols>
    <col collapsed="false" hidden="true" max="1" min="1" style="3" width="0"/>
    <col collapsed="false" hidden="false" max="2" min="2" style="1" width="14.4081632653061"/>
    <col collapsed="false" hidden="false" max="3" min="3" style="1" width="13.4081632653061"/>
    <col collapsed="false" hidden="false" max="4" min="4" style="1" width="15.8367346938776"/>
    <col collapsed="false" hidden="false" max="5" min="5" style="2" width="92.6122448979592"/>
    <col collapsed="false" hidden="false" max="6" min="6" style="1" width="15.6938775510204"/>
    <col collapsed="false" hidden="false" max="7" min="7" style="1" width="13.2755102040816"/>
    <col collapsed="false" hidden="false" max="8" min="8" style="1" width="12.2755102040816"/>
    <col collapsed="false" hidden="false" max="9" min="9" style="1" width="12.4081632653061"/>
    <col collapsed="false" hidden="false" max="10" min="10" style="1" width="10.5561224489796"/>
    <col collapsed="false" hidden="false" max="11" min="11" style="1" width="11.9897959183673"/>
    <col collapsed="false" hidden="false" max="12" min="12" style="1" width="15.1275510204082"/>
    <col collapsed="false" hidden="false" max="13" min="13" style="1" width="12.2755102040816"/>
    <col collapsed="false" hidden="false" max="14" min="14" style="1" width="13.8418367346939"/>
    <col collapsed="false" hidden="false" max="15" min="15" style="1" width="11.9897959183673"/>
    <col collapsed="false" hidden="false" max="16" min="16" style="1" width="10.9897959183673"/>
    <col collapsed="false" hidden="false" max="17" min="17" style="1" width="15.984693877551"/>
    <col collapsed="false" hidden="false" max="18" min="18" style="1" width="15.6938775510204"/>
    <col collapsed="false" hidden="false" max="257" min="19" style="3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P1" s="1" t="s">
        <v>76</v>
      </c>
    </row>
    <row r="2" customFormat="false" ht="12.75" hidden="false" customHeight="false" outlineLevel="0" collapsed="false">
      <c r="B2" s="59"/>
      <c r="P2" s="1" t="s">
        <v>1</v>
      </c>
    </row>
    <row r="3" customFormat="false" ht="20.25" hidden="false" customHeight="false" outlineLevel="0" collapsed="false">
      <c r="B3" s="4"/>
      <c r="C3" s="4"/>
      <c r="P3" s="1" t="s">
        <v>77</v>
      </c>
    </row>
    <row r="6" customFormat="false" ht="15.75" hidden="false" customHeight="false" outlineLevel="0" collapsed="false">
      <c r="E6" s="7"/>
      <c r="F6" s="6" t="s">
        <v>78</v>
      </c>
      <c r="G6" s="6"/>
      <c r="H6" s="6"/>
      <c r="I6" s="6"/>
      <c r="J6" s="6"/>
      <c r="K6" s="6"/>
      <c r="L6" s="6"/>
      <c r="M6" s="6"/>
      <c r="P6" s="6"/>
    </row>
    <row r="7" customFormat="false" ht="13.5" hidden="false" customHeight="true" outlineLevel="0" collapsed="false">
      <c r="E7" s="7"/>
      <c r="F7" s="6"/>
      <c r="G7" s="6"/>
      <c r="H7" s="6"/>
      <c r="I7" s="6"/>
      <c r="J7" s="6"/>
      <c r="K7" s="6"/>
      <c r="L7" s="6"/>
      <c r="M7" s="6"/>
      <c r="P7" s="6"/>
    </row>
    <row r="8" customFormat="false" ht="14.25" hidden="false" customHeight="true" outlineLevel="0" collapsed="false">
      <c r="R8" s="1" t="s">
        <v>4</v>
      </c>
    </row>
    <row r="9" customFormat="false" ht="18" hidden="false" customHeight="true" outlineLevel="0" collapsed="false">
      <c r="B9" s="9" t="s">
        <v>79</v>
      </c>
      <c r="C9" s="9" t="s">
        <v>6</v>
      </c>
      <c r="D9" s="9" t="s">
        <v>7</v>
      </c>
      <c r="E9" s="9" t="s">
        <v>80</v>
      </c>
      <c r="F9" s="10" t="s">
        <v>81</v>
      </c>
      <c r="G9" s="10"/>
      <c r="H9" s="10"/>
      <c r="I9" s="10"/>
      <c r="J9" s="10"/>
      <c r="K9" s="10" t="s">
        <v>82</v>
      </c>
      <c r="L9" s="10"/>
      <c r="M9" s="10"/>
      <c r="N9" s="10"/>
      <c r="O9" s="10"/>
      <c r="P9" s="10"/>
      <c r="Q9" s="10"/>
      <c r="R9" s="9" t="s">
        <v>11</v>
      </c>
    </row>
    <row r="10" customFormat="false" ht="12.75" hidden="false" customHeight="true" outlineLevel="0" collapsed="false">
      <c r="B10" s="9"/>
      <c r="C10" s="9"/>
      <c r="D10" s="9"/>
      <c r="E10" s="9"/>
      <c r="F10" s="9" t="s">
        <v>12</v>
      </c>
      <c r="G10" s="12" t="s">
        <v>13</v>
      </c>
      <c r="H10" s="12"/>
      <c r="I10" s="12"/>
      <c r="J10" s="9" t="s">
        <v>14</v>
      </c>
      <c r="K10" s="9" t="s">
        <v>83</v>
      </c>
      <c r="L10" s="9" t="s">
        <v>15</v>
      </c>
      <c r="M10" s="12" t="s">
        <v>13</v>
      </c>
      <c r="N10" s="12"/>
      <c r="O10" s="9" t="s">
        <v>16</v>
      </c>
      <c r="P10" s="12" t="s">
        <v>17</v>
      </c>
      <c r="Q10" s="12"/>
      <c r="R10" s="9"/>
    </row>
    <row r="11" customFormat="false" ht="12.75" hidden="false" customHeight="true" outlineLevel="0" collapsed="false">
      <c r="B11" s="9"/>
      <c r="C11" s="9"/>
      <c r="D11" s="9"/>
      <c r="E11" s="9"/>
      <c r="F11" s="9"/>
      <c r="G11" s="9" t="s">
        <v>15</v>
      </c>
      <c r="H11" s="9" t="s">
        <v>18</v>
      </c>
      <c r="I11" s="9" t="s">
        <v>19</v>
      </c>
      <c r="J11" s="9"/>
      <c r="K11" s="9"/>
      <c r="L11" s="9"/>
      <c r="M11" s="9" t="s">
        <v>20</v>
      </c>
      <c r="N11" s="9" t="s">
        <v>19</v>
      </c>
      <c r="O11" s="9"/>
      <c r="P11" s="9" t="s">
        <v>21</v>
      </c>
      <c r="Q11" s="14" t="s">
        <v>22</v>
      </c>
      <c r="R11" s="9"/>
    </row>
    <row r="12" customFormat="false" ht="182.25" hidden="false" customHeight="true" outlineLevel="0" collapsed="false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23</v>
      </c>
      <c r="R12" s="9"/>
    </row>
    <row r="13" customFormat="false" ht="0.75" hidden="false" customHeight="true" outlineLevel="0" collapsed="false">
      <c r="B13" s="60" t="n">
        <v>1</v>
      </c>
      <c r="C13" s="60"/>
      <c r="D13" s="60" t="n">
        <v>2</v>
      </c>
      <c r="E13" s="61" t="n">
        <v>3</v>
      </c>
      <c r="F13" s="60" t="n">
        <v>4</v>
      </c>
      <c r="G13" s="60" t="n">
        <v>5</v>
      </c>
      <c r="H13" s="60" t="n">
        <v>6</v>
      </c>
      <c r="I13" s="60" t="n">
        <v>7</v>
      </c>
      <c r="J13" s="60" t="n">
        <v>8</v>
      </c>
      <c r="K13" s="60" t="n">
        <v>9</v>
      </c>
      <c r="L13" s="60" t="n">
        <v>10</v>
      </c>
      <c r="M13" s="60" t="n">
        <v>11</v>
      </c>
      <c r="N13" s="60" t="n">
        <v>12</v>
      </c>
      <c r="O13" s="60" t="n">
        <v>13</v>
      </c>
      <c r="P13" s="60" t="n">
        <v>14</v>
      </c>
      <c r="Q13" s="60" t="n">
        <v>15</v>
      </c>
      <c r="R13" s="60" t="n">
        <v>16</v>
      </c>
    </row>
    <row r="14" customFormat="false" ht="24" hidden="false" customHeight="true" outlineLevel="0" collapsed="false">
      <c r="B14" s="15" t="s">
        <v>84</v>
      </c>
      <c r="C14" s="14"/>
      <c r="D14" s="62"/>
      <c r="E14" s="17" t="s">
        <v>85</v>
      </c>
      <c r="F14" s="63" t="n">
        <f aca="false">F16+F18+F23</f>
        <v>11735060</v>
      </c>
      <c r="G14" s="63" t="n">
        <f aca="false">G16+G18+G23</f>
        <v>11735060</v>
      </c>
      <c r="H14" s="63" t="n">
        <f aca="false">H16+H18+H23</f>
        <v>7828468</v>
      </c>
      <c r="I14" s="63" t="n">
        <f aca="false">I16+I18+I23</f>
        <v>715021</v>
      </c>
      <c r="J14" s="63" t="n">
        <f aca="false">J16+J18+J23</f>
        <v>0</v>
      </c>
      <c r="K14" s="63" t="n">
        <f aca="false">K16+K18+K23</f>
        <v>0</v>
      </c>
      <c r="L14" s="63" t="n">
        <f aca="false">L16+L18+L23</f>
        <v>0</v>
      </c>
      <c r="M14" s="63" t="n">
        <f aca="false">M16+M18+M23</f>
        <v>0</v>
      </c>
      <c r="N14" s="63" t="n">
        <f aca="false">N16+N18+N23</f>
        <v>0</v>
      </c>
      <c r="O14" s="63" t="n">
        <f aca="false">O16+O18+O23</f>
        <v>0</v>
      </c>
      <c r="P14" s="63" t="n">
        <f aca="false">P16+P18+P23</f>
        <v>0</v>
      </c>
      <c r="Q14" s="63" t="n">
        <f aca="false">Q16+Q18+Q23</f>
        <v>0</v>
      </c>
      <c r="R14" s="64" t="n">
        <f aca="false">F14+K14</f>
        <v>11735060</v>
      </c>
    </row>
    <row r="15" customFormat="false" ht="18" hidden="false" customHeight="true" outlineLevel="0" collapsed="false">
      <c r="B15" s="14"/>
      <c r="C15" s="14"/>
      <c r="D15" s="62"/>
      <c r="E15" s="21" t="s">
        <v>86</v>
      </c>
      <c r="F15" s="63"/>
      <c r="G15" s="63"/>
      <c r="H15" s="63"/>
      <c r="I15" s="63"/>
      <c r="J15" s="64"/>
      <c r="K15" s="64"/>
      <c r="L15" s="64"/>
      <c r="M15" s="64"/>
      <c r="N15" s="64"/>
      <c r="O15" s="64"/>
      <c r="P15" s="64"/>
      <c r="Q15" s="64"/>
      <c r="R15" s="64" t="n">
        <f aca="false">F15+K15</f>
        <v>0</v>
      </c>
    </row>
    <row r="16" customFormat="false" ht="21.75" hidden="false" customHeight="true" outlineLevel="0" collapsed="false">
      <c r="B16" s="20"/>
      <c r="C16" s="65" t="s">
        <v>24</v>
      </c>
      <c r="D16" s="66"/>
      <c r="E16" s="67" t="s">
        <v>87</v>
      </c>
      <c r="F16" s="63" t="n">
        <f aca="false">F17</f>
        <v>9106886</v>
      </c>
      <c r="G16" s="63" t="n">
        <f aca="false">G17</f>
        <v>9106886</v>
      </c>
      <c r="H16" s="63" t="n">
        <f aca="false">H17</f>
        <v>5997490</v>
      </c>
      <c r="I16" s="63" t="n">
        <f aca="false">I17</f>
        <v>654753</v>
      </c>
      <c r="J16" s="64" t="n">
        <v>0</v>
      </c>
      <c r="K16" s="64" t="n">
        <f aca="false">K17</f>
        <v>0</v>
      </c>
      <c r="L16" s="64" t="n">
        <v>0</v>
      </c>
      <c r="M16" s="64" t="n">
        <v>0</v>
      </c>
      <c r="N16" s="64" t="n">
        <v>0</v>
      </c>
      <c r="O16" s="64" t="n">
        <f aca="false">O17</f>
        <v>0</v>
      </c>
      <c r="P16" s="64" t="n">
        <f aca="false">P17</f>
        <v>0</v>
      </c>
      <c r="Q16" s="64" t="n">
        <f aca="false">Q17</f>
        <v>0</v>
      </c>
      <c r="R16" s="64" t="n">
        <f aca="false">F16+K16</f>
        <v>9106886</v>
      </c>
    </row>
    <row r="17" customFormat="false" ht="48" hidden="false" customHeight="true" outlineLevel="0" collapsed="false">
      <c r="B17" s="20" t="s">
        <v>88</v>
      </c>
      <c r="C17" s="20" t="s">
        <v>26</v>
      </c>
      <c r="D17" s="20" t="s">
        <v>27</v>
      </c>
      <c r="E17" s="21" t="s">
        <v>89</v>
      </c>
      <c r="F17" s="63" t="n">
        <v>9106886</v>
      </c>
      <c r="G17" s="63" t="n">
        <v>9106886</v>
      </c>
      <c r="H17" s="63" t="n">
        <v>5997490</v>
      </c>
      <c r="I17" s="63" t="n">
        <v>654753</v>
      </c>
      <c r="J17" s="63" t="n">
        <v>0</v>
      </c>
      <c r="K17" s="64" t="n">
        <v>0</v>
      </c>
      <c r="L17" s="64" t="n">
        <v>0</v>
      </c>
      <c r="M17" s="64" t="n">
        <v>0</v>
      </c>
      <c r="N17" s="64" t="n">
        <v>0</v>
      </c>
      <c r="O17" s="64" t="n">
        <v>0</v>
      </c>
      <c r="P17" s="64" t="n">
        <v>0</v>
      </c>
      <c r="Q17" s="64" t="n">
        <v>0</v>
      </c>
      <c r="R17" s="64" t="n">
        <f aca="false">F17+K17</f>
        <v>9106886</v>
      </c>
    </row>
    <row r="18" customFormat="false" ht="20.25" hidden="false" customHeight="true" outlineLevel="0" collapsed="false">
      <c r="B18" s="20"/>
      <c r="C18" s="68" t="s">
        <v>33</v>
      </c>
      <c r="D18" s="68"/>
      <c r="E18" s="69" t="s">
        <v>90</v>
      </c>
      <c r="F18" s="63" t="n">
        <f aca="false">F20+F22</f>
        <v>2454992</v>
      </c>
      <c r="G18" s="63" t="n">
        <f aca="false">G20+G22</f>
        <v>2454992</v>
      </c>
      <c r="H18" s="63" t="n">
        <f aca="false">H20+H22</f>
        <v>1830978</v>
      </c>
      <c r="I18" s="63" t="n">
        <f aca="false">I20+I22</f>
        <v>60268</v>
      </c>
      <c r="J18" s="63" t="n">
        <v>0</v>
      </c>
      <c r="K18" s="63" t="n">
        <f aca="false">K20+K22</f>
        <v>0</v>
      </c>
      <c r="L18" s="63" t="n">
        <f aca="false">L20+L22</f>
        <v>0</v>
      </c>
      <c r="M18" s="63" t="n">
        <f aca="false">M20</f>
        <v>0</v>
      </c>
      <c r="N18" s="63" t="n">
        <f aca="false">N20</f>
        <v>0</v>
      </c>
      <c r="O18" s="63" t="n">
        <f aca="false">O20</f>
        <v>0</v>
      </c>
      <c r="P18" s="63" t="n">
        <f aca="false">P20</f>
        <v>0</v>
      </c>
      <c r="Q18" s="63" t="n">
        <f aca="false">Q20</f>
        <v>0</v>
      </c>
      <c r="R18" s="64" t="n">
        <f aca="false">F18+K18</f>
        <v>2454992</v>
      </c>
    </row>
    <row r="19" customFormat="false" ht="20.25" hidden="false" customHeight="true" outlineLevel="0" collapsed="false">
      <c r="B19" s="20"/>
      <c r="C19" s="68" t="s">
        <v>61</v>
      </c>
      <c r="D19" s="68"/>
      <c r="E19" s="69" t="s">
        <v>62</v>
      </c>
      <c r="F19" s="63" t="n">
        <f aca="false">F20</f>
        <v>2321450</v>
      </c>
      <c r="G19" s="63" t="n">
        <f aca="false">G20</f>
        <v>2321450</v>
      </c>
      <c r="H19" s="63" t="n">
        <f aca="false">H20</f>
        <v>1830978</v>
      </c>
      <c r="I19" s="63" t="n">
        <f aca="false">I20</f>
        <v>60268</v>
      </c>
      <c r="J19" s="63" t="n">
        <f aca="false">J20</f>
        <v>0</v>
      </c>
      <c r="K19" s="63" t="n">
        <f aca="false">K20</f>
        <v>0</v>
      </c>
      <c r="L19" s="63" t="n">
        <f aca="false">L20</f>
        <v>0</v>
      </c>
      <c r="M19" s="63" t="n">
        <f aca="false">M20</f>
        <v>0</v>
      </c>
      <c r="N19" s="63" t="n">
        <f aca="false">N20</f>
        <v>0</v>
      </c>
      <c r="O19" s="63" t="n">
        <f aca="false">O20</f>
        <v>0</v>
      </c>
      <c r="P19" s="63" t="n">
        <f aca="false">P20</f>
        <v>0</v>
      </c>
      <c r="Q19" s="63" t="n">
        <f aca="false">Q20</f>
        <v>0</v>
      </c>
      <c r="R19" s="63" t="n">
        <f aca="false">R20</f>
        <v>2321450</v>
      </c>
    </row>
    <row r="20" customFormat="false" ht="26.25" hidden="false" customHeight="true" outlineLevel="0" collapsed="false">
      <c r="B20" s="20" t="s">
        <v>91</v>
      </c>
      <c r="C20" s="20" t="s">
        <v>92</v>
      </c>
      <c r="D20" s="20" t="s">
        <v>47</v>
      </c>
      <c r="E20" s="21" t="s">
        <v>93</v>
      </c>
      <c r="F20" s="63" t="n">
        <v>2321450</v>
      </c>
      <c r="G20" s="63" t="n">
        <v>2321450</v>
      </c>
      <c r="H20" s="63" t="n">
        <v>1830978</v>
      </c>
      <c r="I20" s="63" t="n">
        <v>60268</v>
      </c>
      <c r="J20" s="63" t="n">
        <v>0</v>
      </c>
      <c r="K20" s="64" t="n">
        <v>0</v>
      </c>
      <c r="L20" s="64" t="n">
        <v>0</v>
      </c>
      <c r="M20" s="64" t="n">
        <v>0</v>
      </c>
      <c r="N20" s="64" t="n">
        <v>0</v>
      </c>
      <c r="O20" s="64" t="n">
        <v>0</v>
      </c>
      <c r="P20" s="64" t="n">
        <v>0</v>
      </c>
      <c r="Q20" s="64" t="n">
        <v>0</v>
      </c>
      <c r="R20" s="64" t="n">
        <f aca="false">F20+K20</f>
        <v>2321450</v>
      </c>
    </row>
    <row r="21" customFormat="false" ht="21.75" hidden="false" customHeight="true" outlineLevel="0" collapsed="false">
      <c r="B21" s="20"/>
      <c r="C21" s="68" t="s">
        <v>63</v>
      </c>
      <c r="D21" s="68"/>
      <c r="E21" s="69" t="s">
        <v>64</v>
      </c>
      <c r="F21" s="63" t="n">
        <f aca="false">F22</f>
        <v>133542</v>
      </c>
      <c r="G21" s="63" t="n">
        <f aca="false">G22</f>
        <v>133542</v>
      </c>
      <c r="H21" s="63" t="n">
        <f aca="false">H22</f>
        <v>0</v>
      </c>
      <c r="I21" s="63" t="n">
        <f aca="false">I22</f>
        <v>0</v>
      </c>
      <c r="J21" s="63" t="n">
        <f aca="false">J22</f>
        <v>0</v>
      </c>
      <c r="K21" s="63" t="n">
        <f aca="false">K22</f>
        <v>0</v>
      </c>
      <c r="L21" s="63" t="n">
        <f aca="false">L22</f>
        <v>0</v>
      </c>
      <c r="M21" s="63" t="n">
        <f aca="false">M22</f>
        <v>0</v>
      </c>
      <c r="N21" s="63" t="n">
        <f aca="false">N22</f>
        <v>0</v>
      </c>
      <c r="O21" s="63" t="n">
        <f aca="false">O22</f>
        <v>0</v>
      </c>
      <c r="P21" s="63" t="n">
        <f aca="false">P22</f>
        <v>0</v>
      </c>
      <c r="Q21" s="63" t="n">
        <f aca="false">Q22</f>
        <v>0</v>
      </c>
      <c r="R21" s="63" t="n">
        <f aca="false">R22</f>
        <v>133542</v>
      </c>
    </row>
    <row r="22" customFormat="false" ht="20.25" hidden="false" customHeight="true" outlineLevel="0" collapsed="false">
      <c r="B22" s="20" t="s">
        <v>94</v>
      </c>
      <c r="C22" s="20" t="s">
        <v>95</v>
      </c>
      <c r="D22" s="20" t="s">
        <v>47</v>
      </c>
      <c r="E22" s="21" t="s">
        <v>96</v>
      </c>
      <c r="F22" s="63" t="n">
        <v>133542</v>
      </c>
      <c r="G22" s="63" t="n">
        <v>133542</v>
      </c>
      <c r="H22" s="63" t="n">
        <v>0</v>
      </c>
      <c r="I22" s="63" t="n">
        <v>0</v>
      </c>
      <c r="J22" s="63" t="n">
        <v>0</v>
      </c>
      <c r="K22" s="64" t="n">
        <v>0</v>
      </c>
      <c r="L22" s="64" t="n">
        <v>0</v>
      </c>
      <c r="M22" s="64" t="n">
        <v>0</v>
      </c>
      <c r="N22" s="64" t="n">
        <v>0</v>
      </c>
      <c r="O22" s="64" t="n">
        <v>0</v>
      </c>
      <c r="P22" s="64" t="n">
        <v>0</v>
      </c>
      <c r="Q22" s="64" t="n">
        <v>0</v>
      </c>
      <c r="R22" s="64" t="n">
        <f aca="false">F22+K22</f>
        <v>133542</v>
      </c>
    </row>
    <row r="23" customFormat="false" ht="23.25" hidden="false" customHeight="true" outlineLevel="0" collapsed="false">
      <c r="B23" s="20"/>
      <c r="C23" s="68" t="s">
        <v>67</v>
      </c>
      <c r="D23" s="68"/>
      <c r="E23" s="69" t="s">
        <v>97</v>
      </c>
      <c r="F23" s="63" t="n">
        <f aca="false">F24</f>
        <v>173182</v>
      </c>
      <c r="G23" s="63" t="n">
        <f aca="false">G24</f>
        <v>173182</v>
      </c>
      <c r="H23" s="63" t="n">
        <f aca="false">H24</f>
        <v>0</v>
      </c>
      <c r="I23" s="63" t="n">
        <f aca="false">I24</f>
        <v>0</v>
      </c>
      <c r="J23" s="63" t="n">
        <v>0</v>
      </c>
      <c r="K23" s="63" t="n">
        <f aca="false">K24</f>
        <v>0</v>
      </c>
      <c r="L23" s="63" t="n">
        <f aca="false">L24</f>
        <v>0</v>
      </c>
      <c r="M23" s="63" t="n">
        <f aca="false">M24</f>
        <v>0</v>
      </c>
      <c r="N23" s="63" t="n">
        <f aca="false">N24</f>
        <v>0</v>
      </c>
      <c r="O23" s="63" t="n">
        <f aca="false">O24</f>
        <v>0</v>
      </c>
      <c r="P23" s="63" t="n">
        <f aca="false">P24</f>
        <v>0</v>
      </c>
      <c r="Q23" s="63" t="n">
        <f aca="false">Q24</f>
        <v>0</v>
      </c>
      <c r="R23" s="64" t="n">
        <f aca="false">F23+K23</f>
        <v>173182</v>
      </c>
    </row>
    <row r="24" customFormat="false" ht="21.75" hidden="false" customHeight="true" outlineLevel="0" collapsed="false">
      <c r="B24" s="20"/>
      <c r="C24" s="65" t="s">
        <v>98</v>
      </c>
      <c r="D24" s="65"/>
      <c r="E24" s="67" t="s">
        <v>99</v>
      </c>
      <c r="F24" s="63" t="n">
        <v>173182</v>
      </c>
      <c r="G24" s="63" t="n">
        <v>173182</v>
      </c>
      <c r="H24" s="63" t="n">
        <v>0</v>
      </c>
      <c r="I24" s="63" t="n">
        <v>0</v>
      </c>
      <c r="J24" s="63" t="n">
        <v>0</v>
      </c>
      <c r="K24" s="64" t="n">
        <v>0</v>
      </c>
      <c r="L24" s="64" t="n">
        <v>0</v>
      </c>
      <c r="M24" s="64" t="n">
        <v>0</v>
      </c>
      <c r="N24" s="64" t="n">
        <v>0</v>
      </c>
      <c r="O24" s="64" t="n">
        <v>0</v>
      </c>
      <c r="P24" s="64" t="n">
        <v>0</v>
      </c>
      <c r="Q24" s="64" t="n">
        <v>0</v>
      </c>
      <c r="R24" s="64" t="n">
        <f aca="false">F24+K24</f>
        <v>173182</v>
      </c>
    </row>
    <row r="25" customFormat="false" ht="23.25" hidden="false" customHeight="true" outlineLevel="0" collapsed="false">
      <c r="B25" s="20" t="s">
        <v>100</v>
      </c>
      <c r="C25" s="20" t="s">
        <v>101</v>
      </c>
      <c r="D25" s="20" t="s">
        <v>68</v>
      </c>
      <c r="E25" s="21" t="s">
        <v>102</v>
      </c>
      <c r="F25" s="63" t="n">
        <v>173182</v>
      </c>
      <c r="G25" s="63" t="n">
        <v>173182</v>
      </c>
      <c r="H25" s="63" t="n">
        <v>0</v>
      </c>
      <c r="I25" s="63" t="n">
        <v>0</v>
      </c>
      <c r="J25" s="63" t="n">
        <v>0</v>
      </c>
      <c r="K25" s="64" t="n">
        <v>0</v>
      </c>
      <c r="L25" s="64" t="n">
        <v>0</v>
      </c>
      <c r="M25" s="64" t="n">
        <v>0</v>
      </c>
      <c r="N25" s="64" t="n">
        <v>0</v>
      </c>
      <c r="O25" s="64" t="n">
        <v>0</v>
      </c>
      <c r="P25" s="64" t="n">
        <v>0</v>
      </c>
      <c r="Q25" s="64" t="n">
        <v>0</v>
      </c>
      <c r="R25" s="64" t="n">
        <f aca="false">F25+K25</f>
        <v>173182</v>
      </c>
    </row>
    <row r="26" customFormat="false" ht="33.75" hidden="false" customHeight="true" outlineLevel="0" collapsed="false">
      <c r="B26" s="35" t="s">
        <v>103</v>
      </c>
      <c r="C26" s="26"/>
      <c r="D26" s="28"/>
      <c r="E26" s="17" t="s">
        <v>104</v>
      </c>
      <c r="F26" s="63" t="n">
        <f aca="false">F28+F30</f>
        <v>369951048</v>
      </c>
      <c r="G26" s="63" t="n">
        <f aca="false">G28+G30</f>
        <v>369951048</v>
      </c>
      <c r="H26" s="63" t="n">
        <f aca="false">H28+H30</f>
        <v>13643449</v>
      </c>
      <c r="I26" s="63" t="n">
        <f aca="false">I28+I30</f>
        <v>642882</v>
      </c>
      <c r="J26" s="63" t="n">
        <f aca="false">J28+J30</f>
        <v>0</v>
      </c>
      <c r="K26" s="63" t="n">
        <f aca="false">K28+K30</f>
        <v>87657</v>
      </c>
      <c r="L26" s="63" t="n">
        <f aca="false">L28+L30</f>
        <v>87657</v>
      </c>
      <c r="M26" s="63" t="n">
        <f aca="false">M28+M30</f>
        <v>67014</v>
      </c>
      <c r="N26" s="63" t="n">
        <f aca="false">N28+N30</f>
        <v>0</v>
      </c>
      <c r="O26" s="63" t="n">
        <f aca="false">O28+O30</f>
        <v>0</v>
      </c>
      <c r="P26" s="63" t="n">
        <f aca="false">P28+P30</f>
        <v>0</v>
      </c>
      <c r="Q26" s="63" t="n">
        <f aca="false">Q28+Q30</f>
        <v>0</v>
      </c>
      <c r="R26" s="64" t="n">
        <f aca="false">F26+K26</f>
        <v>370038705</v>
      </c>
    </row>
    <row r="27" customFormat="false" ht="26.25" hidden="false" customHeight="true" outlineLevel="0" collapsed="false">
      <c r="B27" s="26"/>
      <c r="C27" s="26"/>
      <c r="D27" s="28"/>
      <c r="E27" s="17" t="s">
        <v>105</v>
      </c>
      <c r="F27" s="63"/>
      <c r="G27" s="63"/>
      <c r="H27" s="63"/>
      <c r="I27" s="63"/>
      <c r="J27" s="63"/>
      <c r="K27" s="64"/>
      <c r="L27" s="64"/>
      <c r="M27" s="64"/>
      <c r="N27" s="64"/>
      <c r="O27" s="64"/>
      <c r="P27" s="64"/>
      <c r="Q27" s="64"/>
      <c r="R27" s="64" t="n">
        <f aca="false">F27+K27</f>
        <v>0</v>
      </c>
    </row>
    <row r="28" customFormat="false" ht="23.25" hidden="false" customHeight="true" outlineLevel="0" collapsed="false">
      <c r="B28" s="20"/>
      <c r="C28" s="65" t="s">
        <v>24</v>
      </c>
      <c r="D28" s="65"/>
      <c r="E28" s="67" t="s">
        <v>87</v>
      </c>
      <c r="F28" s="63" t="n">
        <f aca="false">F29</f>
        <v>11680002</v>
      </c>
      <c r="G28" s="63" t="n">
        <f aca="false">G29</f>
        <v>11680002</v>
      </c>
      <c r="H28" s="63" t="n">
        <f aca="false">H29</f>
        <v>8531804</v>
      </c>
      <c r="I28" s="63" t="n">
        <f aca="false">I29</f>
        <v>434084</v>
      </c>
      <c r="J28" s="63" t="n">
        <v>0</v>
      </c>
      <c r="K28" s="64" t="n">
        <v>0</v>
      </c>
      <c r="L28" s="64" t="n">
        <v>0</v>
      </c>
      <c r="M28" s="64" t="n">
        <v>0</v>
      </c>
      <c r="N28" s="64" t="n">
        <v>0</v>
      </c>
      <c r="O28" s="64" t="n">
        <v>0</v>
      </c>
      <c r="P28" s="64" t="n">
        <v>0</v>
      </c>
      <c r="Q28" s="64" t="n">
        <v>0</v>
      </c>
      <c r="R28" s="64" t="n">
        <f aca="false">F28+K28</f>
        <v>11680002</v>
      </c>
    </row>
    <row r="29" customFormat="false" ht="54" hidden="false" customHeight="true" outlineLevel="0" collapsed="false">
      <c r="B29" s="26" t="s">
        <v>106</v>
      </c>
      <c r="C29" s="26" t="s">
        <v>26</v>
      </c>
      <c r="D29" s="20" t="s">
        <v>27</v>
      </c>
      <c r="E29" s="21" t="s">
        <v>89</v>
      </c>
      <c r="F29" s="63" t="n">
        <f aca="false">11432980+247022</f>
        <v>11680002</v>
      </c>
      <c r="G29" s="63" t="n">
        <f aca="false">11432980+247022</f>
        <v>11680002</v>
      </c>
      <c r="H29" s="63" t="n">
        <v>8531804</v>
      </c>
      <c r="I29" s="63" t="n">
        <v>434084</v>
      </c>
      <c r="J29" s="63" t="n">
        <v>0</v>
      </c>
      <c r="K29" s="64" t="n">
        <v>0</v>
      </c>
      <c r="L29" s="64" t="n">
        <v>0</v>
      </c>
      <c r="M29" s="64" t="n">
        <v>0</v>
      </c>
      <c r="N29" s="64" t="n">
        <v>0</v>
      </c>
      <c r="O29" s="64" t="n">
        <v>0</v>
      </c>
      <c r="P29" s="64" t="n">
        <v>0</v>
      </c>
      <c r="Q29" s="64" t="n">
        <f aca="false">24.945-24.945</f>
        <v>0</v>
      </c>
      <c r="R29" s="64" t="n">
        <f aca="false">F29+K29</f>
        <v>11680002</v>
      </c>
    </row>
    <row r="30" customFormat="false" ht="18.75" hidden="false" customHeight="true" outlineLevel="0" collapsed="false">
      <c r="B30" s="15"/>
      <c r="C30" s="68" t="s">
        <v>33</v>
      </c>
      <c r="D30" s="68"/>
      <c r="E30" s="69" t="s">
        <v>90</v>
      </c>
      <c r="F30" s="63" t="n">
        <f aca="false">F38+F40+F44+F46+F50+F52+F56+F58+F60+F62+F64+F66+F68+F72+F74+F76+F78+F80+F83+F85+F87+F88+F90+F94</f>
        <v>358271046</v>
      </c>
      <c r="G30" s="63" t="n">
        <f aca="false">G38+G40+G44+G46+G50+G52+G56+G58+G60+G62+G64+G66+G68+G72+G74+G76+G78+G80+G83+G85+G87+G88+G90+G94</f>
        <v>358271046</v>
      </c>
      <c r="H30" s="63" t="n">
        <f aca="false">H38+H40+H44+H46+H50+H52+H56+H58+H60+H62+H64+H66+H68+H72+H74+H76+H78+H80+H83+H85+H87+H88+H90+H94</f>
        <v>5111645</v>
      </c>
      <c r="I30" s="63" t="n">
        <f aca="false">I38+I40+I44+I46+I50+I52+I56+I58+I60+I62+I64+I66+I68+I72+I74+I76+I78+I80+I83+I85+I87+I88+I90+I94</f>
        <v>208798</v>
      </c>
      <c r="J30" s="63" t="n">
        <f aca="false">J38+J40+J44+J46+J50+J52+J56+J58+J62+J64+J66+J68+J72+J74+J76+J83+J85+J87+J88+J90+J94</f>
        <v>0</v>
      </c>
      <c r="K30" s="63" t="n">
        <f aca="false">K38+K40+K44+K46+K50+K52+K56+K58+K62+K64+K66+K68+K72+K74+K76+K83+K85+K87+K88+K90+K94</f>
        <v>87657</v>
      </c>
      <c r="L30" s="63" t="n">
        <f aca="false">L38+L40+L44+L46+L50+L52+L56+L58+L62+L64+L66+L68+L72+L74+L76+L83+L85+L87+L88+L90+L94</f>
        <v>87657</v>
      </c>
      <c r="M30" s="63" t="n">
        <f aca="false">M38+M40+M44+M46+M50+M52+M56+M58+M62+M64+M66+M68+M72+M74+M76+M83+M85+M87+M88+M90+M94</f>
        <v>67014</v>
      </c>
      <c r="N30" s="63" t="n">
        <f aca="false">N38+N40+N44+N46+N50+N52+N56+N58+N62+N64+N66+N68+N72+N74+N76+N83+N85+N87+N88+N90+N94</f>
        <v>0</v>
      </c>
      <c r="O30" s="63" t="n">
        <f aca="false">O38+O40+O44+O46+O50+O52+O56+O58+O62+O64+O66+O68+O72+O74+O76+O83+O85+O87+O88+O90+O94</f>
        <v>0</v>
      </c>
      <c r="P30" s="63" t="n">
        <f aca="false">P38+P40+P44+P46+P50+P52+P56+P58+P62+P64+P66+P68+P72+P74+P76+P83+P85+P87+P88+P90+P94</f>
        <v>0</v>
      </c>
      <c r="Q30" s="63" t="n">
        <f aca="false">Q38+Q40+Q44+Q46+Q50+Q52+Q56+Q58+Q62+Q64+Q66+Q68+Q72+Q74+Q76+Q83+Q85+Q87+Q88+Q90+Q94</f>
        <v>0</v>
      </c>
      <c r="R30" s="64" t="n">
        <f aca="false">F30+K30</f>
        <v>358358703</v>
      </c>
    </row>
    <row r="31" customFormat="false" ht="18.75" hidden="false" customHeight="true" outlineLevel="0" collapsed="false">
      <c r="B31" s="15"/>
      <c r="C31" s="68"/>
      <c r="D31" s="68"/>
      <c r="E31" s="69" t="s">
        <v>59</v>
      </c>
      <c r="F31" s="63" t="n">
        <f aca="false">F51+F53+F89+F91+F95</f>
        <v>5576387</v>
      </c>
      <c r="G31" s="63" t="n">
        <f aca="false">G51+G53+G89+G91+G95</f>
        <v>5576387</v>
      </c>
      <c r="H31" s="63" t="n">
        <f aca="false">H51+H53+H89+H91+H95</f>
        <v>77639</v>
      </c>
      <c r="I31" s="63" t="n">
        <f aca="false">I51+I53+I89+I91+I95</f>
        <v>0</v>
      </c>
      <c r="J31" s="63" t="n">
        <f aca="false">J39+J51+J53+J89+J95</f>
        <v>0</v>
      </c>
      <c r="K31" s="63" t="n">
        <f aca="false">K39+K51+K53+K89+K95</f>
        <v>0</v>
      </c>
      <c r="L31" s="63" t="n">
        <f aca="false">L39+L51+L53+L89+L95</f>
        <v>0</v>
      </c>
      <c r="M31" s="63" t="n">
        <f aca="false">M39+M51+M53+M89+M95</f>
        <v>0</v>
      </c>
      <c r="N31" s="63" t="n">
        <f aca="false">N39+N51+N53+N89+N95</f>
        <v>0</v>
      </c>
      <c r="O31" s="63" t="n">
        <f aca="false">O39+O51+O53+O89+O95</f>
        <v>0</v>
      </c>
      <c r="P31" s="63" t="n">
        <f aca="false">P39+P51+P53+P89+P95</f>
        <v>0</v>
      </c>
      <c r="Q31" s="63" t="n">
        <f aca="false">Q39+Q51+Q53+Q89+Q95</f>
        <v>0</v>
      </c>
      <c r="R31" s="63" t="n">
        <f aca="false">R39+R51+R53+R89+R95</f>
        <v>24552293</v>
      </c>
    </row>
    <row r="32" customFormat="false" ht="99" hidden="false" customHeight="true" outlineLevel="0" collapsed="false">
      <c r="B32" s="15"/>
      <c r="C32" s="68"/>
      <c r="D32" s="68"/>
      <c r="E32" s="70" t="s">
        <v>107</v>
      </c>
      <c r="F32" s="63" t="n">
        <f aca="false">F41</f>
        <v>144560300</v>
      </c>
      <c r="G32" s="63" t="n">
        <f aca="false">G41</f>
        <v>144560300</v>
      </c>
      <c r="H32" s="63" t="n">
        <f aca="false">H41</f>
        <v>0</v>
      </c>
      <c r="I32" s="63" t="n">
        <f aca="false">I41</f>
        <v>0</v>
      </c>
      <c r="J32" s="63" t="n">
        <f aca="false">J41</f>
        <v>0</v>
      </c>
      <c r="K32" s="63" t="n">
        <f aca="false">K41</f>
        <v>0</v>
      </c>
      <c r="L32" s="63" t="n">
        <f aca="false">L41</f>
        <v>0</v>
      </c>
      <c r="M32" s="63" t="n">
        <f aca="false">M41</f>
        <v>0</v>
      </c>
      <c r="N32" s="63" t="n">
        <f aca="false">N41</f>
        <v>0</v>
      </c>
      <c r="O32" s="63" t="n">
        <f aca="false">O41</f>
        <v>0</v>
      </c>
      <c r="P32" s="63" t="n">
        <f aca="false">P41</f>
        <v>0</v>
      </c>
      <c r="Q32" s="63" t="n">
        <f aca="false">Q41</f>
        <v>0</v>
      </c>
      <c r="R32" s="63" t="n">
        <f aca="false">R41</f>
        <v>144560300</v>
      </c>
    </row>
    <row r="33" customFormat="false" ht="58.5" hidden="false" customHeight="true" outlineLevel="0" collapsed="false">
      <c r="B33" s="15"/>
      <c r="C33" s="68"/>
      <c r="D33" s="68"/>
      <c r="E33" s="71" t="s">
        <v>108</v>
      </c>
      <c r="F33" s="63" t="n">
        <f aca="false">F45+F47</f>
        <v>47500</v>
      </c>
      <c r="G33" s="63" t="n">
        <f aca="false">G45+G47</f>
        <v>47500</v>
      </c>
      <c r="H33" s="63" t="n">
        <f aca="false">H45+H47</f>
        <v>0</v>
      </c>
      <c r="I33" s="63" t="n">
        <f aca="false">I45+I47</f>
        <v>0</v>
      </c>
      <c r="J33" s="63" t="n">
        <f aca="false">J45+J47</f>
        <v>0</v>
      </c>
      <c r="K33" s="63" t="n">
        <f aca="false">K45+K47</f>
        <v>0</v>
      </c>
      <c r="L33" s="63" t="n">
        <f aca="false">L45+L47</f>
        <v>0</v>
      </c>
      <c r="M33" s="63" t="n">
        <f aca="false">M45+M47</f>
        <v>0</v>
      </c>
      <c r="N33" s="63" t="n">
        <f aca="false">N45+N47</f>
        <v>0</v>
      </c>
      <c r="O33" s="63" t="n">
        <f aca="false">O45+O47</f>
        <v>0</v>
      </c>
      <c r="P33" s="63" t="n">
        <f aca="false">P45+P47</f>
        <v>0</v>
      </c>
      <c r="Q33" s="63" t="n">
        <f aca="false">Q45+Q47</f>
        <v>0</v>
      </c>
      <c r="R33" s="63" t="n">
        <f aca="false">R45+R47</f>
        <v>47500</v>
      </c>
    </row>
    <row r="34" customFormat="false" ht="145.5" hidden="false" customHeight="true" outlineLevel="0" collapsed="false">
      <c r="B34" s="15"/>
      <c r="C34" s="68"/>
      <c r="D34" s="68"/>
      <c r="E34" s="71" t="s">
        <v>109</v>
      </c>
      <c r="F34" s="63" t="n">
        <f aca="false">F57+F59+F61+F65+F67+F69+F73+F75+F77+F79+F81+F63</f>
        <v>178698300</v>
      </c>
      <c r="G34" s="63" t="n">
        <f aca="false">G57+G59+G61+G65+G67+G69+G73+G75+G77+G79+G81+G63</f>
        <v>178698300</v>
      </c>
      <c r="H34" s="63" t="n">
        <f aca="false">H57+H59+H61+H65+H67+H69+H73+H75+H77+H79+H81+H63</f>
        <v>0</v>
      </c>
      <c r="I34" s="63" t="n">
        <f aca="false">I57+I59+I61+I65+I67+I69+I73+I75+I77+I79+I81+I63</f>
        <v>0</v>
      </c>
      <c r="J34" s="63" t="n">
        <f aca="false">J57+J59+J61+J65+J67+J69+J73+J75+J77+J79+J81+J63</f>
        <v>0</v>
      </c>
      <c r="K34" s="63" t="n">
        <f aca="false">K57+K59+K65+K67+K69+K73+K75+K77+K63</f>
        <v>0</v>
      </c>
      <c r="L34" s="63" t="n">
        <f aca="false">L57+L59+L65+L67+L69+L73+L75+L77+L63</f>
        <v>0</v>
      </c>
      <c r="M34" s="63" t="n">
        <f aca="false">M57+M59+M65+M67+M69+M73+M75+M77+M63</f>
        <v>0</v>
      </c>
      <c r="N34" s="63" t="n">
        <f aca="false">N57+N59+N65+N67+N69+N73+N75+N77+N63</f>
        <v>0</v>
      </c>
      <c r="O34" s="63" t="n">
        <f aca="false">O57+O59+O65+O67+O69+O73+O75+O77+O63</f>
        <v>0</v>
      </c>
      <c r="P34" s="63" t="n">
        <f aca="false">P57+P59+P65+P67+P69+P73+P75+P77+P63</f>
        <v>0</v>
      </c>
      <c r="Q34" s="63" t="n">
        <f aca="false">Q57+Q59+Q65+Q67+Q69+Q73+Q75+Q77+Q63</f>
        <v>0</v>
      </c>
      <c r="R34" s="63" t="n">
        <f aca="false">F34+K34</f>
        <v>178698300</v>
      </c>
    </row>
    <row r="35" customFormat="false" ht="116.25" hidden="false" customHeight="true" outlineLevel="0" collapsed="false">
      <c r="B35" s="15"/>
      <c r="C35" s="65"/>
      <c r="D35" s="65"/>
      <c r="E35" s="71" t="s">
        <v>110</v>
      </c>
      <c r="F35" s="63" t="n">
        <f aca="false">F91</f>
        <v>1424094</v>
      </c>
      <c r="G35" s="63" t="n">
        <f aca="false">G91</f>
        <v>1424094</v>
      </c>
      <c r="H35" s="63" t="n">
        <f aca="false">H91</f>
        <v>0</v>
      </c>
      <c r="I35" s="63" t="n">
        <f aca="false">I91</f>
        <v>0</v>
      </c>
      <c r="J35" s="63" t="n">
        <f aca="false">J91</f>
        <v>0</v>
      </c>
      <c r="K35" s="63" t="n">
        <f aca="false">K91</f>
        <v>0</v>
      </c>
      <c r="L35" s="63" t="n">
        <f aca="false">L91</f>
        <v>0</v>
      </c>
      <c r="M35" s="63" t="n">
        <f aca="false">M91</f>
        <v>0</v>
      </c>
      <c r="N35" s="63" t="n">
        <f aca="false">N91</f>
        <v>0</v>
      </c>
      <c r="O35" s="63" t="n">
        <f aca="false">O91</f>
        <v>0</v>
      </c>
      <c r="P35" s="63" t="n">
        <f aca="false">P91</f>
        <v>0</v>
      </c>
      <c r="Q35" s="63" t="n">
        <f aca="false">Q91</f>
        <v>0</v>
      </c>
      <c r="R35" s="63" t="n">
        <f aca="false">R91</f>
        <v>1424094</v>
      </c>
    </row>
    <row r="36" customFormat="false" ht="53.25" hidden="false" customHeight="true" outlineLevel="0" collapsed="false">
      <c r="B36" s="15"/>
      <c r="C36" s="68" t="s">
        <v>35</v>
      </c>
      <c r="D36" s="65"/>
      <c r="E36" s="69" t="s">
        <v>36</v>
      </c>
      <c r="F36" s="63" t="n">
        <f aca="false">F38+F40</f>
        <v>164960300</v>
      </c>
      <c r="G36" s="63" t="n">
        <f aca="false">G38+G40</f>
        <v>164960300</v>
      </c>
      <c r="H36" s="63" t="n">
        <f aca="false">H38+H40</f>
        <v>0</v>
      </c>
      <c r="I36" s="63" t="n">
        <f aca="false">I38+I40</f>
        <v>0</v>
      </c>
      <c r="J36" s="63" t="n">
        <f aca="false">J38+J40</f>
        <v>0</v>
      </c>
      <c r="K36" s="63" t="n">
        <f aca="false">K38+K40</f>
        <v>0</v>
      </c>
      <c r="L36" s="63" t="n">
        <f aca="false">L38+L40</f>
        <v>0</v>
      </c>
      <c r="M36" s="63" t="n">
        <f aca="false">M38+M40</f>
        <v>0</v>
      </c>
      <c r="N36" s="63" t="n">
        <f aca="false">N38+N40</f>
        <v>0</v>
      </c>
      <c r="O36" s="63" t="n">
        <f aca="false">O38+O40</f>
        <v>0</v>
      </c>
      <c r="P36" s="63" t="n">
        <f aca="false">P38+P40</f>
        <v>0</v>
      </c>
      <c r="Q36" s="63" t="n">
        <f aca="false">Q38+Q40</f>
        <v>0</v>
      </c>
      <c r="R36" s="63" t="n">
        <f aca="false">R38+R40</f>
        <v>164960300</v>
      </c>
    </row>
    <row r="37" customFormat="false" ht="83.25" hidden="false" customHeight="true" outlineLevel="0" collapsed="false">
      <c r="B37" s="15"/>
      <c r="C37" s="65"/>
      <c r="D37" s="65"/>
      <c r="E37" s="21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63" t="n">
        <f aca="false">F39+F41</f>
        <v>164960300</v>
      </c>
      <c r="G37" s="63" t="n">
        <f aca="false">G39+G41</f>
        <v>164960300</v>
      </c>
      <c r="H37" s="63" t="n">
        <f aca="false">H39+H41</f>
        <v>0</v>
      </c>
      <c r="I37" s="63" t="n">
        <f aca="false">I39+I41</f>
        <v>0</v>
      </c>
      <c r="J37" s="63" t="n">
        <f aca="false">J39+J41</f>
        <v>0</v>
      </c>
      <c r="K37" s="63" t="n">
        <f aca="false">K39+K41</f>
        <v>0</v>
      </c>
      <c r="L37" s="63" t="n">
        <f aca="false">L39+L41</f>
        <v>0</v>
      </c>
      <c r="M37" s="63" t="n">
        <f aca="false">M39+M41</f>
        <v>0</v>
      </c>
      <c r="N37" s="63" t="n">
        <f aca="false">N39+N41</f>
        <v>0</v>
      </c>
      <c r="O37" s="63" t="n">
        <f aca="false">O39+O41</f>
        <v>0</v>
      </c>
      <c r="P37" s="63" t="n">
        <f aca="false">P39+P41</f>
        <v>0</v>
      </c>
      <c r="Q37" s="63" t="n">
        <f aca="false">Q39+Q41</f>
        <v>0</v>
      </c>
      <c r="R37" s="63" t="n">
        <f aca="false">R39+R41</f>
        <v>164960300</v>
      </c>
    </row>
    <row r="38" customFormat="false" ht="34.5" hidden="false" customHeight="true" outlineLevel="0" collapsed="false">
      <c r="A38" s="3" t="n">
        <v>90201</v>
      </c>
      <c r="B38" s="20" t="s">
        <v>111</v>
      </c>
      <c r="C38" s="20" t="s">
        <v>37</v>
      </c>
      <c r="D38" s="20" t="s">
        <v>38</v>
      </c>
      <c r="E38" s="21" t="s">
        <v>112</v>
      </c>
      <c r="F38" s="63" t="n">
        <f aca="false">F39</f>
        <v>20400000</v>
      </c>
      <c r="G38" s="63" t="n">
        <f aca="false">G39</f>
        <v>20400000</v>
      </c>
      <c r="H38" s="63" t="n">
        <v>0</v>
      </c>
      <c r="I38" s="63" t="n">
        <v>0</v>
      </c>
      <c r="J38" s="63" t="n">
        <v>0</v>
      </c>
      <c r="K38" s="64" t="n">
        <f aca="false">K39</f>
        <v>0</v>
      </c>
      <c r="L38" s="64" t="n">
        <v>0</v>
      </c>
      <c r="M38" s="64" t="n">
        <v>0</v>
      </c>
      <c r="N38" s="64" t="n">
        <v>0</v>
      </c>
      <c r="O38" s="64" t="n">
        <v>0</v>
      </c>
      <c r="P38" s="64" t="n">
        <v>0</v>
      </c>
      <c r="Q38" s="64" t="n">
        <v>0</v>
      </c>
      <c r="R38" s="64" t="n">
        <f aca="false">F38+K38</f>
        <v>20400000</v>
      </c>
    </row>
    <row r="39" customFormat="false" ht="81" hidden="false" customHeight="true" outlineLevel="0" collapsed="false">
      <c r="B39" s="20"/>
      <c r="C39" s="20"/>
      <c r="D39" s="20"/>
      <c r="E39" s="27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63" t="n">
        <v>20400000</v>
      </c>
      <c r="G39" s="63" t="n">
        <v>20400000</v>
      </c>
      <c r="H39" s="63" t="n">
        <v>0</v>
      </c>
      <c r="I39" s="63" t="n">
        <v>0</v>
      </c>
      <c r="J39" s="63"/>
      <c r="K39" s="64" t="n">
        <v>0</v>
      </c>
      <c r="L39" s="64" t="n">
        <v>0</v>
      </c>
      <c r="M39" s="64" t="n">
        <v>0</v>
      </c>
      <c r="N39" s="64" t="n">
        <v>0</v>
      </c>
      <c r="O39" s="64" t="n">
        <v>0</v>
      </c>
      <c r="P39" s="64" t="n">
        <v>0</v>
      </c>
      <c r="Q39" s="64" t="n">
        <v>0</v>
      </c>
      <c r="R39" s="64" t="n">
        <f aca="false">F39+K39</f>
        <v>20400000</v>
      </c>
    </row>
    <row r="40" customFormat="false" ht="35.25" hidden="false" customHeight="true" outlineLevel="0" collapsed="false">
      <c r="B40" s="20" t="s">
        <v>113</v>
      </c>
      <c r="C40" s="20" t="s">
        <v>39</v>
      </c>
      <c r="D40" s="20" t="s">
        <v>30</v>
      </c>
      <c r="E40" s="21" t="s">
        <v>114</v>
      </c>
      <c r="F40" s="63" t="n">
        <f aca="false">F41</f>
        <v>144560300</v>
      </c>
      <c r="G40" s="63" t="n">
        <f aca="false">G41</f>
        <v>144560300</v>
      </c>
      <c r="H40" s="63" t="n">
        <v>0</v>
      </c>
      <c r="I40" s="63" t="n">
        <v>0</v>
      </c>
      <c r="J40" s="63" t="n">
        <v>0</v>
      </c>
      <c r="K40" s="64" t="n">
        <f aca="false">K41</f>
        <v>0</v>
      </c>
      <c r="L40" s="64" t="n">
        <v>0</v>
      </c>
      <c r="M40" s="64" t="n">
        <v>0</v>
      </c>
      <c r="N40" s="64" t="n">
        <v>0</v>
      </c>
      <c r="O40" s="64" t="n">
        <v>0</v>
      </c>
      <c r="P40" s="64" t="n">
        <v>0</v>
      </c>
      <c r="Q40" s="64" t="n">
        <v>0</v>
      </c>
      <c r="R40" s="64" t="n">
        <f aca="false">F40+K40</f>
        <v>144560300</v>
      </c>
    </row>
    <row r="41" customFormat="false" ht="84" hidden="false" customHeight="true" outlineLevel="0" collapsed="false">
      <c r="B41" s="20"/>
      <c r="C41" s="20"/>
      <c r="D41" s="28"/>
      <c r="E41" s="21" t="str">
        <f aca="false"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63" t="n">
        <v>144560300</v>
      </c>
      <c r="G41" s="63" t="n">
        <v>144560300</v>
      </c>
      <c r="H41" s="63" t="n">
        <v>0</v>
      </c>
      <c r="I41" s="63" t="n">
        <v>0</v>
      </c>
      <c r="J41" s="63" t="n">
        <v>0</v>
      </c>
      <c r="K41" s="64" t="n">
        <v>0</v>
      </c>
      <c r="L41" s="64" t="n">
        <v>0</v>
      </c>
      <c r="M41" s="64" t="n">
        <v>0</v>
      </c>
      <c r="N41" s="64" t="n">
        <v>0</v>
      </c>
      <c r="O41" s="64" t="n">
        <v>0</v>
      </c>
      <c r="P41" s="64" t="n">
        <v>0</v>
      </c>
      <c r="Q41" s="64" t="n">
        <v>0</v>
      </c>
      <c r="R41" s="64" t="n">
        <f aca="false">F41+K41</f>
        <v>144560300</v>
      </c>
    </row>
    <row r="42" customFormat="false" ht="31.5" hidden="false" customHeight="true" outlineLevel="0" collapsed="false">
      <c r="B42" s="20"/>
      <c r="C42" s="68" t="s">
        <v>40</v>
      </c>
      <c r="D42" s="72"/>
      <c r="E42" s="21" t="s">
        <v>115</v>
      </c>
      <c r="F42" s="63" t="n">
        <f aca="false">F44+F46</f>
        <v>47500</v>
      </c>
      <c r="G42" s="63" t="n">
        <f aca="false">G44+G46</f>
        <v>47500</v>
      </c>
      <c r="H42" s="63" t="n">
        <f aca="false">H44+H46</f>
        <v>0</v>
      </c>
      <c r="I42" s="63" t="n">
        <f aca="false">I44+I46</f>
        <v>0</v>
      </c>
      <c r="J42" s="63" t="n">
        <f aca="false">J44+J46</f>
        <v>0</v>
      </c>
      <c r="K42" s="63" t="n">
        <f aca="false">K44+K46</f>
        <v>0</v>
      </c>
      <c r="L42" s="63" t="n">
        <f aca="false">L44+L46</f>
        <v>0</v>
      </c>
      <c r="M42" s="63" t="n">
        <f aca="false">M44+M46</f>
        <v>0</v>
      </c>
      <c r="N42" s="63" t="n">
        <f aca="false">N44+N46</f>
        <v>0</v>
      </c>
      <c r="O42" s="63" t="n">
        <f aca="false">O44+O46</f>
        <v>0</v>
      </c>
      <c r="P42" s="63" t="n">
        <f aca="false">P44+P46</f>
        <v>0</v>
      </c>
      <c r="Q42" s="63" t="n">
        <f aca="false">Q44+Q46</f>
        <v>0</v>
      </c>
      <c r="R42" s="63" t="n">
        <f aca="false">R44+R46</f>
        <v>47500</v>
      </c>
    </row>
    <row r="43" customFormat="false" ht="53.25" hidden="false" customHeight="true" outlineLevel="0" collapsed="false">
      <c r="B43" s="20"/>
      <c r="C43" s="65"/>
      <c r="D43" s="72"/>
      <c r="E43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63" t="n">
        <f aca="false">F45+F47</f>
        <v>47500</v>
      </c>
      <c r="G43" s="63" t="n">
        <f aca="false">G45+G47</f>
        <v>47500</v>
      </c>
      <c r="H43" s="63" t="n">
        <f aca="false">H45+H47</f>
        <v>0</v>
      </c>
      <c r="I43" s="63" t="n">
        <f aca="false">I45+I47</f>
        <v>0</v>
      </c>
      <c r="J43" s="63" t="n">
        <f aca="false">J45+J47</f>
        <v>0</v>
      </c>
      <c r="K43" s="63" t="n">
        <f aca="false">K45+K47</f>
        <v>0</v>
      </c>
      <c r="L43" s="63" t="n">
        <f aca="false">L45+L47</f>
        <v>0</v>
      </c>
      <c r="M43" s="63" t="n">
        <f aca="false">M45+M47</f>
        <v>0</v>
      </c>
      <c r="N43" s="63" t="n">
        <f aca="false">N45+N47</f>
        <v>0</v>
      </c>
      <c r="O43" s="63" t="n">
        <f aca="false">O45+O47</f>
        <v>0</v>
      </c>
      <c r="P43" s="63" t="n">
        <f aca="false">P45+P47</f>
        <v>0</v>
      </c>
      <c r="Q43" s="63" t="n">
        <f aca="false">Q45+Q47</f>
        <v>0</v>
      </c>
      <c r="R43" s="63" t="n">
        <f aca="false">R45+R47</f>
        <v>47500</v>
      </c>
    </row>
    <row r="44" customFormat="false" ht="34.5" hidden="false" customHeight="true" outlineLevel="0" collapsed="false">
      <c r="A44" s="3" t="n">
        <v>90202</v>
      </c>
      <c r="B44" s="20" t="s">
        <v>116</v>
      </c>
      <c r="C44" s="20" t="s">
        <v>117</v>
      </c>
      <c r="D44" s="20" t="s">
        <v>38</v>
      </c>
      <c r="E44" s="21" t="s">
        <v>118</v>
      </c>
      <c r="F44" s="63" t="n">
        <f aca="false">F45</f>
        <v>1200</v>
      </c>
      <c r="G44" s="63" t="n">
        <f aca="false">G45</f>
        <v>1200</v>
      </c>
      <c r="H44" s="63" t="n">
        <v>0</v>
      </c>
      <c r="I44" s="63" t="n">
        <v>0</v>
      </c>
      <c r="J44" s="63" t="n">
        <v>0</v>
      </c>
      <c r="K44" s="64" t="n">
        <f aca="false">K45</f>
        <v>0</v>
      </c>
      <c r="L44" s="64" t="n">
        <v>0</v>
      </c>
      <c r="M44" s="64" t="n">
        <v>0</v>
      </c>
      <c r="N44" s="64" t="n">
        <v>0</v>
      </c>
      <c r="O44" s="64" t="n">
        <v>0</v>
      </c>
      <c r="P44" s="64" t="n">
        <v>0</v>
      </c>
      <c r="Q44" s="64" t="n">
        <v>0</v>
      </c>
      <c r="R44" s="64" t="n">
        <f aca="false">F44+K44</f>
        <v>1200</v>
      </c>
    </row>
    <row r="45" customFormat="false" ht="48.75" hidden="false" customHeight="true" outlineLevel="0" collapsed="false">
      <c r="B45" s="20"/>
      <c r="C45" s="20"/>
      <c r="D45" s="20"/>
      <c r="E45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63" t="n">
        <v>1200</v>
      </c>
      <c r="G45" s="63" t="n">
        <v>1200</v>
      </c>
      <c r="H45" s="63" t="n">
        <v>0</v>
      </c>
      <c r="I45" s="63" t="n">
        <v>0</v>
      </c>
      <c r="J45" s="63" t="n">
        <v>0</v>
      </c>
      <c r="K45" s="64" t="n">
        <v>0</v>
      </c>
      <c r="L45" s="64" t="n">
        <v>0</v>
      </c>
      <c r="M45" s="64" t="n">
        <v>0</v>
      </c>
      <c r="N45" s="64" t="n">
        <v>0</v>
      </c>
      <c r="O45" s="64" t="n">
        <v>0</v>
      </c>
      <c r="P45" s="64" t="n">
        <v>0</v>
      </c>
      <c r="Q45" s="64" t="n">
        <v>0</v>
      </c>
      <c r="R45" s="64" t="n">
        <f aca="false">F45+K45</f>
        <v>1200</v>
      </c>
    </row>
    <row r="46" customFormat="false" ht="35.25" hidden="false" customHeight="true" outlineLevel="0" collapsed="false">
      <c r="B46" s="20" t="s">
        <v>119</v>
      </c>
      <c r="C46" s="20" t="s">
        <v>120</v>
      </c>
      <c r="D46" s="20" t="s">
        <v>30</v>
      </c>
      <c r="E46" s="21" t="s">
        <v>121</v>
      </c>
      <c r="F46" s="63" t="n">
        <f aca="false">F47</f>
        <v>46300</v>
      </c>
      <c r="G46" s="63" t="n">
        <f aca="false">G47</f>
        <v>46300</v>
      </c>
      <c r="H46" s="63" t="n">
        <v>0</v>
      </c>
      <c r="I46" s="63" t="n">
        <v>0</v>
      </c>
      <c r="J46" s="63" t="n">
        <v>0</v>
      </c>
      <c r="K46" s="64" t="n">
        <f aca="false">K47</f>
        <v>0</v>
      </c>
      <c r="L46" s="64" t="n">
        <v>0</v>
      </c>
      <c r="M46" s="64" t="n">
        <v>0</v>
      </c>
      <c r="N46" s="64" t="n">
        <v>0</v>
      </c>
      <c r="O46" s="64" t="n">
        <v>0</v>
      </c>
      <c r="P46" s="64" t="n">
        <v>0</v>
      </c>
      <c r="Q46" s="64" t="n">
        <v>0</v>
      </c>
      <c r="R46" s="64" t="n">
        <f aca="false">F46+K46</f>
        <v>46300</v>
      </c>
    </row>
    <row r="47" customFormat="false" ht="54.75" hidden="false" customHeight="true" outlineLevel="0" collapsed="false">
      <c r="B47" s="20"/>
      <c r="C47" s="20"/>
      <c r="D47" s="28"/>
      <c r="E47" s="21" t="str">
        <f aca="false"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63" t="n">
        <v>46300</v>
      </c>
      <c r="G47" s="63" t="n">
        <v>46300</v>
      </c>
      <c r="H47" s="63" t="n">
        <v>0</v>
      </c>
      <c r="I47" s="63" t="n">
        <v>0</v>
      </c>
      <c r="J47" s="63"/>
      <c r="K47" s="64" t="n">
        <v>0</v>
      </c>
      <c r="L47" s="64" t="n">
        <v>0</v>
      </c>
      <c r="M47" s="64" t="n">
        <v>0</v>
      </c>
      <c r="N47" s="64" t="n">
        <v>0</v>
      </c>
      <c r="O47" s="64" t="n">
        <v>0</v>
      </c>
      <c r="P47" s="64" t="n">
        <v>0</v>
      </c>
      <c r="Q47" s="64" t="n">
        <v>0</v>
      </c>
      <c r="R47" s="64" t="n">
        <f aca="false">F47+K47</f>
        <v>46300</v>
      </c>
    </row>
    <row r="48" customFormat="false" ht="49.5" hidden="false" customHeight="true" outlineLevel="0" collapsed="false">
      <c r="B48" s="20"/>
      <c r="C48" s="68" t="s">
        <v>42</v>
      </c>
      <c r="D48" s="73"/>
      <c r="E48" s="69" t="s">
        <v>43</v>
      </c>
      <c r="F48" s="63" t="n">
        <f aca="false">F50+F52</f>
        <v>1495276</v>
      </c>
      <c r="G48" s="63" t="n">
        <f aca="false">G50+G52</f>
        <v>1495276</v>
      </c>
      <c r="H48" s="63" t="n">
        <f aca="false">H50+H52</f>
        <v>0</v>
      </c>
      <c r="I48" s="63" t="n">
        <f aca="false">I50+I52</f>
        <v>0</v>
      </c>
      <c r="J48" s="63" t="n">
        <f aca="false">J50+J52</f>
        <v>0</v>
      </c>
      <c r="K48" s="63" t="n">
        <f aca="false">K50+K52</f>
        <v>0</v>
      </c>
      <c r="L48" s="63" t="n">
        <f aca="false">L50+L52</f>
        <v>0</v>
      </c>
      <c r="M48" s="63" t="n">
        <f aca="false">M50+M52</f>
        <v>0</v>
      </c>
      <c r="N48" s="63" t="n">
        <f aca="false">N50+N52</f>
        <v>0</v>
      </c>
      <c r="O48" s="63" t="n">
        <f aca="false">O50+O52</f>
        <v>0</v>
      </c>
      <c r="P48" s="63" t="n">
        <f aca="false">P50+P52</f>
        <v>0</v>
      </c>
      <c r="Q48" s="63" t="n">
        <f aca="false">Q50+Q52</f>
        <v>0</v>
      </c>
      <c r="R48" s="63" t="n">
        <f aca="false">R50+R52</f>
        <v>1495276</v>
      </c>
    </row>
    <row r="49" customFormat="false" ht="18" hidden="false" customHeight="true" outlineLevel="0" collapsed="false">
      <c r="B49" s="20"/>
      <c r="C49" s="20"/>
      <c r="D49" s="28"/>
      <c r="E49" s="21" t="str">
        <f aca="false">E51</f>
        <v>у тому числі за рахунок  субвенції з міського бюджету </v>
      </c>
      <c r="F49" s="63" t="n">
        <f aca="false">F51+F53</f>
        <v>1495276</v>
      </c>
      <c r="G49" s="63" t="n">
        <f aca="false">G51+G53</f>
        <v>1495276</v>
      </c>
      <c r="H49" s="63" t="n">
        <f aca="false">H51+H53</f>
        <v>0</v>
      </c>
      <c r="I49" s="63" t="n">
        <f aca="false">I51+I53</f>
        <v>0</v>
      </c>
      <c r="J49" s="63" t="n">
        <f aca="false">J51+J53</f>
        <v>0</v>
      </c>
      <c r="K49" s="63" t="n">
        <f aca="false">K51+K53</f>
        <v>0</v>
      </c>
      <c r="L49" s="63" t="n">
        <f aca="false">L51+L53</f>
        <v>0</v>
      </c>
      <c r="M49" s="63" t="n">
        <f aca="false">M51+M53</f>
        <v>0</v>
      </c>
      <c r="N49" s="63" t="n">
        <f aca="false">N51+N53</f>
        <v>0</v>
      </c>
      <c r="O49" s="63" t="n">
        <f aca="false">O51+O53</f>
        <v>0</v>
      </c>
      <c r="P49" s="63" t="n">
        <f aca="false">P51+P53</f>
        <v>0</v>
      </c>
      <c r="Q49" s="63" t="n">
        <f aca="false">Q51+Q53</f>
        <v>0</v>
      </c>
      <c r="R49" s="63" t="n">
        <f aca="false">R51+R53</f>
        <v>1495276</v>
      </c>
    </row>
    <row r="50" customFormat="false" ht="24" hidden="false" customHeight="true" outlineLevel="0" collapsed="false">
      <c r="B50" s="20" t="s">
        <v>122</v>
      </c>
      <c r="C50" s="20" t="s">
        <v>123</v>
      </c>
      <c r="D50" s="20" t="s">
        <v>38</v>
      </c>
      <c r="E50" s="21" t="s">
        <v>124</v>
      </c>
      <c r="F50" s="63" t="n">
        <f aca="false">F51</f>
        <v>143000</v>
      </c>
      <c r="G50" s="63" t="n">
        <f aca="false">G51</f>
        <v>143000</v>
      </c>
      <c r="H50" s="63" t="n">
        <f aca="false">H51</f>
        <v>0</v>
      </c>
      <c r="I50" s="63" t="n">
        <f aca="false">I51</f>
        <v>0</v>
      </c>
      <c r="J50" s="63" t="n">
        <f aca="false">J51</f>
        <v>0</v>
      </c>
      <c r="K50" s="63" t="n">
        <f aca="false">K51</f>
        <v>0</v>
      </c>
      <c r="L50" s="63" t="n">
        <f aca="false">L51</f>
        <v>0</v>
      </c>
      <c r="M50" s="63" t="n">
        <f aca="false">M51</f>
        <v>0</v>
      </c>
      <c r="N50" s="63" t="n">
        <f aca="false">N51</f>
        <v>0</v>
      </c>
      <c r="O50" s="63" t="n">
        <f aca="false">O51</f>
        <v>0</v>
      </c>
      <c r="P50" s="63" t="n">
        <f aca="false">P51</f>
        <v>0</v>
      </c>
      <c r="Q50" s="63" t="n">
        <f aca="false">Q51</f>
        <v>0</v>
      </c>
      <c r="R50" s="64" t="n">
        <f aca="false">F50+K50</f>
        <v>143000</v>
      </c>
    </row>
    <row r="51" customFormat="false" ht="18.75" hidden="false" customHeight="true" outlineLevel="0" collapsed="false">
      <c r="B51" s="20"/>
      <c r="C51" s="20"/>
      <c r="D51" s="28"/>
      <c r="E51" s="27" t="s">
        <v>125</v>
      </c>
      <c r="F51" s="63" t="n">
        <v>143000</v>
      </c>
      <c r="G51" s="63" t="n">
        <v>143000</v>
      </c>
      <c r="H51" s="63" t="n">
        <v>0</v>
      </c>
      <c r="I51" s="63" t="n">
        <v>0</v>
      </c>
      <c r="J51" s="63"/>
      <c r="K51" s="63" t="n">
        <v>0</v>
      </c>
      <c r="L51" s="63" t="n">
        <v>0</v>
      </c>
      <c r="M51" s="63" t="n">
        <v>0</v>
      </c>
      <c r="N51" s="63" t="n">
        <v>0</v>
      </c>
      <c r="O51" s="63" t="n">
        <v>0</v>
      </c>
      <c r="P51" s="63" t="n">
        <v>0</v>
      </c>
      <c r="Q51" s="63" t="n">
        <v>0</v>
      </c>
      <c r="R51" s="64" t="n">
        <f aca="false">F51+K51</f>
        <v>143000</v>
      </c>
    </row>
    <row r="52" customFormat="false" ht="21.75" hidden="false" customHeight="true" outlineLevel="0" collapsed="false">
      <c r="B52" s="20" t="s">
        <v>126</v>
      </c>
      <c r="C52" s="20" t="s">
        <v>127</v>
      </c>
      <c r="D52" s="20" t="s">
        <v>128</v>
      </c>
      <c r="E52" s="27" t="s">
        <v>129</v>
      </c>
      <c r="F52" s="63" t="n">
        <f aca="false">F53</f>
        <v>1352276</v>
      </c>
      <c r="G52" s="63" t="n">
        <f aca="false">G53</f>
        <v>1352276</v>
      </c>
      <c r="H52" s="63" t="n">
        <f aca="false">H53</f>
        <v>0</v>
      </c>
      <c r="I52" s="63" t="n">
        <f aca="false">I53</f>
        <v>0</v>
      </c>
      <c r="J52" s="63" t="n">
        <f aca="false">J53</f>
        <v>0</v>
      </c>
      <c r="K52" s="63" t="n">
        <f aca="false">K53</f>
        <v>0</v>
      </c>
      <c r="L52" s="63" t="n">
        <f aca="false">L53</f>
        <v>0</v>
      </c>
      <c r="M52" s="63" t="n">
        <f aca="false">M53</f>
        <v>0</v>
      </c>
      <c r="N52" s="63" t="n">
        <f aca="false">N53</f>
        <v>0</v>
      </c>
      <c r="O52" s="63" t="n">
        <f aca="false">O53</f>
        <v>0</v>
      </c>
      <c r="P52" s="63" t="n">
        <f aca="false">P53</f>
        <v>0</v>
      </c>
      <c r="Q52" s="63" t="n">
        <f aca="false">Q53</f>
        <v>0</v>
      </c>
      <c r="R52" s="64" t="n">
        <f aca="false">F52+K52</f>
        <v>1352276</v>
      </c>
    </row>
    <row r="53" customFormat="false" ht="18" hidden="false" customHeight="true" outlineLevel="0" collapsed="false">
      <c r="B53" s="20"/>
      <c r="C53" s="20"/>
      <c r="D53" s="28"/>
      <c r="E53" s="27" t="s">
        <v>125</v>
      </c>
      <c r="F53" s="63" t="n">
        <v>1352276</v>
      </c>
      <c r="G53" s="63" t="n">
        <v>1352276</v>
      </c>
      <c r="H53" s="63" t="n">
        <v>0</v>
      </c>
      <c r="I53" s="63" t="n">
        <v>0</v>
      </c>
      <c r="J53" s="63" t="n">
        <v>0</v>
      </c>
      <c r="K53" s="63"/>
      <c r="L53" s="63"/>
      <c r="M53" s="63"/>
      <c r="N53" s="63"/>
      <c r="O53" s="63"/>
      <c r="P53" s="63"/>
      <c r="Q53" s="63"/>
      <c r="R53" s="64" t="n">
        <f aca="false">F53+K53</f>
        <v>1352276</v>
      </c>
    </row>
    <row r="54" customFormat="false" ht="36.75" hidden="false" customHeight="true" outlineLevel="0" collapsed="false">
      <c r="B54" s="20"/>
      <c r="C54" s="68" t="s">
        <v>44</v>
      </c>
      <c r="D54" s="73"/>
      <c r="E54" s="74" t="s">
        <v>45</v>
      </c>
      <c r="F54" s="63" t="n">
        <f aca="false">F56+F58+F62+F64+F66+F68+F72+F74</f>
        <v>88931865</v>
      </c>
      <c r="G54" s="63" t="n">
        <f aca="false">G56+G58+G62+G64+G66+G68+G72+G74</f>
        <v>88931865</v>
      </c>
      <c r="H54" s="63" t="n">
        <f aca="false">H56+H58+H62+H64+H66+H68+H72+H74</f>
        <v>0</v>
      </c>
      <c r="I54" s="63" t="n">
        <f aca="false">I56+I58+I62+I64+I66+I68+I72+I74</f>
        <v>0</v>
      </c>
      <c r="J54" s="63" t="n">
        <f aca="false">J56+J58+J62+J64+J66+J68+J72+J74</f>
        <v>0</v>
      </c>
      <c r="K54" s="63" t="n">
        <f aca="false">K56+K58+K62+K64+K66+K68+K72+K74</f>
        <v>0</v>
      </c>
      <c r="L54" s="63" t="n">
        <f aca="false">L56+L58+L62+L64+L66+L68+L72+L74</f>
        <v>0</v>
      </c>
      <c r="M54" s="63" t="n">
        <f aca="false">M56+M58+M62+M64+M66+M68+M72+M74</f>
        <v>0</v>
      </c>
      <c r="N54" s="63" t="n">
        <f aca="false">N56+N58+N62+N64+N66+N68+N72+N74</f>
        <v>0</v>
      </c>
      <c r="O54" s="63" t="n">
        <f aca="false">O56+O58+O62+O64+O66+O68+O72+O74</f>
        <v>0</v>
      </c>
      <c r="P54" s="63" t="n">
        <f aca="false">P56+P58+P62+P64+P66+P68+P72+P74</f>
        <v>0</v>
      </c>
      <c r="Q54" s="63" t="n">
        <f aca="false">Q56+Q58+Q62+Q64+Q66+Q68+Q72+Q74</f>
        <v>0</v>
      </c>
      <c r="R54" s="63" t="n">
        <f aca="false">R56+R58+R62+R64+R66+R68+R72+R74</f>
        <v>88931865</v>
      </c>
    </row>
    <row r="55" customFormat="false" ht="145.5" hidden="false" customHeight="true" outlineLevel="0" collapsed="false">
      <c r="B55" s="20"/>
      <c r="C55" s="68"/>
      <c r="D55" s="73"/>
      <c r="E55" s="27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63" t="n">
        <f aca="false">F57+F59+F63+F65+F67+F69+F73+F75</f>
        <v>88931865</v>
      </c>
      <c r="G55" s="63" t="n">
        <f aca="false">G57+G59+G63+G65+G67+G69+G73+G75</f>
        <v>88931865</v>
      </c>
      <c r="H55" s="63" t="n">
        <f aca="false">H57+H59+H63+H65+H67+H69+H73+H75</f>
        <v>0</v>
      </c>
      <c r="I55" s="63" t="n">
        <f aca="false">I57+I59+I63+I65+I67+I69+I73+I75</f>
        <v>0</v>
      </c>
      <c r="J55" s="63" t="n">
        <f aca="false">J57+J59+J63+J65+J67+J69+J73+J75</f>
        <v>0</v>
      </c>
      <c r="K55" s="63" t="n">
        <f aca="false">K57+K59+K63+K65+K67+K69+K73+K75</f>
        <v>0</v>
      </c>
      <c r="L55" s="63" t="n">
        <f aca="false">L57+L59+L63+L65+L67+L69+L73+L75</f>
        <v>0</v>
      </c>
      <c r="M55" s="63" t="n">
        <f aca="false">M57+M59+M63+M65+M67+M69+M73+M75</f>
        <v>0</v>
      </c>
      <c r="N55" s="63" t="n">
        <f aca="false">N57+N59+N63+N65+N67+N69+N73+N75</f>
        <v>0</v>
      </c>
      <c r="O55" s="63" t="n">
        <f aca="false">O57+O59+O63+O65+O67+O69+O73+O75</f>
        <v>0</v>
      </c>
      <c r="P55" s="63" t="n">
        <f aca="false">P57+P59+P63+P65+P67+P69+P73+P75</f>
        <v>0</v>
      </c>
      <c r="Q55" s="63" t="n">
        <f aca="false">Q57+Q59+Q63+Q65+Q67+Q69+Q73+Q75</f>
        <v>0</v>
      </c>
      <c r="R55" s="63" t="n">
        <f aca="false">R57+R59+R63+R65+R67+R69+R73+R75</f>
        <v>88931865</v>
      </c>
    </row>
    <row r="56" customFormat="false" ht="18.75" hidden="false" customHeight="true" outlineLevel="0" collapsed="false">
      <c r="A56" s="3" t="n">
        <v>90302</v>
      </c>
      <c r="B56" s="20" t="s">
        <v>130</v>
      </c>
      <c r="C56" s="20" t="s">
        <v>46</v>
      </c>
      <c r="D56" s="20" t="s">
        <v>47</v>
      </c>
      <c r="E56" s="21" t="s">
        <v>131</v>
      </c>
      <c r="F56" s="63" t="n">
        <f aca="false">F57</f>
        <v>1400500</v>
      </c>
      <c r="G56" s="63" t="n">
        <f aca="false">G57</f>
        <v>1400500</v>
      </c>
      <c r="H56" s="63" t="n">
        <v>0</v>
      </c>
      <c r="I56" s="63" t="n">
        <v>0</v>
      </c>
      <c r="J56" s="63" t="n">
        <v>0</v>
      </c>
      <c r="K56" s="64" t="n">
        <f aca="false">K57</f>
        <v>0</v>
      </c>
      <c r="L56" s="64" t="n">
        <v>0</v>
      </c>
      <c r="M56" s="64" t="n">
        <v>0</v>
      </c>
      <c r="N56" s="64" t="n">
        <v>0</v>
      </c>
      <c r="O56" s="64" t="n">
        <v>0</v>
      </c>
      <c r="P56" s="64" t="n">
        <v>0</v>
      </c>
      <c r="Q56" s="64" t="n">
        <v>0</v>
      </c>
      <c r="R56" s="64" t="n">
        <f aca="false">F56+K56</f>
        <v>1400500</v>
      </c>
    </row>
    <row r="57" customFormat="false" ht="131.25" hidden="false" customHeight="true" outlineLevel="0" collapsed="false">
      <c r="B57" s="20"/>
      <c r="C57" s="20"/>
      <c r="D57" s="28"/>
      <c r="E5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63" t="n">
        <v>1400500</v>
      </c>
      <c r="G57" s="63" t="n">
        <v>1400500</v>
      </c>
      <c r="H57" s="63" t="n">
        <v>0</v>
      </c>
      <c r="I57" s="63" t="n">
        <v>0</v>
      </c>
      <c r="J57" s="63" t="n">
        <v>0</v>
      </c>
      <c r="K57" s="64" t="n">
        <v>0</v>
      </c>
      <c r="L57" s="64" t="n">
        <v>0</v>
      </c>
      <c r="M57" s="64" t="n">
        <v>0</v>
      </c>
      <c r="N57" s="64" t="n">
        <v>0</v>
      </c>
      <c r="O57" s="64" t="n">
        <v>0</v>
      </c>
      <c r="P57" s="64" t="n">
        <v>0</v>
      </c>
      <c r="Q57" s="64" t="n">
        <v>0</v>
      </c>
      <c r="R57" s="64" t="n">
        <f aca="false">F57+K57</f>
        <v>1400500</v>
      </c>
    </row>
    <row r="58" customFormat="false" ht="20.25" hidden="false" customHeight="true" outlineLevel="0" collapsed="false">
      <c r="A58" s="3" t="n">
        <v>90304</v>
      </c>
      <c r="B58" s="20" t="s">
        <v>132</v>
      </c>
      <c r="C58" s="20" t="s">
        <v>48</v>
      </c>
      <c r="D58" s="20" t="s">
        <v>47</v>
      </c>
      <c r="E58" s="21" t="s">
        <v>133</v>
      </c>
      <c r="F58" s="63" t="n">
        <f aca="false">F59</f>
        <v>667040</v>
      </c>
      <c r="G58" s="63" t="n">
        <f aca="false">G59</f>
        <v>667040</v>
      </c>
      <c r="H58" s="63" t="n">
        <v>0</v>
      </c>
      <c r="I58" s="63" t="n">
        <v>0</v>
      </c>
      <c r="J58" s="63"/>
      <c r="K58" s="64" t="n">
        <f aca="false">K59</f>
        <v>0</v>
      </c>
      <c r="L58" s="64" t="n">
        <v>0</v>
      </c>
      <c r="M58" s="64" t="n">
        <v>0</v>
      </c>
      <c r="N58" s="64" t="n">
        <v>0</v>
      </c>
      <c r="O58" s="64" t="n">
        <v>0</v>
      </c>
      <c r="P58" s="64" t="n">
        <v>0</v>
      </c>
      <c r="Q58" s="64" t="n">
        <v>0</v>
      </c>
      <c r="R58" s="64" t="n">
        <f aca="false">F58+K58</f>
        <v>667040</v>
      </c>
    </row>
    <row r="59" customFormat="false" ht="134.25" hidden="false" customHeight="true" outlineLevel="0" collapsed="false">
      <c r="B59" s="20"/>
      <c r="C59" s="20"/>
      <c r="D59" s="28"/>
      <c r="E5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63" t="n">
        <v>667040</v>
      </c>
      <c r="G59" s="63" t="n">
        <v>667040</v>
      </c>
      <c r="H59" s="63" t="n">
        <v>0</v>
      </c>
      <c r="I59" s="63" t="n">
        <v>0</v>
      </c>
      <c r="J59" s="63" t="n">
        <v>0</v>
      </c>
      <c r="K59" s="64" t="n">
        <v>0</v>
      </c>
      <c r="L59" s="64" t="n">
        <v>0</v>
      </c>
      <c r="M59" s="64" t="n">
        <v>0</v>
      </c>
      <c r="N59" s="64" t="n">
        <v>0</v>
      </c>
      <c r="O59" s="64" t="n">
        <v>0</v>
      </c>
      <c r="P59" s="64" t="n">
        <v>0</v>
      </c>
      <c r="Q59" s="64" t="n">
        <v>0</v>
      </c>
      <c r="R59" s="64" t="n">
        <f aca="false">F59+K59</f>
        <v>667040</v>
      </c>
    </row>
    <row r="60" customFormat="false" ht="19.5" hidden="false" customHeight="true" outlineLevel="0" collapsed="false">
      <c r="B60" s="20" t="s">
        <v>134</v>
      </c>
      <c r="C60" s="20" t="s">
        <v>49</v>
      </c>
      <c r="D60" s="20" t="s">
        <v>47</v>
      </c>
      <c r="E60" s="21" t="s">
        <v>135</v>
      </c>
      <c r="F60" s="63" t="n">
        <f aca="false">F61</f>
        <v>81259135</v>
      </c>
      <c r="G60" s="63" t="n">
        <f aca="false">G61</f>
        <v>81259135</v>
      </c>
      <c r="H60" s="63"/>
      <c r="I60" s="63"/>
      <c r="J60" s="63"/>
      <c r="K60" s="64"/>
      <c r="L60" s="64"/>
      <c r="M60" s="64"/>
      <c r="N60" s="64"/>
      <c r="O60" s="64"/>
      <c r="P60" s="64"/>
      <c r="Q60" s="64"/>
      <c r="R60" s="64" t="n">
        <f aca="false">F60+K60</f>
        <v>81259135</v>
      </c>
    </row>
    <row r="61" customFormat="false" ht="134.25" hidden="false" customHeight="true" outlineLevel="0" collapsed="false">
      <c r="B61" s="20"/>
      <c r="C61" s="20"/>
      <c r="D61" s="28"/>
      <c r="E6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63" t="n">
        <v>81259135</v>
      </c>
      <c r="G61" s="63" t="n">
        <v>81259135</v>
      </c>
      <c r="H61" s="63"/>
      <c r="I61" s="63"/>
      <c r="J61" s="63"/>
      <c r="K61" s="64"/>
      <c r="L61" s="64"/>
      <c r="M61" s="64"/>
      <c r="N61" s="64"/>
      <c r="O61" s="64"/>
      <c r="P61" s="64"/>
      <c r="Q61" s="64"/>
      <c r="R61" s="64" t="n">
        <f aca="false">F61+K61</f>
        <v>81259135</v>
      </c>
    </row>
    <row r="62" customFormat="false" ht="18.75" hidden="false" customHeight="true" outlineLevel="0" collapsed="false">
      <c r="A62" s="3" t="n">
        <v>90305</v>
      </c>
      <c r="B62" s="20" t="s">
        <v>136</v>
      </c>
      <c r="C62" s="20" t="s">
        <v>50</v>
      </c>
      <c r="D62" s="20" t="s">
        <v>47</v>
      </c>
      <c r="E62" s="21" t="s">
        <v>137</v>
      </c>
      <c r="F62" s="63" t="n">
        <f aca="false">F63</f>
        <v>8093000</v>
      </c>
      <c r="G62" s="63" t="n">
        <f aca="false">G63</f>
        <v>8093000</v>
      </c>
      <c r="H62" s="63" t="n">
        <v>0</v>
      </c>
      <c r="I62" s="63" t="n">
        <v>0</v>
      </c>
      <c r="J62" s="63" t="n">
        <v>0</v>
      </c>
      <c r="K62" s="64" t="n">
        <f aca="false">K63</f>
        <v>0</v>
      </c>
      <c r="L62" s="64" t="n">
        <v>0</v>
      </c>
      <c r="M62" s="64" t="n">
        <v>0</v>
      </c>
      <c r="N62" s="64" t="n">
        <v>0</v>
      </c>
      <c r="O62" s="64" t="n">
        <v>0</v>
      </c>
      <c r="P62" s="64" t="n">
        <v>0</v>
      </c>
      <c r="Q62" s="64" t="n">
        <v>0</v>
      </c>
      <c r="R62" s="64" t="n">
        <f aca="false">F62+K62</f>
        <v>8093000</v>
      </c>
    </row>
    <row r="63" customFormat="false" ht="128.25" hidden="false" customHeight="true" outlineLevel="0" collapsed="false">
      <c r="B63" s="20"/>
      <c r="C63" s="20"/>
      <c r="D63" s="20"/>
      <c r="E63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63" t="n">
        <v>8093000</v>
      </c>
      <c r="G63" s="63" t="n">
        <v>8093000</v>
      </c>
      <c r="H63" s="63" t="n">
        <v>0</v>
      </c>
      <c r="I63" s="63" t="n">
        <v>0</v>
      </c>
      <c r="J63" s="63" t="n">
        <v>0</v>
      </c>
      <c r="K63" s="64" t="n">
        <v>0</v>
      </c>
      <c r="L63" s="64" t="n">
        <v>0</v>
      </c>
      <c r="M63" s="64" t="n">
        <v>0</v>
      </c>
      <c r="N63" s="64" t="n">
        <v>0</v>
      </c>
      <c r="O63" s="64" t="n">
        <v>0</v>
      </c>
      <c r="P63" s="64" t="n">
        <v>0</v>
      </c>
      <c r="Q63" s="64" t="n">
        <v>0</v>
      </c>
      <c r="R63" s="64" t="n">
        <f aca="false">F63+K63</f>
        <v>8093000</v>
      </c>
    </row>
    <row r="64" customFormat="false" ht="21" hidden="false" customHeight="true" outlineLevel="0" collapsed="false">
      <c r="A64" s="3" t="n">
        <v>90306</v>
      </c>
      <c r="B64" s="20" t="s">
        <v>138</v>
      </c>
      <c r="C64" s="20" t="s">
        <v>51</v>
      </c>
      <c r="D64" s="20" t="s">
        <v>47</v>
      </c>
      <c r="E64" s="21" t="s">
        <v>139</v>
      </c>
      <c r="F64" s="63" t="n">
        <f aca="false">F65</f>
        <v>21003500</v>
      </c>
      <c r="G64" s="63" t="n">
        <f aca="false">G65</f>
        <v>21003500</v>
      </c>
      <c r="H64" s="63" t="n">
        <v>0</v>
      </c>
      <c r="I64" s="63" t="n">
        <v>0</v>
      </c>
      <c r="J64" s="63" t="n">
        <v>0</v>
      </c>
      <c r="K64" s="64" t="n">
        <f aca="false">K65</f>
        <v>0</v>
      </c>
      <c r="L64" s="64" t="n">
        <v>0</v>
      </c>
      <c r="M64" s="64" t="n">
        <v>0</v>
      </c>
      <c r="N64" s="64" t="n">
        <v>0</v>
      </c>
      <c r="O64" s="64" t="n">
        <v>0</v>
      </c>
      <c r="P64" s="64" t="n">
        <v>0</v>
      </c>
      <c r="Q64" s="64" t="n">
        <v>0</v>
      </c>
      <c r="R64" s="64" t="n">
        <f aca="false">F64+K64</f>
        <v>21003500</v>
      </c>
    </row>
    <row r="65" customFormat="false" ht="129.75" hidden="false" customHeight="true" outlineLevel="0" collapsed="false">
      <c r="B65" s="20"/>
      <c r="C65" s="20"/>
      <c r="D65" s="20"/>
      <c r="E65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63" t="n">
        <v>21003500</v>
      </c>
      <c r="G65" s="63" t="n">
        <v>21003500</v>
      </c>
      <c r="H65" s="63" t="n">
        <v>0</v>
      </c>
      <c r="I65" s="63" t="n">
        <v>0</v>
      </c>
      <c r="J65" s="63" t="n">
        <v>0</v>
      </c>
      <c r="K65" s="64" t="n">
        <v>0</v>
      </c>
      <c r="L65" s="64" t="n">
        <v>0</v>
      </c>
      <c r="M65" s="64" t="n">
        <v>0</v>
      </c>
      <c r="N65" s="64" t="n">
        <v>0</v>
      </c>
      <c r="O65" s="64" t="n">
        <v>0</v>
      </c>
      <c r="P65" s="64" t="n">
        <v>0</v>
      </c>
      <c r="Q65" s="64" t="n">
        <v>0</v>
      </c>
      <c r="R65" s="64" t="n">
        <f aca="false">F65+K65</f>
        <v>21003500</v>
      </c>
    </row>
    <row r="66" customFormat="false" ht="20.25" hidden="false" customHeight="true" outlineLevel="0" collapsed="false">
      <c r="A66" s="3" t="n">
        <v>90307</v>
      </c>
      <c r="B66" s="20" t="s">
        <v>140</v>
      </c>
      <c r="C66" s="20" t="s">
        <v>52</v>
      </c>
      <c r="D66" s="20" t="s">
        <v>47</v>
      </c>
      <c r="E66" s="21" t="s">
        <v>141</v>
      </c>
      <c r="F66" s="63" t="n">
        <f aca="false">F67</f>
        <v>1000300</v>
      </c>
      <c r="G66" s="63" t="n">
        <f aca="false">G67</f>
        <v>1000300</v>
      </c>
      <c r="H66" s="63" t="n">
        <v>0</v>
      </c>
      <c r="I66" s="63" t="n">
        <v>0</v>
      </c>
      <c r="J66" s="63" t="n">
        <v>0</v>
      </c>
      <c r="K66" s="64" t="n">
        <f aca="false">K67</f>
        <v>0</v>
      </c>
      <c r="L66" s="64" t="n">
        <v>0</v>
      </c>
      <c r="M66" s="64" t="n">
        <v>0</v>
      </c>
      <c r="N66" s="64" t="n">
        <v>0</v>
      </c>
      <c r="O66" s="64" t="n">
        <v>0</v>
      </c>
      <c r="P66" s="64" t="n">
        <v>0</v>
      </c>
      <c r="Q66" s="64" t="n">
        <v>0</v>
      </c>
      <c r="R66" s="64" t="n">
        <f aca="false">F66+K66</f>
        <v>1000300</v>
      </c>
    </row>
    <row r="67" customFormat="false" ht="131.25" hidden="false" customHeight="true" outlineLevel="0" collapsed="false">
      <c r="B67" s="20"/>
      <c r="C67" s="20"/>
      <c r="D67" s="28"/>
      <c r="E6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63" t="n">
        <v>1000300</v>
      </c>
      <c r="G67" s="63" t="n">
        <v>1000300</v>
      </c>
      <c r="H67" s="63" t="n">
        <v>0</v>
      </c>
      <c r="I67" s="63" t="n">
        <v>0</v>
      </c>
      <c r="J67" s="63" t="n">
        <v>0</v>
      </c>
      <c r="K67" s="64" t="n">
        <v>0</v>
      </c>
      <c r="L67" s="64" t="n">
        <v>0</v>
      </c>
      <c r="M67" s="64" t="n">
        <v>0</v>
      </c>
      <c r="N67" s="64" t="n">
        <v>0</v>
      </c>
      <c r="O67" s="64" t="n">
        <v>0</v>
      </c>
      <c r="P67" s="64" t="n">
        <v>0</v>
      </c>
      <c r="Q67" s="64" t="n">
        <v>0</v>
      </c>
      <c r="R67" s="64" t="n">
        <f aca="false">F67+K67</f>
        <v>1000300</v>
      </c>
    </row>
    <row r="68" customFormat="false" ht="21.75" hidden="false" customHeight="true" outlineLevel="0" collapsed="false">
      <c r="A68" s="3" t="n">
        <v>90308</v>
      </c>
      <c r="B68" s="20" t="s">
        <v>142</v>
      </c>
      <c r="C68" s="20" t="s">
        <v>53</v>
      </c>
      <c r="D68" s="20" t="s">
        <v>47</v>
      </c>
      <c r="E68" s="21" t="s">
        <v>143</v>
      </c>
      <c r="F68" s="63" t="n">
        <f aca="false">F69</f>
        <v>16097000</v>
      </c>
      <c r="G68" s="63" t="n">
        <f aca="false">G69</f>
        <v>16097000</v>
      </c>
      <c r="H68" s="63" t="n">
        <v>0</v>
      </c>
      <c r="I68" s="63" t="n">
        <v>0</v>
      </c>
      <c r="J68" s="63" t="n">
        <v>0</v>
      </c>
      <c r="K68" s="64" t="n">
        <f aca="false">K69</f>
        <v>0</v>
      </c>
      <c r="L68" s="64" t="n">
        <v>0</v>
      </c>
      <c r="M68" s="64" t="n">
        <v>0</v>
      </c>
      <c r="N68" s="64" t="n">
        <v>0</v>
      </c>
      <c r="O68" s="64" t="n">
        <v>0</v>
      </c>
      <c r="P68" s="64" t="n">
        <v>0</v>
      </c>
      <c r="Q68" s="64" t="n">
        <v>0</v>
      </c>
      <c r="R68" s="64" t="n">
        <f aca="false">F68+K68</f>
        <v>16097000</v>
      </c>
    </row>
    <row r="69" customFormat="false" ht="129.75" hidden="false" customHeight="true" outlineLevel="0" collapsed="false">
      <c r="B69" s="20"/>
      <c r="C69" s="20"/>
      <c r="D69" s="28"/>
      <c r="E6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63" t="n">
        <v>16097000</v>
      </c>
      <c r="G69" s="63" t="n">
        <v>16097000</v>
      </c>
      <c r="H69" s="63" t="n">
        <v>0</v>
      </c>
      <c r="I69" s="63" t="n">
        <v>0</v>
      </c>
      <c r="J69" s="63" t="n">
        <v>0</v>
      </c>
      <c r="K69" s="64" t="n">
        <v>0</v>
      </c>
      <c r="L69" s="64" t="n">
        <v>0</v>
      </c>
      <c r="M69" s="64" t="n">
        <v>0</v>
      </c>
      <c r="N69" s="64" t="n">
        <v>0</v>
      </c>
      <c r="O69" s="64" t="n">
        <v>0</v>
      </c>
      <c r="P69" s="64" t="n">
        <v>0</v>
      </c>
      <c r="Q69" s="64" t="n">
        <v>0</v>
      </c>
      <c r="R69" s="64" t="n">
        <f aca="false">F69+K69</f>
        <v>16097000</v>
      </c>
    </row>
    <row r="70" customFormat="false" ht="84" hidden="false" customHeight="true" outlineLevel="0" collapsed="false">
      <c r="B70" s="20"/>
      <c r="C70" s="20" t="s">
        <v>54</v>
      </c>
      <c r="D70" s="28"/>
      <c r="E70" s="21" t="s">
        <v>144</v>
      </c>
      <c r="F70" s="63" t="n">
        <f aca="false">F72+F74+F76+F78+F80</f>
        <v>49177825</v>
      </c>
      <c r="G70" s="63" t="n">
        <f aca="false">G72+G74+G76+G78+G80</f>
        <v>49177825</v>
      </c>
      <c r="H70" s="63"/>
      <c r="I70" s="63"/>
      <c r="J70" s="63"/>
      <c r="K70" s="64"/>
      <c r="L70" s="64"/>
      <c r="M70" s="64"/>
      <c r="N70" s="64"/>
      <c r="O70" s="64"/>
      <c r="P70" s="64"/>
      <c r="Q70" s="64"/>
      <c r="R70" s="64" t="n">
        <f aca="false">F70+K70</f>
        <v>49177825</v>
      </c>
    </row>
    <row r="71" customFormat="false" ht="129.75" hidden="false" customHeight="true" outlineLevel="0" collapsed="false">
      <c r="B71" s="20"/>
      <c r="C71" s="20"/>
      <c r="D71" s="28"/>
      <c r="E7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63" t="n">
        <f aca="false">F73+F75+F77+F79+F81</f>
        <v>49177825</v>
      </c>
      <c r="G71" s="63" t="n">
        <f aca="false">G73+G75+G77+G79+G81</f>
        <v>49177825</v>
      </c>
      <c r="H71" s="63"/>
      <c r="I71" s="63"/>
      <c r="J71" s="63"/>
      <c r="K71" s="64"/>
      <c r="L71" s="64"/>
      <c r="M71" s="64"/>
      <c r="N71" s="64"/>
      <c r="O71" s="64"/>
      <c r="P71" s="64"/>
      <c r="Q71" s="64"/>
      <c r="R71" s="64" t="n">
        <f aca="false">F71+K71</f>
        <v>49177825</v>
      </c>
    </row>
    <row r="72" customFormat="false" ht="31.5" hidden="false" customHeight="true" outlineLevel="0" collapsed="false">
      <c r="A72" s="3" t="n">
        <v>90401</v>
      </c>
      <c r="B72" s="20" t="s">
        <v>145</v>
      </c>
      <c r="C72" s="20" t="s">
        <v>55</v>
      </c>
      <c r="D72" s="20" t="s">
        <v>56</v>
      </c>
      <c r="E72" s="21" t="s">
        <v>146</v>
      </c>
      <c r="F72" s="63" t="n">
        <f aca="false">F73</f>
        <v>30664525</v>
      </c>
      <c r="G72" s="63" t="n">
        <f aca="false">G73</f>
        <v>30664525</v>
      </c>
      <c r="H72" s="63" t="n">
        <v>0</v>
      </c>
      <c r="I72" s="63" t="n">
        <v>0</v>
      </c>
      <c r="J72" s="63" t="n">
        <v>0</v>
      </c>
      <c r="K72" s="64" t="n">
        <f aca="false">K73</f>
        <v>0</v>
      </c>
      <c r="L72" s="64" t="n">
        <v>0</v>
      </c>
      <c r="M72" s="64" t="n">
        <v>0</v>
      </c>
      <c r="N72" s="64" t="n">
        <v>0</v>
      </c>
      <c r="O72" s="64" t="n">
        <v>0</v>
      </c>
      <c r="P72" s="64" t="n">
        <v>0</v>
      </c>
      <c r="Q72" s="64" t="n">
        <v>0</v>
      </c>
      <c r="R72" s="64" t="n">
        <f aca="false">F72+K72</f>
        <v>30664525</v>
      </c>
    </row>
    <row r="73" customFormat="false" ht="128.25" hidden="false" customHeight="true" outlineLevel="0" collapsed="false">
      <c r="B73" s="20"/>
      <c r="C73" s="20"/>
      <c r="D73" s="28"/>
      <c r="E73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63" t="n">
        <v>30664525</v>
      </c>
      <c r="G73" s="63" t="n">
        <v>30664525</v>
      </c>
      <c r="H73" s="63" t="n">
        <v>0</v>
      </c>
      <c r="I73" s="63" t="n">
        <v>0</v>
      </c>
      <c r="J73" s="63" t="n">
        <v>0</v>
      </c>
      <c r="K73" s="64" t="n">
        <v>0</v>
      </c>
      <c r="L73" s="64" t="n">
        <v>0</v>
      </c>
      <c r="M73" s="64" t="n">
        <v>0</v>
      </c>
      <c r="N73" s="64" t="n">
        <v>0</v>
      </c>
      <c r="O73" s="64" t="n">
        <v>0</v>
      </c>
      <c r="P73" s="64" t="n">
        <v>0</v>
      </c>
      <c r="Q73" s="64" t="n">
        <v>0</v>
      </c>
      <c r="R73" s="64" t="n">
        <f aca="false">F73+K73</f>
        <v>30664525</v>
      </c>
    </row>
    <row r="74" customFormat="false" ht="34.5" hidden="false" customHeight="true" outlineLevel="0" collapsed="false">
      <c r="B74" s="20" t="s">
        <v>147</v>
      </c>
      <c r="C74" s="20" t="s">
        <v>57</v>
      </c>
      <c r="D74" s="20" t="s">
        <v>56</v>
      </c>
      <c r="E74" s="21" t="s">
        <v>148</v>
      </c>
      <c r="F74" s="63" t="n">
        <f aca="false">F75</f>
        <v>10006000</v>
      </c>
      <c r="G74" s="63" t="n">
        <f aca="false">G75</f>
        <v>10006000</v>
      </c>
      <c r="H74" s="63" t="n">
        <v>0</v>
      </c>
      <c r="I74" s="63" t="n">
        <v>0</v>
      </c>
      <c r="J74" s="63" t="n">
        <v>0</v>
      </c>
      <c r="K74" s="64" t="n">
        <f aca="false">K75</f>
        <v>0</v>
      </c>
      <c r="L74" s="64" t="n">
        <v>0</v>
      </c>
      <c r="M74" s="64" t="n">
        <v>0</v>
      </c>
      <c r="N74" s="64" t="n">
        <v>0</v>
      </c>
      <c r="O74" s="64" t="n">
        <v>0</v>
      </c>
      <c r="P74" s="64" t="n">
        <v>0</v>
      </c>
      <c r="Q74" s="64" t="n">
        <v>0</v>
      </c>
      <c r="R74" s="64" t="n">
        <f aca="false">F74+K74</f>
        <v>10006000</v>
      </c>
    </row>
    <row r="75" customFormat="false" ht="130.5" hidden="false" customHeight="true" outlineLevel="0" collapsed="false">
      <c r="B75" s="20"/>
      <c r="C75" s="20"/>
      <c r="D75" s="20"/>
      <c r="E75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63" t="n">
        <v>10006000</v>
      </c>
      <c r="G75" s="63" t="n">
        <v>10006000</v>
      </c>
      <c r="H75" s="63" t="n">
        <v>0</v>
      </c>
      <c r="I75" s="63" t="n">
        <v>0</v>
      </c>
      <c r="J75" s="63" t="n">
        <v>0</v>
      </c>
      <c r="K75" s="64" t="n">
        <v>0</v>
      </c>
      <c r="L75" s="64" t="n">
        <v>0</v>
      </c>
      <c r="M75" s="64" t="n">
        <v>0</v>
      </c>
      <c r="N75" s="64" t="n">
        <v>0</v>
      </c>
      <c r="O75" s="64" t="n">
        <v>0</v>
      </c>
      <c r="P75" s="64" t="n">
        <v>0</v>
      </c>
      <c r="Q75" s="64" t="n">
        <v>0</v>
      </c>
      <c r="R75" s="64" t="n">
        <f aca="false">F75+K75</f>
        <v>10006000</v>
      </c>
    </row>
    <row r="76" customFormat="false" ht="35.25" hidden="false" customHeight="true" outlineLevel="0" collapsed="false">
      <c r="A76" s="3" t="n">
        <v>90413</v>
      </c>
      <c r="B76" s="20" t="s">
        <v>149</v>
      </c>
      <c r="C76" s="20" t="s">
        <v>150</v>
      </c>
      <c r="D76" s="20" t="s">
        <v>56</v>
      </c>
      <c r="E76" s="21" t="s">
        <v>151</v>
      </c>
      <c r="F76" s="63" t="n">
        <f aca="false">F77</f>
        <v>6005000</v>
      </c>
      <c r="G76" s="63" t="n">
        <f aca="false">G77</f>
        <v>6005000</v>
      </c>
      <c r="H76" s="63" t="n">
        <v>0</v>
      </c>
      <c r="I76" s="63" t="n">
        <v>0</v>
      </c>
      <c r="J76" s="63" t="n">
        <v>0</v>
      </c>
      <c r="K76" s="64" t="n">
        <f aca="false">K77</f>
        <v>0</v>
      </c>
      <c r="L76" s="64" t="n">
        <v>0</v>
      </c>
      <c r="M76" s="64" t="n">
        <v>0</v>
      </c>
      <c r="N76" s="64" t="n">
        <v>0</v>
      </c>
      <c r="O76" s="64" t="n">
        <v>0</v>
      </c>
      <c r="P76" s="64" t="n">
        <v>0</v>
      </c>
      <c r="Q76" s="64" t="n">
        <v>0</v>
      </c>
      <c r="R76" s="64" t="n">
        <f aca="false">F76+K76</f>
        <v>6005000</v>
      </c>
    </row>
    <row r="77" customFormat="false" ht="129" hidden="false" customHeight="true" outlineLevel="0" collapsed="false">
      <c r="B77" s="75"/>
      <c r="C77" s="76"/>
      <c r="D77" s="28"/>
      <c r="E77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63" t="n">
        <v>6005000</v>
      </c>
      <c r="G77" s="63" t="n">
        <v>6005000</v>
      </c>
      <c r="H77" s="63" t="n">
        <v>0</v>
      </c>
      <c r="I77" s="63" t="n">
        <v>0</v>
      </c>
      <c r="J77" s="63" t="n">
        <v>0</v>
      </c>
      <c r="K77" s="64" t="n">
        <v>0</v>
      </c>
      <c r="L77" s="64" t="n">
        <v>0</v>
      </c>
      <c r="M77" s="64" t="n">
        <v>0</v>
      </c>
      <c r="N77" s="64" t="n">
        <v>0</v>
      </c>
      <c r="O77" s="64" t="n">
        <v>0</v>
      </c>
      <c r="P77" s="64" t="n">
        <v>0</v>
      </c>
      <c r="Q77" s="64" t="n">
        <v>0</v>
      </c>
      <c r="R77" s="64" t="n">
        <f aca="false">F77+K77</f>
        <v>6005000</v>
      </c>
    </row>
    <row r="78" customFormat="false" ht="31.5" hidden="false" customHeight="true" outlineLevel="0" collapsed="false">
      <c r="B78" s="20" t="s">
        <v>152</v>
      </c>
      <c r="C78" s="20" t="s">
        <v>153</v>
      </c>
      <c r="D78" s="20" t="s">
        <v>56</v>
      </c>
      <c r="E78" s="21" t="s">
        <v>154</v>
      </c>
      <c r="F78" s="63" t="n">
        <f aca="false">F79</f>
        <v>2002000</v>
      </c>
      <c r="G78" s="63" t="n">
        <f aca="false">G79</f>
        <v>2002000</v>
      </c>
      <c r="H78" s="63"/>
      <c r="I78" s="63"/>
      <c r="J78" s="63"/>
      <c r="K78" s="64"/>
      <c r="L78" s="64"/>
      <c r="M78" s="64"/>
      <c r="N78" s="64"/>
      <c r="O78" s="64"/>
      <c r="P78" s="64"/>
      <c r="Q78" s="64"/>
      <c r="R78" s="64" t="n">
        <f aca="false">F78+K78</f>
        <v>2002000</v>
      </c>
    </row>
    <row r="79" customFormat="false" ht="129" hidden="false" customHeight="true" outlineLevel="0" collapsed="false">
      <c r="B79" s="75"/>
      <c r="C79" s="76"/>
      <c r="D79" s="28"/>
      <c r="E79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63" t="n">
        <v>2002000</v>
      </c>
      <c r="G79" s="63" t="n">
        <v>2002000</v>
      </c>
      <c r="H79" s="63"/>
      <c r="I79" s="63"/>
      <c r="J79" s="63"/>
      <c r="K79" s="64"/>
      <c r="L79" s="64"/>
      <c r="M79" s="64"/>
      <c r="N79" s="64"/>
      <c r="O79" s="64"/>
      <c r="P79" s="64"/>
      <c r="Q79" s="64"/>
      <c r="R79" s="64" t="n">
        <f aca="false">F79+K79</f>
        <v>2002000</v>
      </c>
    </row>
    <row r="80" customFormat="false" ht="33" hidden="false" customHeight="true" outlineLevel="0" collapsed="false">
      <c r="B80" s="20" t="s">
        <v>155</v>
      </c>
      <c r="C80" s="20" t="s">
        <v>156</v>
      </c>
      <c r="D80" s="20" t="s">
        <v>56</v>
      </c>
      <c r="E80" s="21" t="s">
        <v>157</v>
      </c>
      <c r="F80" s="63" t="n">
        <f aca="false">F81</f>
        <v>500300</v>
      </c>
      <c r="G80" s="63" t="n">
        <f aca="false">G81</f>
        <v>500300</v>
      </c>
      <c r="H80" s="63"/>
      <c r="I80" s="63"/>
      <c r="J80" s="63"/>
      <c r="K80" s="64"/>
      <c r="L80" s="64"/>
      <c r="M80" s="64"/>
      <c r="N80" s="64"/>
      <c r="O80" s="64"/>
      <c r="P80" s="64"/>
      <c r="Q80" s="64"/>
      <c r="R80" s="64" t="n">
        <f aca="false">F80+K80</f>
        <v>500300</v>
      </c>
    </row>
    <row r="81" customFormat="false" ht="129" hidden="false" customHeight="true" outlineLevel="0" collapsed="false">
      <c r="B81" s="75"/>
      <c r="C81" s="76"/>
      <c r="D81" s="28"/>
      <c r="E81" s="21" t="str">
        <f aca="false"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63" t="n">
        <v>500300</v>
      </c>
      <c r="G81" s="63" t="n">
        <v>500300</v>
      </c>
      <c r="H81" s="63"/>
      <c r="I81" s="63"/>
      <c r="J81" s="63"/>
      <c r="K81" s="64"/>
      <c r="L81" s="64"/>
      <c r="M81" s="64"/>
      <c r="N81" s="64"/>
      <c r="O81" s="64"/>
      <c r="P81" s="64"/>
      <c r="Q81" s="64"/>
      <c r="R81" s="64" t="n">
        <f aca="false">F81+K81</f>
        <v>500300</v>
      </c>
    </row>
    <row r="82" customFormat="false" ht="34.5" hidden="false" customHeight="true" outlineLevel="0" collapsed="false">
      <c r="B82" s="26"/>
      <c r="C82" s="77" t="n">
        <v>3100</v>
      </c>
      <c r="D82" s="73"/>
      <c r="E82" s="69" t="s">
        <v>158</v>
      </c>
      <c r="F82" s="63" t="n">
        <f aca="false">F83</f>
        <v>6961400</v>
      </c>
      <c r="G82" s="63" t="n">
        <f aca="false">G83</f>
        <v>6961400</v>
      </c>
      <c r="H82" s="63" t="n">
        <f aca="false">H83</f>
        <v>5034006</v>
      </c>
      <c r="I82" s="63" t="n">
        <f aca="false">I83</f>
        <v>208798</v>
      </c>
      <c r="J82" s="63" t="n">
        <f aca="false">J83</f>
        <v>0</v>
      </c>
      <c r="K82" s="63" t="n">
        <f aca="false">K83</f>
        <v>87657</v>
      </c>
      <c r="L82" s="63" t="n">
        <f aca="false">L83</f>
        <v>87657</v>
      </c>
      <c r="M82" s="63" t="n">
        <f aca="false">M83</f>
        <v>67014</v>
      </c>
      <c r="N82" s="63" t="n">
        <f aca="false">N83</f>
        <v>0</v>
      </c>
      <c r="O82" s="63" t="n">
        <f aca="false">O83</f>
        <v>0</v>
      </c>
      <c r="P82" s="63" t="n">
        <f aca="false">P83</f>
        <v>0</v>
      </c>
      <c r="Q82" s="63" t="n">
        <f aca="false">Q83</f>
        <v>0</v>
      </c>
      <c r="R82" s="63" t="n">
        <f aca="false">R83</f>
        <v>7049057</v>
      </c>
    </row>
    <row r="83" customFormat="false" ht="35.25" hidden="false" customHeight="true" outlineLevel="0" collapsed="false">
      <c r="A83" s="3" t="n">
        <v>91204</v>
      </c>
      <c r="B83" s="20" t="s">
        <v>159</v>
      </c>
      <c r="C83" s="20" t="s">
        <v>160</v>
      </c>
      <c r="D83" s="20" t="s">
        <v>58</v>
      </c>
      <c r="E83" s="21" t="s">
        <v>161</v>
      </c>
      <c r="F83" s="63" t="n">
        <f aca="false">6453371+190000+318029</f>
        <v>6961400</v>
      </c>
      <c r="G83" s="63" t="n">
        <f aca="false">6453371+190000+318029</f>
        <v>6961400</v>
      </c>
      <c r="H83" s="63" t="n">
        <f aca="false">4773306+260700</f>
        <v>5034006</v>
      </c>
      <c r="I83" s="63" t="n">
        <v>208798</v>
      </c>
      <c r="J83" s="63" t="n">
        <v>0</v>
      </c>
      <c r="K83" s="63" t="n">
        <v>87657</v>
      </c>
      <c r="L83" s="63" t="n">
        <v>87657</v>
      </c>
      <c r="M83" s="63" t="n">
        <v>67014</v>
      </c>
      <c r="N83" s="64" t="n">
        <v>0</v>
      </c>
      <c r="O83" s="64" t="n">
        <v>0</v>
      </c>
      <c r="P83" s="64" t="n">
        <v>0</v>
      </c>
      <c r="Q83" s="64" t="n">
        <v>0</v>
      </c>
      <c r="R83" s="64" t="n">
        <f aca="false">F83+K83</f>
        <v>7049057</v>
      </c>
    </row>
    <row r="84" customFormat="false" ht="35.25" hidden="false" customHeight="true" outlineLevel="0" collapsed="false">
      <c r="B84" s="20"/>
      <c r="C84" s="20"/>
      <c r="D84" s="78"/>
      <c r="E84" s="21" t="s">
        <v>59</v>
      </c>
      <c r="F84" s="63" t="n">
        <f aca="false">G84</f>
        <v>318029</v>
      </c>
      <c r="G84" s="63" t="n">
        <v>318029</v>
      </c>
      <c r="H84" s="63" t="n">
        <v>260700</v>
      </c>
      <c r="I84" s="63" t="n">
        <v>0</v>
      </c>
      <c r="J84" s="63" t="n">
        <v>0</v>
      </c>
      <c r="K84" s="63" t="n">
        <v>0</v>
      </c>
      <c r="L84" s="63" t="n">
        <v>0</v>
      </c>
      <c r="M84" s="63" t="n">
        <v>0</v>
      </c>
      <c r="N84" s="63" t="n">
        <v>0</v>
      </c>
      <c r="O84" s="63" t="n">
        <v>0</v>
      </c>
      <c r="P84" s="63" t="n">
        <v>0</v>
      </c>
      <c r="Q84" s="63" t="n">
        <v>0</v>
      </c>
      <c r="R84" s="64" t="n">
        <f aca="false">F84+K84</f>
        <v>318029</v>
      </c>
    </row>
    <row r="85" customFormat="false" ht="51" hidden="false" customHeight="true" outlineLevel="0" collapsed="false">
      <c r="A85" s="3" t="n">
        <v>91205</v>
      </c>
      <c r="B85" s="20" t="s">
        <v>162</v>
      </c>
      <c r="C85" s="20" t="s">
        <v>163</v>
      </c>
      <c r="D85" s="20" t="s">
        <v>56</v>
      </c>
      <c r="E85" s="21" t="s">
        <v>164</v>
      </c>
      <c r="F85" s="63" t="n">
        <v>274301</v>
      </c>
      <c r="G85" s="63" t="n">
        <v>274301</v>
      </c>
      <c r="H85" s="63" t="n">
        <v>0</v>
      </c>
      <c r="I85" s="63" t="n">
        <v>0</v>
      </c>
      <c r="J85" s="63" t="n">
        <v>0</v>
      </c>
      <c r="K85" s="64" t="n">
        <v>0</v>
      </c>
      <c r="L85" s="64" t="n">
        <v>0</v>
      </c>
      <c r="M85" s="64" t="n">
        <v>0</v>
      </c>
      <c r="N85" s="64" t="n">
        <v>0</v>
      </c>
      <c r="O85" s="64" t="n">
        <v>0</v>
      </c>
      <c r="P85" s="64" t="n">
        <v>0</v>
      </c>
      <c r="Q85" s="64" t="n">
        <v>0</v>
      </c>
      <c r="R85" s="64" t="n">
        <f aca="false">F85+K85</f>
        <v>274301</v>
      </c>
    </row>
    <row r="86" customFormat="false" ht="23.25" hidden="false" customHeight="true" outlineLevel="0" collapsed="false">
      <c r="B86" s="20"/>
      <c r="C86" s="68" t="s">
        <v>65</v>
      </c>
      <c r="D86" s="68"/>
      <c r="E86" s="69" t="s">
        <v>66</v>
      </c>
      <c r="F86" s="63" t="n">
        <f aca="false">F87</f>
        <v>349458</v>
      </c>
      <c r="G86" s="63" t="n">
        <f aca="false">G87</f>
        <v>349458</v>
      </c>
      <c r="H86" s="63" t="n">
        <f aca="false">H87</f>
        <v>0</v>
      </c>
      <c r="I86" s="63" t="n">
        <f aca="false">I87</f>
        <v>0</v>
      </c>
      <c r="J86" s="63" t="n">
        <f aca="false">J87</f>
        <v>0</v>
      </c>
      <c r="K86" s="63" t="n">
        <f aca="false">K87</f>
        <v>0</v>
      </c>
      <c r="L86" s="63" t="n">
        <f aca="false">L87</f>
        <v>0</v>
      </c>
      <c r="M86" s="63" t="n">
        <f aca="false">M87</f>
        <v>0</v>
      </c>
      <c r="N86" s="63" t="n">
        <f aca="false">N87</f>
        <v>0</v>
      </c>
      <c r="O86" s="63" t="n">
        <f aca="false">O87</f>
        <v>0</v>
      </c>
      <c r="P86" s="63" t="n">
        <f aca="false">P87</f>
        <v>0</v>
      </c>
      <c r="Q86" s="63" t="n">
        <f aca="false">Q87</f>
        <v>0</v>
      </c>
      <c r="R86" s="63" t="n">
        <f aca="false">R87</f>
        <v>349458</v>
      </c>
    </row>
    <row r="87" customFormat="false" ht="34.5" hidden="false" customHeight="true" outlineLevel="0" collapsed="false">
      <c r="A87" s="3" t="n">
        <v>91209</v>
      </c>
      <c r="B87" s="20" t="s">
        <v>165</v>
      </c>
      <c r="C87" s="20" t="s">
        <v>166</v>
      </c>
      <c r="D87" s="20" t="s">
        <v>38</v>
      </c>
      <c r="E87" s="21" t="s">
        <v>167</v>
      </c>
      <c r="F87" s="63" t="n">
        <v>349458</v>
      </c>
      <c r="G87" s="63" t="n">
        <v>349458</v>
      </c>
      <c r="H87" s="63" t="n">
        <v>0</v>
      </c>
      <c r="I87" s="63" t="n">
        <v>0</v>
      </c>
      <c r="J87" s="63" t="n">
        <v>0</v>
      </c>
      <c r="K87" s="64" t="n">
        <v>0</v>
      </c>
      <c r="L87" s="64" t="n">
        <v>0</v>
      </c>
      <c r="M87" s="64" t="n">
        <v>0</v>
      </c>
      <c r="N87" s="64" t="n">
        <v>0</v>
      </c>
      <c r="O87" s="64" t="n">
        <v>0</v>
      </c>
      <c r="P87" s="64" t="n">
        <v>0</v>
      </c>
      <c r="Q87" s="64" t="n">
        <v>0</v>
      </c>
      <c r="R87" s="64" t="n">
        <f aca="false">F87+K87</f>
        <v>349458</v>
      </c>
    </row>
    <row r="88" customFormat="false" ht="18.75" hidden="false" customHeight="true" outlineLevel="0" collapsed="false">
      <c r="B88" s="26" t="s">
        <v>168</v>
      </c>
      <c r="C88" s="26" t="s">
        <v>169</v>
      </c>
      <c r="D88" s="20" t="s">
        <v>170</v>
      </c>
      <c r="E88" s="21" t="s">
        <v>171</v>
      </c>
      <c r="F88" s="63" t="n">
        <v>94720</v>
      </c>
      <c r="G88" s="63" t="n">
        <v>94720</v>
      </c>
      <c r="H88" s="63" t="n">
        <v>77639</v>
      </c>
      <c r="I88" s="63" t="n">
        <v>0</v>
      </c>
      <c r="J88" s="63" t="n">
        <v>0</v>
      </c>
      <c r="K88" s="64" t="n">
        <v>0</v>
      </c>
      <c r="L88" s="64" t="n">
        <v>0</v>
      </c>
      <c r="M88" s="64" t="n">
        <v>0</v>
      </c>
      <c r="N88" s="64" t="n">
        <v>0</v>
      </c>
      <c r="O88" s="64" t="n">
        <v>0</v>
      </c>
      <c r="P88" s="64" t="n">
        <v>0</v>
      </c>
      <c r="Q88" s="64" t="n">
        <v>0</v>
      </c>
      <c r="R88" s="64" t="n">
        <f aca="false">F88+K88</f>
        <v>94720</v>
      </c>
    </row>
    <row r="89" customFormat="false" ht="18.75" hidden="false" customHeight="true" outlineLevel="0" collapsed="false">
      <c r="B89" s="26"/>
      <c r="C89" s="26"/>
      <c r="D89" s="20"/>
      <c r="E89" s="21" t="s">
        <v>59</v>
      </c>
      <c r="F89" s="63" t="n">
        <v>94720</v>
      </c>
      <c r="G89" s="63" t="n">
        <v>94720</v>
      </c>
      <c r="H89" s="63" t="n">
        <v>77639</v>
      </c>
      <c r="I89" s="63" t="n">
        <v>0</v>
      </c>
      <c r="J89" s="63" t="n">
        <v>0</v>
      </c>
      <c r="K89" s="64" t="n">
        <v>0</v>
      </c>
      <c r="L89" s="64" t="n">
        <v>0</v>
      </c>
      <c r="M89" s="64" t="n">
        <v>0</v>
      </c>
      <c r="N89" s="64" t="n">
        <v>0</v>
      </c>
      <c r="O89" s="64" t="n">
        <v>0</v>
      </c>
      <c r="P89" s="64" t="n">
        <v>0</v>
      </c>
      <c r="Q89" s="64" t="n">
        <v>0</v>
      </c>
      <c r="R89" s="64" t="n">
        <f aca="false">F89+K89</f>
        <v>94720</v>
      </c>
    </row>
    <row r="90" customFormat="false" ht="96.75" hidden="false" customHeight="true" outlineLevel="0" collapsed="false">
      <c r="B90" s="26" t="s">
        <v>172</v>
      </c>
      <c r="C90" s="26" t="s">
        <v>173</v>
      </c>
      <c r="D90" s="20" t="s">
        <v>47</v>
      </c>
      <c r="E90" s="21" t="s">
        <v>174</v>
      </c>
      <c r="F90" s="63" t="n">
        <f aca="false">F91</f>
        <v>1424094</v>
      </c>
      <c r="G90" s="63" t="n">
        <f aca="false">G91</f>
        <v>1424094</v>
      </c>
      <c r="H90" s="63" t="n">
        <f aca="false">H91</f>
        <v>0</v>
      </c>
      <c r="I90" s="63" t="n">
        <f aca="false">I91</f>
        <v>0</v>
      </c>
      <c r="J90" s="63" t="n">
        <f aca="false">J91</f>
        <v>0</v>
      </c>
      <c r="K90" s="63" t="n">
        <f aca="false">K91</f>
        <v>0</v>
      </c>
      <c r="L90" s="63" t="n">
        <f aca="false">L91</f>
        <v>0</v>
      </c>
      <c r="M90" s="63" t="n">
        <f aca="false">M91</f>
        <v>0</v>
      </c>
      <c r="N90" s="63" t="n">
        <f aca="false">N91</f>
        <v>0</v>
      </c>
      <c r="O90" s="63" t="n">
        <f aca="false">O91</f>
        <v>0</v>
      </c>
      <c r="P90" s="63" t="n">
        <f aca="false">P91</f>
        <v>0</v>
      </c>
      <c r="Q90" s="63" t="n">
        <f aca="false">Q91</f>
        <v>0</v>
      </c>
      <c r="R90" s="64" t="n">
        <f aca="false">F90+K90</f>
        <v>1424094</v>
      </c>
    </row>
    <row r="91" customFormat="false" ht="114" hidden="false" customHeight="true" outlineLevel="0" collapsed="false">
      <c r="B91" s="37"/>
      <c r="C91" s="37"/>
      <c r="D91" s="28"/>
      <c r="E91" s="79" t="str">
        <f aca="false"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1" s="63" t="n">
        <v>1424094</v>
      </c>
      <c r="G91" s="63" t="n">
        <v>1424094</v>
      </c>
      <c r="H91" s="63" t="n">
        <v>0</v>
      </c>
      <c r="I91" s="63" t="n">
        <v>0</v>
      </c>
      <c r="J91" s="63" t="n">
        <v>0</v>
      </c>
      <c r="K91" s="64" t="n">
        <v>0</v>
      </c>
      <c r="L91" s="64" t="n">
        <v>0</v>
      </c>
      <c r="M91" s="64"/>
      <c r="N91" s="64"/>
      <c r="O91" s="64"/>
      <c r="P91" s="64"/>
      <c r="Q91" s="64"/>
      <c r="R91" s="64" t="n">
        <f aca="false">F91+K91</f>
        <v>1424094</v>
      </c>
    </row>
    <row r="92" customFormat="false" ht="20.25" hidden="false" customHeight="true" outlineLevel="0" collapsed="false">
      <c r="B92" s="37"/>
      <c r="C92" s="26" t="s">
        <v>175</v>
      </c>
      <c r="D92" s="28"/>
      <c r="E92" s="79" t="s">
        <v>176</v>
      </c>
      <c r="F92" s="63" t="n">
        <f aca="false">F94</f>
        <v>3965697</v>
      </c>
      <c r="G92" s="63" t="n">
        <f aca="false">G94</f>
        <v>3965697</v>
      </c>
      <c r="H92" s="63" t="n">
        <f aca="false">H94</f>
        <v>0</v>
      </c>
      <c r="I92" s="63" t="n">
        <f aca="false">I94</f>
        <v>0</v>
      </c>
      <c r="J92" s="63" t="n">
        <f aca="false">J94</f>
        <v>0</v>
      </c>
      <c r="K92" s="64"/>
      <c r="L92" s="64"/>
      <c r="M92" s="64"/>
      <c r="N92" s="64"/>
      <c r="O92" s="64"/>
      <c r="P92" s="64"/>
      <c r="Q92" s="64"/>
      <c r="R92" s="64" t="n">
        <f aca="false">F92+K92</f>
        <v>3965697</v>
      </c>
    </row>
    <row r="93" customFormat="false" ht="19.5" hidden="false" customHeight="true" outlineLevel="0" collapsed="false">
      <c r="B93" s="37"/>
      <c r="C93" s="37"/>
      <c r="D93" s="20"/>
      <c r="E93" s="79" t="s">
        <v>71</v>
      </c>
      <c r="F93" s="63" t="n">
        <f aca="false">F95</f>
        <v>2562297</v>
      </c>
      <c r="G93" s="63" t="n">
        <f aca="false">G95</f>
        <v>2562297</v>
      </c>
      <c r="H93" s="63" t="n">
        <f aca="false">H95</f>
        <v>0</v>
      </c>
      <c r="I93" s="63" t="n">
        <f aca="false">I95</f>
        <v>0</v>
      </c>
      <c r="J93" s="63" t="n">
        <f aca="false">J95</f>
        <v>0</v>
      </c>
      <c r="K93" s="64"/>
      <c r="L93" s="64"/>
      <c r="M93" s="64"/>
      <c r="N93" s="64"/>
      <c r="O93" s="64"/>
      <c r="P93" s="64"/>
      <c r="Q93" s="64"/>
      <c r="R93" s="64" t="n">
        <f aca="false">F93+K93</f>
        <v>2562297</v>
      </c>
    </row>
    <row r="94" customFormat="false" ht="20.25" hidden="false" customHeight="true" outlineLevel="0" collapsed="false">
      <c r="B94" s="26" t="s">
        <v>177</v>
      </c>
      <c r="C94" s="26" t="s">
        <v>178</v>
      </c>
      <c r="D94" s="20" t="s">
        <v>179</v>
      </c>
      <c r="E94" s="21" t="s">
        <v>180</v>
      </c>
      <c r="F94" s="63" t="n">
        <v>3965697</v>
      </c>
      <c r="G94" s="63" t="n">
        <f aca="false">F94</f>
        <v>3965697</v>
      </c>
      <c r="H94" s="63" t="n">
        <v>0</v>
      </c>
      <c r="I94" s="63" t="n">
        <v>0</v>
      </c>
      <c r="J94" s="63" t="n">
        <v>0</v>
      </c>
      <c r="K94" s="64" t="n">
        <v>0</v>
      </c>
      <c r="L94" s="64" t="n">
        <v>0</v>
      </c>
      <c r="M94" s="64" t="n">
        <v>0</v>
      </c>
      <c r="N94" s="64" t="n">
        <v>0</v>
      </c>
      <c r="O94" s="64" t="n">
        <v>0</v>
      </c>
      <c r="P94" s="64" t="n">
        <v>0</v>
      </c>
      <c r="Q94" s="64" t="n">
        <v>0</v>
      </c>
      <c r="R94" s="64" t="n">
        <f aca="false">F94+K94</f>
        <v>3965697</v>
      </c>
    </row>
    <row r="95" customFormat="false" ht="21" hidden="false" customHeight="true" outlineLevel="0" collapsed="false">
      <c r="B95" s="26"/>
      <c r="C95" s="26"/>
      <c r="D95" s="28"/>
      <c r="E95" s="21" t="s">
        <v>71</v>
      </c>
      <c r="F95" s="63" t="n">
        <v>2562297</v>
      </c>
      <c r="G95" s="63" t="n">
        <v>2562297</v>
      </c>
      <c r="H95" s="63" t="n">
        <v>0</v>
      </c>
      <c r="I95" s="63" t="n">
        <v>0</v>
      </c>
      <c r="J95" s="63"/>
      <c r="K95" s="64" t="n">
        <v>0</v>
      </c>
      <c r="L95" s="64" t="n">
        <v>0</v>
      </c>
      <c r="M95" s="64" t="n">
        <v>0</v>
      </c>
      <c r="N95" s="64" t="n">
        <v>0</v>
      </c>
      <c r="O95" s="64" t="n">
        <v>0</v>
      </c>
      <c r="P95" s="64" t="n">
        <v>0</v>
      </c>
      <c r="Q95" s="64" t="n">
        <v>0</v>
      </c>
      <c r="R95" s="64" t="n">
        <f aca="false">F95+K95</f>
        <v>2562297</v>
      </c>
    </row>
    <row r="96" customFormat="false" ht="36" hidden="false" customHeight="true" outlineLevel="0" collapsed="false">
      <c r="B96" s="26" t="s">
        <v>181</v>
      </c>
      <c r="C96" s="9"/>
      <c r="D96" s="28"/>
      <c r="E96" s="17" t="s">
        <v>182</v>
      </c>
      <c r="F96" s="63" t="n">
        <f aca="false">F99+F102+F100</f>
        <v>1945290</v>
      </c>
      <c r="G96" s="63" t="n">
        <f aca="false">G99+G102+G100</f>
        <v>1945290</v>
      </c>
      <c r="H96" s="63" t="n">
        <f aca="false">H99+H102+H100</f>
        <v>1466972</v>
      </c>
      <c r="I96" s="63" t="n">
        <f aca="false">I99+I102+I100</f>
        <v>39717</v>
      </c>
      <c r="J96" s="63" t="n">
        <f aca="false">J99+J102+J100</f>
        <v>0</v>
      </c>
      <c r="K96" s="63" t="n">
        <f aca="false">K99+K102+K100</f>
        <v>0</v>
      </c>
      <c r="L96" s="63" t="n">
        <f aca="false">L99+L102+L100</f>
        <v>0</v>
      </c>
      <c r="M96" s="63" t="n">
        <f aca="false">M99+M102+M100</f>
        <v>0</v>
      </c>
      <c r="N96" s="63" t="n">
        <f aca="false">N99+N102+N100</f>
        <v>0</v>
      </c>
      <c r="O96" s="63" t="n">
        <f aca="false">O99+O102+O100</f>
        <v>0</v>
      </c>
      <c r="P96" s="63" t="n">
        <f aca="false">P99+P102+P100</f>
        <v>0</v>
      </c>
      <c r="Q96" s="63" t="n">
        <f aca="false">Q99+Q102+Q100</f>
        <v>0</v>
      </c>
      <c r="R96" s="63" t="n">
        <f aca="false">R99+R102+R100</f>
        <v>1945290</v>
      </c>
    </row>
    <row r="97" customFormat="false" ht="24" hidden="false" customHeight="true" outlineLevel="0" collapsed="false">
      <c r="B97" s="9"/>
      <c r="C97" s="9"/>
      <c r="D97" s="28"/>
      <c r="E97" s="21" t="s">
        <v>105</v>
      </c>
      <c r="F97" s="63"/>
      <c r="G97" s="63"/>
      <c r="H97" s="63"/>
      <c r="I97" s="63"/>
      <c r="J97" s="63"/>
      <c r="K97" s="64"/>
      <c r="L97" s="64"/>
      <c r="M97" s="64"/>
      <c r="N97" s="64"/>
      <c r="O97" s="64"/>
      <c r="P97" s="64"/>
      <c r="Q97" s="64"/>
      <c r="R97" s="64" t="n">
        <f aca="false">F97+K97</f>
        <v>0</v>
      </c>
    </row>
    <row r="98" customFormat="false" ht="21.75" hidden="false" customHeight="true" outlineLevel="0" collapsed="false">
      <c r="B98" s="20"/>
      <c r="C98" s="68" t="s">
        <v>24</v>
      </c>
      <c r="D98" s="80"/>
      <c r="E98" s="69" t="s">
        <v>87</v>
      </c>
      <c r="F98" s="63" t="n">
        <f aca="false">F99</f>
        <v>1852090</v>
      </c>
      <c r="G98" s="63" t="n">
        <f aca="false">G99</f>
        <v>1852090</v>
      </c>
      <c r="H98" s="63" t="n">
        <f aca="false">H99</f>
        <v>1466972</v>
      </c>
      <c r="I98" s="63" t="n">
        <f aca="false">I99</f>
        <v>39717</v>
      </c>
      <c r="J98" s="63" t="n">
        <v>0</v>
      </c>
      <c r="K98" s="64" t="n">
        <f aca="false">K99</f>
        <v>0</v>
      </c>
      <c r="L98" s="64" t="n">
        <v>0</v>
      </c>
      <c r="M98" s="64" t="n">
        <v>0</v>
      </c>
      <c r="N98" s="64" t="n">
        <v>0</v>
      </c>
      <c r="O98" s="64" t="n">
        <f aca="false">O99</f>
        <v>0</v>
      </c>
      <c r="P98" s="64" t="n">
        <f aca="false">P99</f>
        <v>0</v>
      </c>
      <c r="Q98" s="64" t="n">
        <f aca="false">Q99</f>
        <v>0</v>
      </c>
      <c r="R98" s="64" t="n">
        <f aca="false">F98+K98</f>
        <v>1852090</v>
      </c>
    </row>
    <row r="99" customFormat="false" ht="48" hidden="false" customHeight="true" outlineLevel="0" collapsed="false">
      <c r="B99" s="20" t="s">
        <v>183</v>
      </c>
      <c r="C99" s="20" t="s">
        <v>26</v>
      </c>
      <c r="D99" s="20" t="s">
        <v>27</v>
      </c>
      <c r="E99" s="21" t="s">
        <v>89</v>
      </c>
      <c r="F99" s="63" t="n">
        <v>1852090</v>
      </c>
      <c r="G99" s="63" t="n">
        <v>1852090</v>
      </c>
      <c r="H99" s="63" t="n">
        <v>1466972</v>
      </c>
      <c r="I99" s="63" t="n">
        <v>39717</v>
      </c>
      <c r="J99" s="63" t="n">
        <v>0</v>
      </c>
      <c r="K99" s="64" t="n">
        <v>0</v>
      </c>
      <c r="L99" s="64" t="n">
        <v>0</v>
      </c>
      <c r="M99" s="64" t="n">
        <v>0</v>
      </c>
      <c r="N99" s="64" t="n">
        <v>0</v>
      </c>
      <c r="O99" s="64" t="n">
        <v>0</v>
      </c>
      <c r="P99" s="64" t="n">
        <v>0</v>
      </c>
      <c r="Q99" s="64" t="n">
        <v>0</v>
      </c>
      <c r="R99" s="64" t="n">
        <f aca="false">F99+K99</f>
        <v>1852090</v>
      </c>
    </row>
    <row r="100" customFormat="false" ht="20.25" hidden="false" customHeight="true" outlineLevel="0" collapsed="false">
      <c r="B100" s="20"/>
      <c r="C100" s="68" t="s">
        <v>28</v>
      </c>
      <c r="D100" s="20"/>
      <c r="E100" s="69" t="s">
        <v>184</v>
      </c>
      <c r="F100" s="63" t="n">
        <f aca="false">G100</f>
        <v>50000</v>
      </c>
      <c r="G100" s="63" t="n">
        <f aca="false">G101</f>
        <v>50000</v>
      </c>
      <c r="H100" s="63" t="n">
        <v>0</v>
      </c>
      <c r="I100" s="63" t="n">
        <v>0</v>
      </c>
      <c r="J100" s="63" t="n">
        <v>0</v>
      </c>
      <c r="K100" s="64" t="n">
        <v>0</v>
      </c>
      <c r="L100" s="64" t="n">
        <v>0</v>
      </c>
      <c r="M100" s="64" t="n">
        <v>0</v>
      </c>
      <c r="N100" s="64" t="n">
        <v>0</v>
      </c>
      <c r="O100" s="64" t="n">
        <v>0</v>
      </c>
      <c r="P100" s="64" t="n">
        <v>0</v>
      </c>
      <c r="Q100" s="64" t="n">
        <v>0</v>
      </c>
      <c r="R100" s="64" t="n">
        <f aca="false">F100+K100</f>
        <v>50000</v>
      </c>
    </row>
    <row r="101" customFormat="false" ht="48" hidden="false" customHeight="true" outlineLevel="0" collapsed="false">
      <c r="B101" s="20" t="s">
        <v>185</v>
      </c>
      <c r="C101" s="20" t="s">
        <v>30</v>
      </c>
      <c r="D101" s="20" t="s">
        <v>31</v>
      </c>
      <c r="E101" s="21" t="s">
        <v>32</v>
      </c>
      <c r="F101" s="63" t="n">
        <f aca="false">G101</f>
        <v>50000</v>
      </c>
      <c r="G101" s="63" t="n">
        <v>50000</v>
      </c>
      <c r="H101" s="63" t="n">
        <v>0</v>
      </c>
      <c r="I101" s="63" t="n">
        <v>0</v>
      </c>
      <c r="J101" s="63" t="n">
        <v>0</v>
      </c>
      <c r="K101" s="64" t="n">
        <v>0</v>
      </c>
      <c r="L101" s="64" t="n">
        <v>0</v>
      </c>
      <c r="M101" s="64" t="n">
        <v>0</v>
      </c>
      <c r="N101" s="64" t="n">
        <v>0</v>
      </c>
      <c r="O101" s="64" t="n">
        <v>0</v>
      </c>
      <c r="P101" s="64" t="n">
        <v>0</v>
      </c>
      <c r="Q101" s="64" t="n">
        <v>0</v>
      </c>
      <c r="R101" s="64" t="n">
        <f aca="false">F101+K101</f>
        <v>50000</v>
      </c>
    </row>
    <row r="102" customFormat="false" ht="18.75" hidden="false" customHeight="true" outlineLevel="0" collapsed="false">
      <c r="B102" s="20"/>
      <c r="C102" s="68" t="s">
        <v>33</v>
      </c>
      <c r="D102" s="15"/>
      <c r="E102" s="69" t="s">
        <v>90</v>
      </c>
      <c r="F102" s="63" t="n">
        <f aca="false">F104</f>
        <v>43200</v>
      </c>
      <c r="G102" s="63" t="n">
        <f aca="false">G104</f>
        <v>43200</v>
      </c>
      <c r="H102" s="63" t="n">
        <v>0</v>
      </c>
      <c r="I102" s="63" t="n">
        <v>0</v>
      </c>
      <c r="J102" s="63" t="n">
        <v>0</v>
      </c>
      <c r="K102" s="64" t="n">
        <v>0</v>
      </c>
      <c r="L102" s="64" t="n">
        <v>0</v>
      </c>
      <c r="M102" s="64" t="n">
        <v>0</v>
      </c>
      <c r="N102" s="64" t="n">
        <v>0</v>
      </c>
      <c r="O102" s="64" t="n">
        <v>0</v>
      </c>
      <c r="P102" s="64" t="n">
        <v>0</v>
      </c>
      <c r="Q102" s="64" t="n">
        <v>0</v>
      </c>
      <c r="R102" s="64" t="n">
        <f aca="false">F102+K102</f>
        <v>43200</v>
      </c>
    </row>
    <row r="103" customFormat="false" ht="18.75" hidden="false" customHeight="true" outlineLevel="0" collapsed="false">
      <c r="B103" s="20"/>
      <c r="C103" s="68" t="s">
        <v>186</v>
      </c>
      <c r="D103" s="15"/>
      <c r="E103" s="69" t="s">
        <v>60</v>
      </c>
      <c r="F103" s="63" t="n">
        <f aca="false">F104</f>
        <v>43200</v>
      </c>
      <c r="G103" s="63" t="n">
        <f aca="false">G104</f>
        <v>43200</v>
      </c>
      <c r="H103" s="63" t="n">
        <f aca="false">H104</f>
        <v>0</v>
      </c>
      <c r="I103" s="63" t="n">
        <f aca="false">I104</f>
        <v>0</v>
      </c>
      <c r="J103" s="63" t="n">
        <f aca="false">J104</f>
        <v>0</v>
      </c>
      <c r="K103" s="63" t="n">
        <f aca="false">K104</f>
        <v>0</v>
      </c>
      <c r="L103" s="63" t="n">
        <f aca="false">L104</f>
        <v>0</v>
      </c>
      <c r="M103" s="63" t="n">
        <f aca="false">M104</f>
        <v>0</v>
      </c>
      <c r="N103" s="63" t="n">
        <f aca="false">N104</f>
        <v>0</v>
      </c>
      <c r="O103" s="63" t="n">
        <f aca="false">O104</f>
        <v>0</v>
      </c>
      <c r="P103" s="63" t="n">
        <f aca="false">P104</f>
        <v>0</v>
      </c>
      <c r="Q103" s="63" t="n">
        <f aca="false">Q104</f>
        <v>0</v>
      </c>
      <c r="R103" s="63" t="n">
        <f aca="false">R104</f>
        <v>43200</v>
      </c>
    </row>
    <row r="104" customFormat="false" ht="22.5" hidden="false" customHeight="true" outlineLevel="0" collapsed="false">
      <c r="B104" s="20" t="s">
        <v>187</v>
      </c>
      <c r="C104" s="20" t="s">
        <v>188</v>
      </c>
      <c r="D104" s="20" t="s">
        <v>47</v>
      </c>
      <c r="E104" s="21" t="s">
        <v>189</v>
      </c>
      <c r="F104" s="63" t="n">
        <v>43200</v>
      </c>
      <c r="G104" s="63" t="n">
        <v>43200</v>
      </c>
      <c r="H104" s="63" t="n">
        <v>0</v>
      </c>
      <c r="I104" s="63" t="n">
        <v>0</v>
      </c>
      <c r="J104" s="63" t="n">
        <v>0</v>
      </c>
      <c r="K104" s="63" t="n">
        <v>0</v>
      </c>
      <c r="L104" s="64" t="n">
        <v>0</v>
      </c>
      <c r="M104" s="64" t="n">
        <v>0</v>
      </c>
      <c r="N104" s="64" t="n">
        <v>0</v>
      </c>
      <c r="O104" s="64" t="n">
        <v>0</v>
      </c>
      <c r="P104" s="64" t="n">
        <v>0</v>
      </c>
      <c r="Q104" s="64" t="n">
        <v>0</v>
      </c>
      <c r="R104" s="64" t="n">
        <f aca="false">F104+K104</f>
        <v>43200</v>
      </c>
    </row>
    <row r="105" customFormat="false" ht="31.5" hidden="false" customHeight="true" outlineLevel="0" collapsed="false">
      <c r="B105" s="20" t="s">
        <v>190</v>
      </c>
      <c r="C105" s="81"/>
      <c r="D105" s="28"/>
      <c r="E105" s="17" t="s">
        <v>191</v>
      </c>
      <c r="F105" s="63" t="n">
        <f aca="false">F107+F109+F113</f>
        <v>5541388</v>
      </c>
      <c r="G105" s="63" t="n">
        <f aca="false">G107+G109+G113</f>
        <v>5541388</v>
      </c>
      <c r="H105" s="63" t="n">
        <f aca="false">H107+H109+H113</f>
        <v>528417</v>
      </c>
      <c r="I105" s="63" t="n">
        <f aca="false">I107+I109+I113</f>
        <v>39767</v>
      </c>
      <c r="J105" s="63" t="n">
        <f aca="false">J107+J109+J113</f>
        <v>0</v>
      </c>
      <c r="K105" s="63" t="n">
        <f aca="false">K107+K109+K113</f>
        <v>18402</v>
      </c>
      <c r="L105" s="63" t="n">
        <f aca="false">L107+L109+L113</f>
        <v>18402</v>
      </c>
      <c r="M105" s="63" t="n">
        <f aca="false">M107+M109+M113</f>
        <v>0</v>
      </c>
      <c r="N105" s="63" t="n">
        <f aca="false">N107+N109+N113</f>
        <v>0</v>
      </c>
      <c r="O105" s="63" t="n">
        <f aca="false">O107+O109+O113</f>
        <v>0</v>
      </c>
      <c r="P105" s="63" t="n">
        <f aca="false">P107+P109+P113</f>
        <v>0</v>
      </c>
      <c r="Q105" s="63" t="n">
        <f aca="false">Q107+Q109+Q113</f>
        <v>0</v>
      </c>
      <c r="R105" s="64" t="n">
        <f aca="false">F105+K105</f>
        <v>5559790</v>
      </c>
    </row>
    <row r="106" customFormat="false" ht="17.25" hidden="false" customHeight="true" outlineLevel="0" collapsed="false">
      <c r="B106" s="20"/>
      <c r="C106" s="20"/>
      <c r="D106" s="28"/>
      <c r="E106" s="21" t="s">
        <v>105</v>
      </c>
      <c r="F106" s="63"/>
      <c r="G106" s="63"/>
      <c r="H106" s="63"/>
      <c r="I106" s="63"/>
      <c r="J106" s="63"/>
      <c r="K106" s="64"/>
      <c r="L106" s="64"/>
      <c r="M106" s="64"/>
      <c r="N106" s="64"/>
      <c r="O106" s="64"/>
      <c r="P106" s="64"/>
      <c r="Q106" s="64"/>
      <c r="R106" s="64" t="n">
        <f aca="false">F106+K106</f>
        <v>0</v>
      </c>
    </row>
    <row r="107" customFormat="false" ht="22.5" hidden="false" customHeight="true" outlineLevel="0" collapsed="false">
      <c r="B107" s="20"/>
      <c r="C107" s="68" t="s">
        <v>24</v>
      </c>
      <c r="D107" s="68"/>
      <c r="E107" s="69" t="s">
        <v>87</v>
      </c>
      <c r="F107" s="63" t="n">
        <f aca="false">F108</f>
        <v>691388</v>
      </c>
      <c r="G107" s="63" t="n">
        <f aca="false">G108</f>
        <v>691388</v>
      </c>
      <c r="H107" s="63" t="n">
        <f aca="false">H108</f>
        <v>528417</v>
      </c>
      <c r="I107" s="63" t="n">
        <f aca="false">I108</f>
        <v>19767</v>
      </c>
      <c r="J107" s="63" t="n">
        <v>0</v>
      </c>
      <c r="K107" s="63" t="n">
        <f aca="false">K108</f>
        <v>0</v>
      </c>
      <c r="L107" s="63" t="n">
        <f aca="false">L108</f>
        <v>0</v>
      </c>
      <c r="M107" s="63" t="n">
        <f aca="false">M108</f>
        <v>0</v>
      </c>
      <c r="N107" s="63" t="n">
        <f aca="false">N108</f>
        <v>0</v>
      </c>
      <c r="O107" s="63" t="n">
        <f aca="false">O108</f>
        <v>0</v>
      </c>
      <c r="P107" s="63" t="n">
        <f aca="false">P108</f>
        <v>0</v>
      </c>
      <c r="Q107" s="63" t="n">
        <f aca="false">Q108</f>
        <v>0</v>
      </c>
      <c r="R107" s="64" t="n">
        <f aca="false">F107+K107</f>
        <v>691388</v>
      </c>
    </row>
    <row r="108" customFormat="false" ht="49.5" hidden="false" customHeight="true" outlineLevel="0" collapsed="false">
      <c r="B108" s="20" t="s">
        <v>192</v>
      </c>
      <c r="C108" s="20" t="s">
        <v>26</v>
      </c>
      <c r="D108" s="20" t="s">
        <v>27</v>
      </c>
      <c r="E108" s="21" t="s">
        <v>89</v>
      </c>
      <c r="F108" s="63" t="n">
        <v>691388</v>
      </c>
      <c r="G108" s="63" t="n">
        <v>691388</v>
      </c>
      <c r="H108" s="63" t="n">
        <v>528417</v>
      </c>
      <c r="I108" s="63" t="n">
        <v>19767</v>
      </c>
      <c r="J108" s="63" t="n">
        <v>0</v>
      </c>
      <c r="K108" s="64" t="n">
        <v>0</v>
      </c>
      <c r="L108" s="64" t="n">
        <v>0</v>
      </c>
      <c r="M108" s="64" t="n">
        <v>0</v>
      </c>
      <c r="N108" s="64" t="n">
        <v>0</v>
      </c>
      <c r="O108" s="64" t="n">
        <v>0</v>
      </c>
      <c r="P108" s="64" t="n">
        <v>0</v>
      </c>
      <c r="Q108" s="64" t="n">
        <v>0</v>
      </c>
      <c r="R108" s="64" t="n">
        <f aca="false">F108+K108</f>
        <v>691388</v>
      </c>
    </row>
    <row r="109" customFormat="false" ht="19.5" hidden="false" customHeight="true" outlineLevel="0" collapsed="false">
      <c r="B109" s="20"/>
      <c r="C109" s="68" t="s">
        <v>69</v>
      </c>
      <c r="D109" s="68"/>
      <c r="E109" s="69" t="s">
        <v>193</v>
      </c>
      <c r="F109" s="63" t="n">
        <f aca="false">F111</f>
        <v>4800000</v>
      </c>
      <c r="G109" s="63" t="n">
        <f aca="false">G111</f>
        <v>4800000</v>
      </c>
      <c r="H109" s="63" t="n">
        <f aca="false">H111</f>
        <v>0</v>
      </c>
      <c r="I109" s="63" t="n">
        <f aca="false">I111</f>
        <v>20000</v>
      </c>
      <c r="J109" s="63" t="n">
        <v>0</v>
      </c>
      <c r="K109" s="63" t="n">
        <f aca="false">K111</f>
        <v>18402</v>
      </c>
      <c r="L109" s="63" t="n">
        <f aca="false">L111</f>
        <v>18402</v>
      </c>
      <c r="M109" s="63" t="n">
        <f aca="false">M111</f>
        <v>0</v>
      </c>
      <c r="N109" s="63" t="n">
        <f aca="false">N111</f>
        <v>0</v>
      </c>
      <c r="O109" s="63" t="n">
        <f aca="false">O111</f>
        <v>0</v>
      </c>
      <c r="P109" s="63" t="n">
        <f aca="false">P111</f>
        <v>0</v>
      </c>
      <c r="Q109" s="63" t="n">
        <f aca="false">Q111</f>
        <v>0</v>
      </c>
      <c r="R109" s="64" t="n">
        <f aca="false">F109+K109</f>
        <v>4818402</v>
      </c>
    </row>
    <row r="110" customFormat="false" ht="19.5" hidden="false" customHeight="true" outlineLevel="0" collapsed="false">
      <c r="B110" s="20"/>
      <c r="C110" s="68"/>
      <c r="D110" s="68"/>
      <c r="E110" s="69" t="str">
        <f aca="false">E112</f>
        <v>в тому числі за рахунок субвенції з міського бюджету</v>
      </c>
      <c r="F110" s="63" t="n">
        <f aca="false">F112</f>
        <v>2000000</v>
      </c>
      <c r="G110" s="63" t="n">
        <f aca="false">G112</f>
        <v>2000000</v>
      </c>
      <c r="H110" s="63" t="n">
        <f aca="false">H112</f>
        <v>0</v>
      </c>
      <c r="I110" s="63" t="n">
        <f aca="false">I112</f>
        <v>0</v>
      </c>
      <c r="J110" s="63" t="n">
        <f aca="false">J112</f>
        <v>0</v>
      </c>
      <c r="K110" s="63" t="n">
        <f aca="false">K112</f>
        <v>0</v>
      </c>
      <c r="L110" s="63" t="n">
        <f aca="false">L112</f>
        <v>0</v>
      </c>
      <c r="M110" s="63" t="n">
        <f aca="false">M112</f>
        <v>0</v>
      </c>
      <c r="N110" s="63" t="n">
        <f aca="false">N112</f>
        <v>0</v>
      </c>
      <c r="O110" s="63" t="n">
        <f aca="false">O112</f>
        <v>0</v>
      </c>
      <c r="P110" s="63" t="n">
        <f aca="false">P112</f>
        <v>0</v>
      </c>
      <c r="Q110" s="63" t="n">
        <f aca="false">Q112</f>
        <v>0</v>
      </c>
      <c r="R110" s="63" t="n">
        <f aca="false">R112</f>
        <v>2000000</v>
      </c>
    </row>
    <row r="111" customFormat="false" ht="18.75" hidden="false" customHeight="true" outlineLevel="0" collapsed="false">
      <c r="B111" s="26" t="s">
        <v>194</v>
      </c>
      <c r="C111" s="26" t="s">
        <v>195</v>
      </c>
      <c r="D111" s="20" t="s">
        <v>196</v>
      </c>
      <c r="E111" s="21" t="s">
        <v>197</v>
      </c>
      <c r="F111" s="63" t="n">
        <f aca="false">2300000+2000000+500000</f>
        <v>4800000</v>
      </c>
      <c r="G111" s="63" t="n">
        <f aca="false">4300000+500000</f>
        <v>4800000</v>
      </c>
      <c r="H111" s="63" t="n">
        <v>0</v>
      </c>
      <c r="I111" s="63" t="n">
        <v>20000</v>
      </c>
      <c r="J111" s="63" t="n">
        <v>0</v>
      </c>
      <c r="K111" s="64" t="n">
        <v>18402</v>
      </c>
      <c r="L111" s="64" t="n">
        <v>18402</v>
      </c>
      <c r="M111" s="64" t="n">
        <v>0</v>
      </c>
      <c r="N111" s="64" t="n">
        <v>0</v>
      </c>
      <c r="O111" s="64" t="n">
        <v>0</v>
      </c>
      <c r="P111" s="64" t="n">
        <v>0</v>
      </c>
      <c r="Q111" s="64" t="n">
        <v>0</v>
      </c>
      <c r="R111" s="64" t="n">
        <f aca="false">F111+K111</f>
        <v>4818402</v>
      </c>
    </row>
    <row r="112" customFormat="false" ht="18.75" hidden="false" customHeight="true" outlineLevel="0" collapsed="false">
      <c r="B112" s="26"/>
      <c r="C112" s="26"/>
      <c r="D112" s="20"/>
      <c r="E112" s="21" t="s">
        <v>71</v>
      </c>
      <c r="F112" s="63" t="n">
        <v>2000000</v>
      </c>
      <c r="G112" s="63" t="n">
        <v>2000000</v>
      </c>
      <c r="H112" s="63" t="n">
        <v>0</v>
      </c>
      <c r="I112" s="63" t="n">
        <v>0</v>
      </c>
      <c r="J112" s="63" t="n">
        <v>0</v>
      </c>
      <c r="K112" s="64" t="n">
        <v>0</v>
      </c>
      <c r="L112" s="64" t="n">
        <v>0</v>
      </c>
      <c r="M112" s="64" t="n">
        <v>0</v>
      </c>
      <c r="N112" s="64" t="n">
        <v>0</v>
      </c>
      <c r="O112" s="64" t="n">
        <v>0</v>
      </c>
      <c r="P112" s="64" t="n">
        <v>0</v>
      </c>
      <c r="Q112" s="64" t="n">
        <v>0</v>
      </c>
      <c r="R112" s="64" t="n">
        <f aca="false">F112+K112</f>
        <v>2000000</v>
      </c>
    </row>
    <row r="113" customFormat="false" ht="18.75" hidden="false" customHeight="true" outlineLevel="0" collapsed="false">
      <c r="B113" s="26"/>
      <c r="C113" s="82" t="s">
        <v>198</v>
      </c>
      <c r="D113" s="68"/>
      <c r="E113" s="69" t="s">
        <v>72</v>
      </c>
      <c r="F113" s="63" t="n">
        <f aca="false">F114</f>
        <v>50000</v>
      </c>
      <c r="G113" s="63" t="n">
        <f aca="false">G114</f>
        <v>50000</v>
      </c>
      <c r="H113" s="63" t="n">
        <f aca="false">H114</f>
        <v>0</v>
      </c>
      <c r="I113" s="63" t="n">
        <f aca="false">I114</f>
        <v>0</v>
      </c>
      <c r="J113" s="63" t="n">
        <f aca="false">J114</f>
        <v>0</v>
      </c>
      <c r="K113" s="63" t="n">
        <f aca="false">K114</f>
        <v>0</v>
      </c>
      <c r="L113" s="63" t="n">
        <f aca="false">L114</f>
        <v>0</v>
      </c>
      <c r="M113" s="63" t="n">
        <f aca="false">M114</f>
        <v>0</v>
      </c>
      <c r="N113" s="63" t="n">
        <f aca="false">N114</f>
        <v>0</v>
      </c>
      <c r="O113" s="63" t="n">
        <f aca="false">O114</f>
        <v>0</v>
      </c>
      <c r="P113" s="63" t="n">
        <f aca="false">P114</f>
        <v>0</v>
      </c>
      <c r="Q113" s="63" t="n">
        <f aca="false">Q114</f>
        <v>0</v>
      </c>
      <c r="R113" s="64" t="n">
        <f aca="false">F113+K113</f>
        <v>50000</v>
      </c>
    </row>
    <row r="114" customFormat="false" ht="18.75" hidden="false" customHeight="true" outlineLevel="0" collapsed="false">
      <c r="B114" s="26" t="s">
        <v>199</v>
      </c>
      <c r="C114" s="83" t="n">
        <v>7340</v>
      </c>
      <c r="D114" s="20" t="s">
        <v>200</v>
      </c>
      <c r="E114" s="21" t="s">
        <v>201</v>
      </c>
      <c r="F114" s="63" t="n">
        <v>50000</v>
      </c>
      <c r="G114" s="63" t="n">
        <v>50000</v>
      </c>
      <c r="H114" s="63" t="n">
        <v>0</v>
      </c>
      <c r="I114" s="63" t="n">
        <v>0</v>
      </c>
      <c r="J114" s="63" t="n">
        <v>0</v>
      </c>
      <c r="K114" s="64" t="n">
        <v>0</v>
      </c>
      <c r="L114" s="64"/>
      <c r="M114" s="64"/>
      <c r="N114" s="64"/>
      <c r="O114" s="64"/>
      <c r="P114" s="64"/>
      <c r="Q114" s="64"/>
      <c r="R114" s="64" t="n">
        <f aca="false">F114+K114</f>
        <v>50000</v>
      </c>
    </row>
    <row r="115" customFormat="false" ht="24" hidden="false" customHeight="true" outlineLevel="0" collapsed="false">
      <c r="B115" s="20" t="s">
        <v>202</v>
      </c>
      <c r="C115" s="20"/>
      <c r="D115" s="28"/>
      <c r="E115" s="17" t="s">
        <v>203</v>
      </c>
      <c r="F115" s="63" t="n">
        <f aca="false">F118</f>
        <v>1596726</v>
      </c>
      <c r="G115" s="63" t="n">
        <f aca="false">G118</f>
        <v>1596726</v>
      </c>
      <c r="H115" s="63" t="n">
        <f aca="false">H118</f>
        <v>1228229</v>
      </c>
      <c r="I115" s="63" t="n">
        <f aca="false">I118</f>
        <v>38101</v>
      </c>
      <c r="J115" s="63" t="n">
        <v>0</v>
      </c>
      <c r="K115" s="64" t="n">
        <f aca="false">K118</f>
        <v>13000</v>
      </c>
      <c r="L115" s="64" t="n">
        <f aca="false">L118</f>
        <v>0</v>
      </c>
      <c r="M115" s="64" t="n">
        <f aca="false">M118</f>
        <v>0</v>
      </c>
      <c r="N115" s="64" t="n">
        <f aca="false">N118</f>
        <v>0</v>
      </c>
      <c r="O115" s="64" t="n">
        <f aca="false">O118</f>
        <v>13000</v>
      </c>
      <c r="P115" s="64" t="n">
        <f aca="false">P118</f>
        <v>13000</v>
      </c>
      <c r="Q115" s="64" t="n">
        <f aca="false">Q118</f>
        <v>13000</v>
      </c>
      <c r="R115" s="64" t="n">
        <f aca="false">F115+K115</f>
        <v>1609726</v>
      </c>
    </row>
    <row r="116" customFormat="false" ht="18.75" hidden="false" customHeight="true" outlineLevel="0" collapsed="false">
      <c r="B116" s="20"/>
      <c r="C116" s="20"/>
      <c r="D116" s="28"/>
      <c r="E116" s="21" t="s">
        <v>105</v>
      </c>
      <c r="F116" s="63"/>
      <c r="G116" s="63"/>
      <c r="H116" s="63"/>
      <c r="I116" s="63"/>
      <c r="J116" s="63"/>
      <c r="K116" s="64"/>
      <c r="L116" s="64"/>
      <c r="M116" s="64"/>
      <c r="N116" s="64"/>
      <c r="O116" s="64"/>
      <c r="P116" s="64"/>
      <c r="Q116" s="64"/>
      <c r="R116" s="64" t="n">
        <f aca="false">F116+K116</f>
        <v>0</v>
      </c>
    </row>
    <row r="117" customFormat="false" ht="21" hidden="false" customHeight="true" outlineLevel="0" collapsed="false">
      <c r="B117" s="20"/>
      <c r="C117" s="68" t="s">
        <v>24</v>
      </c>
      <c r="D117" s="68"/>
      <c r="E117" s="69" t="s">
        <v>87</v>
      </c>
      <c r="F117" s="63" t="n">
        <f aca="false">F118</f>
        <v>1596726</v>
      </c>
      <c r="G117" s="63" t="n">
        <f aca="false">G118</f>
        <v>1596726</v>
      </c>
      <c r="H117" s="63" t="n">
        <f aca="false">H118</f>
        <v>1228229</v>
      </c>
      <c r="I117" s="63" t="n">
        <f aca="false">I118</f>
        <v>38101</v>
      </c>
      <c r="J117" s="63" t="n">
        <v>0</v>
      </c>
      <c r="K117" s="64" t="n">
        <f aca="false">K118</f>
        <v>13000</v>
      </c>
      <c r="L117" s="64" t="n">
        <f aca="false">L118</f>
        <v>0</v>
      </c>
      <c r="M117" s="64" t="n">
        <f aca="false">M118</f>
        <v>0</v>
      </c>
      <c r="N117" s="64" t="n">
        <f aca="false">N118</f>
        <v>0</v>
      </c>
      <c r="O117" s="64" t="n">
        <f aca="false">O118</f>
        <v>13000</v>
      </c>
      <c r="P117" s="64" t="n">
        <f aca="false">P118</f>
        <v>13000</v>
      </c>
      <c r="Q117" s="64" t="n">
        <f aca="false">Q118</f>
        <v>13000</v>
      </c>
      <c r="R117" s="64" t="n">
        <f aca="false">F117+K117</f>
        <v>1609726</v>
      </c>
    </row>
    <row r="118" customFormat="false" ht="48.75" hidden="false" customHeight="true" outlineLevel="0" collapsed="false">
      <c r="B118" s="20" t="s">
        <v>204</v>
      </c>
      <c r="C118" s="20" t="s">
        <v>26</v>
      </c>
      <c r="D118" s="20" t="s">
        <v>27</v>
      </c>
      <c r="E118" s="21" t="s">
        <v>89</v>
      </c>
      <c r="F118" s="63" t="n">
        <v>1596726</v>
      </c>
      <c r="G118" s="63" t="n">
        <v>1596726</v>
      </c>
      <c r="H118" s="63" t="n">
        <v>1228229</v>
      </c>
      <c r="I118" s="63" t="n">
        <v>38101</v>
      </c>
      <c r="J118" s="63" t="n">
        <v>0</v>
      </c>
      <c r="K118" s="64" t="n">
        <v>13000</v>
      </c>
      <c r="L118" s="64" t="n">
        <v>0</v>
      </c>
      <c r="M118" s="64" t="n">
        <v>0</v>
      </c>
      <c r="N118" s="64" t="n">
        <v>0</v>
      </c>
      <c r="O118" s="64" t="n">
        <v>13000</v>
      </c>
      <c r="P118" s="64" t="n">
        <v>13000</v>
      </c>
      <c r="Q118" s="64" t="n">
        <v>13000</v>
      </c>
      <c r="R118" s="64" t="n">
        <f aca="false">F118+K118</f>
        <v>1609726</v>
      </c>
    </row>
    <row r="119" customFormat="false" ht="23.25" hidden="false" customHeight="true" outlineLevel="0" collapsed="false">
      <c r="B119" s="46"/>
      <c r="C119" s="46"/>
      <c r="D119" s="47"/>
      <c r="E119" s="17" t="s">
        <v>73</v>
      </c>
      <c r="F119" s="63" t="n">
        <f aca="false">F115+F105+F96+F26+F14</f>
        <v>390769512</v>
      </c>
      <c r="G119" s="63" t="n">
        <f aca="false">G115+G105+G96+G26+G14</f>
        <v>390769512</v>
      </c>
      <c r="H119" s="63" t="n">
        <f aca="false">H115+H105+H96+H26+H14</f>
        <v>24695535</v>
      </c>
      <c r="I119" s="63" t="n">
        <f aca="false">I115+I105+I96+I26+I14</f>
        <v>1475488</v>
      </c>
      <c r="J119" s="63" t="n">
        <f aca="false">J115+J105+J96+J26+J14</f>
        <v>0</v>
      </c>
      <c r="K119" s="63" t="n">
        <f aca="false">K115+K105+K96+K26+K14</f>
        <v>119059</v>
      </c>
      <c r="L119" s="63" t="n">
        <f aca="false">L115+L105+L96+L26+L14</f>
        <v>106059</v>
      </c>
      <c r="M119" s="63" t="n">
        <f aca="false">M115+M105+M96+M26+M14</f>
        <v>67014</v>
      </c>
      <c r="N119" s="63" t="n">
        <f aca="false">N115+N105+N96+N26+N14</f>
        <v>0</v>
      </c>
      <c r="O119" s="63" t="n">
        <f aca="false">O115+O105+O96+O26+O14</f>
        <v>13000</v>
      </c>
      <c r="P119" s="63" t="n">
        <f aca="false">P115+P105+P96+P26+P14</f>
        <v>13000</v>
      </c>
      <c r="Q119" s="63" t="n">
        <f aca="false">Q115+Q105+Q96+Q26+Q14</f>
        <v>13000</v>
      </c>
      <c r="R119" s="64" t="n">
        <f aca="false">F119+K119</f>
        <v>390888571</v>
      </c>
    </row>
    <row r="120" customFormat="false" ht="18" hidden="false" customHeight="true" outlineLevel="0" collapsed="false">
      <c r="B120" s="50"/>
      <c r="C120" s="50"/>
      <c r="D120" s="51"/>
      <c r="E120" s="52"/>
      <c r="F120" s="84"/>
      <c r="G120" s="84"/>
      <c r="H120" s="84"/>
      <c r="I120" s="84"/>
      <c r="J120" s="84"/>
      <c r="K120" s="84"/>
      <c r="L120" s="84"/>
      <c r="M120" s="85"/>
      <c r="N120" s="84"/>
      <c r="O120" s="86"/>
      <c r="P120" s="86"/>
      <c r="Q120" s="84"/>
      <c r="R120" s="86"/>
    </row>
    <row r="121" customFormat="false" ht="15.75" hidden="false" customHeight="true" outlineLevel="0" collapsed="false">
      <c r="B121" s="50"/>
      <c r="C121" s="50"/>
      <c r="D121" s="51"/>
      <c r="E121" s="52"/>
      <c r="F121" s="55"/>
      <c r="G121" s="55"/>
      <c r="H121" s="55"/>
      <c r="I121" s="55"/>
      <c r="J121" s="55"/>
      <c r="K121" s="55"/>
      <c r="L121" s="55"/>
      <c r="M121" s="50"/>
      <c r="N121" s="55"/>
      <c r="O121" s="53"/>
      <c r="P121" s="53"/>
      <c r="Q121" s="55"/>
      <c r="R121" s="53"/>
    </row>
    <row r="122" customFormat="false" ht="16.5" hidden="false" customHeight="true" outlineLevel="0" collapsed="false">
      <c r="B122" s="50"/>
      <c r="C122" s="50"/>
      <c r="D122" s="51"/>
      <c r="E122" s="52"/>
      <c r="F122" s="50"/>
      <c r="G122" s="50"/>
      <c r="H122" s="53"/>
      <c r="I122" s="53"/>
      <c r="J122" s="53"/>
      <c r="K122" s="54"/>
      <c r="L122" s="54"/>
      <c r="M122" s="55"/>
      <c r="N122" s="55"/>
      <c r="O122" s="50"/>
      <c r="P122" s="50"/>
      <c r="Q122" s="50"/>
      <c r="R122" s="50"/>
    </row>
    <row r="123" customFormat="false" ht="26.25" hidden="false" customHeight="true" outlineLevel="0" collapsed="false">
      <c r="B123" s="50"/>
      <c r="C123" s="50"/>
      <c r="D123" s="51"/>
      <c r="E123" s="56" t="s">
        <v>205</v>
      </c>
      <c r="F123" s="57"/>
      <c r="G123" s="57"/>
      <c r="H123" s="57"/>
      <c r="I123" s="57"/>
      <c r="J123" s="57"/>
      <c r="K123" s="58"/>
      <c r="L123" s="58" t="s">
        <v>75</v>
      </c>
      <c r="M123" s="55"/>
      <c r="N123" s="55"/>
      <c r="O123" s="50"/>
      <c r="P123" s="50"/>
      <c r="Q123" s="50"/>
      <c r="R123" s="50"/>
    </row>
    <row r="124" customFormat="false" ht="27.75" hidden="false" customHeight="true" outlineLevel="0" collapsed="false">
      <c r="B124" s="50"/>
      <c r="C124" s="50"/>
      <c r="D124" s="51"/>
      <c r="E124" s="52"/>
      <c r="F124" s="50"/>
      <c r="G124" s="50"/>
      <c r="H124" s="53"/>
      <c r="I124" s="53"/>
      <c r="J124" s="53"/>
      <c r="K124" s="54"/>
      <c r="L124" s="54"/>
      <c r="M124" s="55"/>
      <c r="N124" s="55"/>
      <c r="O124" s="50"/>
      <c r="P124" s="50"/>
      <c r="Q124" s="50"/>
      <c r="R124" s="50"/>
    </row>
    <row r="125" customFormat="false" ht="20.25" hidden="false" customHeight="true" outlineLevel="0" collapsed="false">
      <c r="D125" s="87"/>
    </row>
    <row r="126" customFormat="false" ht="28.5" hidden="false" customHeight="true" outlineLevel="0" collapsed="false">
      <c r="D126" s="87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customFormat="false" ht="26.25" hidden="false" customHeight="true" outlineLevel="0" collapsed="false">
      <c r="D127" s="87"/>
      <c r="E127" s="2" t="s">
        <v>206</v>
      </c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customFormat="false" ht="26.25" hidden="false" customHeight="true" outlineLevel="0" collapsed="false">
      <c r="D128" s="87"/>
      <c r="F128" s="89"/>
      <c r="G128" s="88"/>
    </row>
    <row r="129" customFormat="false" ht="28.5" hidden="false" customHeight="true" outlineLevel="0" collapsed="false">
      <c r="D129" s="87"/>
      <c r="F129" s="89"/>
      <c r="G129" s="89"/>
    </row>
    <row r="130" customFormat="false" ht="29.25" hidden="false" customHeight="true" outlineLevel="0" collapsed="false">
      <c r="D130" s="87"/>
      <c r="E130" s="90" t="s">
        <v>207</v>
      </c>
      <c r="F130" s="91" t="n">
        <f aca="false">F38+F40</f>
        <v>164960300</v>
      </c>
      <c r="G130" s="88"/>
    </row>
    <row r="131" customFormat="false" ht="35.25" hidden="false" customHeight="true" outlineLevel="0" collapsed="false">
      <c r="D131" s="87"/>
      <c r="E131" s="90" t="s">
        <v>208</v>
      </c>
      <c r="F131" s="92" t="n">
        <f aca="false">F90</f>
        <v>1424094</v>
      </c>
      <c r="G131" s="93"/>
    </row>
    <row r="132" customFormat="false" ht="25.5" hidden="false" customHeight="true" outlineLevel="0" collapsed="false">
      <c r="D132" s="87"/>
      <c r="E132" s="90" t="s">
        <v>209</v>
      </c>
      <c r="F132" s="94" t="n">
        <f aca="false">F56+F58+F60+F62+F64+F66+F68+F72+F74+F76+F78+F80</f>
        <v>178698300</v>
      </c>
      <c r="G132" s="88"/>
      <c r="H132" s="89"/>
    </row>
    <row r="133" customFormat="false" ht="33" hidden="false" customHeight="true" outlineLevel="0" collapsed="false">
      <c r="D133" s="87"/>
      <c r="E133" s="90" t="s">
        <v>210</v>
      </c>
      <c r="F133" s="89" t="n">
        <f aca="false">F44+F46</f>
        <v>47500</v>
      </c>
      <c r="G133" s="89"/>
      <c r="H133" s="89"/>
      <c r="I133" s="89"/>
    </row>
    <row r="134" customFormat="false" ht="33" hidden="false" customHeight="true" outlineLevel="0" collapsed="false">
      <c r="D134" s="87"/>
      <c r="E134" s="95"/>
      <c r="F134" s="89"/>
      <c r="G134" s="89"/>
      <c r="H134" s="89"/>
      <c r="I134" s="89"/>
    </row>
    <row r="135" customFormat="false" ht="18" hidden="false" customHeight="true" outlineLevel="0" collapsed="false">
      <c r="D135" s="87"/>
      <c r="E135" s="90" t="s">
        <v>211</v>
      </c>
      <c r="F135" s="89" t="n">
        <f aca="false">F17+F29+F108+F118+F99</f>
        <v>24927092</v>
      </c>
      <c r="G135" s="89" t="n">
        <f aca="false">G17+G29+G108+G118+G99</f>
        <v>24927092</v>
      </c>
      <c r="H135" s="89" t="n">
        <f aca="false">H17+H29+H108+H118+H99</f>
        <v>17752912</v>
      </c>
      <c r="I135" s="89" t="n">
        <f aca="false">I17+I29+I108+I118+I99</f>
        <v>1186422</v>
      </c>
      <c r="J135" s="89" t="n">
        <f aca="false">J17+J29+J108+J118+J99</f>
        <v>0</v>
      </c>
      <c r="K135" s="89" t="n">
        <f aca="false">K17+K29+K108+K118+K99</f>
        <v>13000</v>
      </c>
      <c r="L135" s="89" t="n">
        <f aca="false">L17+L29+L108+L118+L99</f>
        <v>0</v>
      </c>
    </row>
    <row r="136" customFormat="false" ht="37.5" hidden="false" customHeight="true" outlineLevel="0" collapsed="false"/>
    <row r="137" customFormat="false" ht="33.75" hidden="false" customHeight="true" outlineLevel="0" collapsed="false"/>
    <row r="138" customFormat="false" ht="33.75" hidden="false" customHeight="true" outlineLevel="0" collapsed="false"/>
    <row r="139" customFormat="false" ht="29.25" hidden="false" customHeight="true" outlineLevel="0" collapsed="false"/>
    <row r="140" customFormat="false" ht="32.25" hidden="false" customHeight="true" outlineLevel="0" collapsed="false"/>
    <row r="141" customFormat="false" ht="37.5" hidden="false" customHeight="true" outlineLevel="0" collapsed="false"/>
    <row r="142" customFormat="false" ht="37.5" hidden="false" customHeight="true" outlineLevel="0" collapsed="false"/>
    <row r="143" customFormat="false" ht="45.75" hidden="false" customHeight="true" outlineLevel="0" collapsed="false"/>
    <row r="144" customFormat="false" ht="28.5" hidden="false" customHeight="true" outlineLevel="0" collapsed="false"/>
    <row r="145" customFormat="false" ht="45.75" hidden="false" customHeight="true" outlineLevel="0" collapsed="false"/>
    <row r="146" customFormat="false" ht="25.5" hidden="false" customHeight="true" outlineLevel="0" collapsed="false"/>
    <row r="147" customFormat="false" ht="25.5" hidden="false" customHeight="true" outlineLevel="0" collapsed="false"/>
    <row r="148" customFormat="false" ht="25.5" hidden="false" customHeight="true" outlineLevel="0" collapsed="false"/>
    <row r="149" customFormat="false" ht="25.5" hidden="false" customHeight="true" outlineLevel="0" collapsed="false"/>
    <row r="150" customFormat="false" ht="25.5" hidden="false" customHeight="true" outlineLevel="0" collapsed="false"/>
    <row r="151" customFormat="false" ht="33" hidden="false" customHeight="true" outlineLevel="0" collapsed="false"/>
    <row r="152" customFormat="false" ht="25.5" hidden="false" customHeight="true" outlineLevel="0" collapsed="false"/>
    <row r="153" customFormat="false" ht="25.5" hidden="false" customHeight="true" outlineLevel="0" collapsed="false"/>
    <row r="154" customFormat="false" ht="34.5" hidden="false" customHeight="true" outlineLevel="0" collapsed="false"/>
    <row r="155" customFormat="false" ht="23.25" hidden="false" customHeight="true" outlineLevel="0" collapsed="false"/>
    <row r="156" customFormat="false" ht="26.25" hidden="false" customHeight="true" outlineLevel="0" collapsed="false"/>
    <row r="157" customFormat="false" ht="45" hidden="false" customHeight="true" outlineLevel="0" collapsed="false"/>
    <row r="158" customFormat="false" ht="31.5" hidden="false" customHeight="true" outlineLevel="0" collapsed="false"/>
    <row r="159" customFormat="false" ht="24" hidden="false" customHeight="true" outlineLevel="0" collapsed="false"/>
    <row r="160" customFormat="false" ht="33.75" hidden="false" customHeight="true" outlineLevel="0" collapsed="false"/>
    <row r="161" customFormat="false" ht="31.5" hidden="false" customHeight="true" outlineLevel="0" collapsed="false"/>
    <row r="162" customFormat="false" ht="24" hidden="false" customHeight="true" outlineLevel="0" collapsed="false"/>
    <row r="163" customFormat="false" ht="20.25" hidden="false" customHeight="true" outlineLevel="0" collapsed="false"/>
    <row r="164" customFormat="false" ht="22.5" hidden="false" customHeight="true" outlineLevel="0" collapsed="false"/>
    <row r="165" customFormat="false" ht="17.25" hidden="false" customHeight="true" outlineLevel="0" collapsed="false"/>
    <row r="166" customFormat="false" ht="18.75" hidden="false" customHeight="true" outlineLevel="0" collapsed="false"/>
  </sheetData>
  <mergeCells count="26">
    <mergeCell ref="B9:B12"/>
    <mergeCell ref="C9:C12"/>
    <mergeCell ref="D9:D12"/>
    <mergeCell ref="E9:E12"/>
    <mergeCell ref="F9:J9"/>
    <mergeCell ref="K9:Q9"/>
    <mergeCell ref="R9:R12"/>
    <mergeCell ref="F10:F12"/>
    <mergeCell ref="G10:I10"/>
    <mergeCell ref="J10:J12"/>
    <mergeCell ref="K10:K12"/>
    <mergeCell ref="L10:L12"/>
    <mergeCell ref="M10:N10"/>
    <mergeCell ref="O10:O12"/>
    <mergeCell ref="P10:Q10"/>
    <mergeCell ref="G11:G12"/>
    <mergeCell ref="H11:H12"/>
    <mergeCell ref="I11:I12"/>
    <mergeCell ref="M11:M12"/>
    <mergeCell ref="N11:N12"/>
    <mergeCell ref="P11:P12"/>
    <mergeCell ref="B83:B84"/>
    <mergeCell ref="C83:C84"/>
    <mergeCell ref="B88:B89"/>
    <mergeCell ref="C88:C89"/>
    <mergeCell ref="B94:B95"/>
  </mergeCells>
  <printOptions headings="false" gridLines="false" gridLinesSet="true" horizontalCentered="false" verticalCentered="false"/>
  <pageMargins left="0.240277777777778" right="0.159722222222222" top="0.320138888888889" bottom="0.209722222222222" header="0.511805555555555" footer="0.511805555555555"/>
  <pageSetup paperSize="9" scale="100" firstPageNumber="0" fitToWidth="1" fitToHeight="6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3" man="true" max="16383" min="0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2016-03-21T16:24:29Z</dcterms:created>
  <dc:creator>User</dc:creator>
  <dc:language>ru-RU</dc:language>
  <cp:lastPrinted>2018-03-14T14:34:40Z</cp:lastPrinted>
  <dcterms:modified xsi:type="dcterms:W3CDTF">2018-03-19T15:34:01Z</dcterms:modified>
  <cp:revision>3</cp:revision>
</cp:coreProperties>
</file>