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2018" sheetId="1" r:id="rId1"/>
  </sheets>
  <definedNames>
    <definedName name="_xlnm.Print_Titles" localSheetId="0">' 2018'!$7:$13</definedName>
    <definedName name="_xlnm.Print_Area" localSheetId="0">' 2018'!$A$1:$U$62</definedName>
  </definedNames>
  <calcPr fullCalcOnLoad="1"/>
</workbook>
</file>

<file path=xl/sharedStrings.xml><?xml version="1.0" encoding="utf-8"?>
<sst xmlns="http://schemas.openxmlformats.org/spreadsheetml/2006/main" count="155" uniqueCount="98">
  <si>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</si>
  <si>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</si>
  <si>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</si>
  <si>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</si>
  <si>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Р а з о м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</si>
  <si>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</si>
  <si>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</si>
  <si>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</si>
  <si>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</si>
  <si>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</si>
  <si>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</si>
  <si>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</si>
  <si>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</si>
  <si>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</si>
  <si>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</si>
  <si>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</si>
  <si>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</si>
  <si>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</si>
  <si>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</si>
  <si>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</si>
  <si>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</si>
  <si>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</si>
  <si>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</si>
  <si>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</si>
  <si>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</si>
  <si>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</si>
  <si>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</si>
  <si>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</si>
  <si>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</si>
  <si>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 xml:space="preserve"> грн.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</si>
  <si>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</si>
  <si>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</si>
  <si>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</si>
  <si>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</si>
  <si>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</si>
  <si>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</si>
  <si>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</si>
  <si>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</si>
  <si>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</si>
  <si>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</si>
  <si>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</si>
  <si>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</si>
  <si>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</si>
  <si>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</si>
  <si>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</si>
  <si>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</si>
  <si>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</si>
  <si>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</si>
  <si>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</si>
  <si>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</si>
  <si>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</si>
  <si>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</si>
  <si>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</si>
  <si>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</si>
  <si>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</si>
  <si>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</si>
  <si>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</si>
  <si>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</si>
  <si>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</si>
  <si>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</si>
  <si>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</si>
  <si>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</si>
  <si>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</si>
  <si>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</si>
  <si>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</si>
  <si>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</si>
  <si>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</si>
  <si>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</si>
  <si>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</si>
  <si>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</si>
  <si>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</si>
  <si>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</si>
  <si>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</si>
  <si>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</si>
  <si>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</si>
  <si>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</si>
  <si>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</si>
  <si>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</si>
  <si>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</si>
  <si>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</si>
  <si>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</si>
  <si>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</si>
  <si>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</si>
  <si>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</si>
  <si>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</si>
  <si>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</si>
  <si>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Перевищення доходів над видатками</t>
  </si>
  <si>
    <t xml:space="preserve">                                  за І квартал 2019 року</t>
  </si>
  <si>
    <t>2019 рік</t>
  </si>
  <si>
    <t>на 2019 р.</t>
  </si>
  <si>
    <t>0180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</si>
  <si>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</si>
  <si>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</si>
  <si>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Код ТПКВКМБ/ТКВКБМС</t>
  </si>
  <si>
    <t xml:space="preserve">до рішення виконкому районної </t>
  </si>
  <si>
    <t>Заступник голови районної у місті ради з питань</t>
  </si>
  <si>
    <t xml:space="preserve">діяльності виконавчих органів - керуючий справами виконкому </t>
  </si>
  <si>
    <t>М.В. Ребченко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</si>
</sst>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0" fontId="0" fillId="33" borderId="17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198" fontId="0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95"/>
  <sheetViews>
    <sheetView tabSelected="1" view="pageBreakPreview" zoomScaleSheetLayoutView="100" zoomScalePageLayoutView="0" workbookViewId="0" topLeftCell="A1">
      <pane xSplit="2" ySplit="13" topLeftCell="Q5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59" sqref="A59:B59"/>
    </sheetView>
  </sheetViews>
  <sheetFormatPr defaultColWidth="9.140625" defaultRowHeight="12.75"/>
  <cols>
    <col min="1" max="1" width="10.421875" style="2" customWidth="1"/>
    <col min="2" max="2" width="94.7109375" style="2" customWidth="1"/>
    <col min="3" max="3" width="14.00390625" style="2" customWidth="1"/>
    <col min="4" max="4" width="14.57421875" style="39" customWidth="1"/>
    <col min="5" max="5" width="11.28125" style="39" hidden="1" customWidth="1"/>
    <col min="6" max="6" width="13.140625" style="39" customWidth="1"/>
    <col min="7" max="7" width="12.28125" style="39" customWidth="1"/>
    <col min="8" max="8" width="9.140625" style="39" hidden="1" customWidth="1"/>
    <col min="9" max="9" width="11.28125" style="39" customWidth="1"/>
    <col min="10" max="10" width="11.28125" style="55" customWidth="1"/>
    <col min="11" max="11" width="12.140625" style="39" customWidth="1"/>
    <col min="12" max="12" width="13.00390625" style="39" customWidth="1"/>
    <col min="13" max="14" width="12.57421875" style="39" customWidth="1"/>
    <col min="15" max="16" width="13.8515625" style="39" customWidth="1"/>
    <col min="17" max="17" width="14.7109375" style="39" customWidth="1"/>
    <col min="18" max="18" width="14.00390625" style="39" customWidth="1"/>
    <col min="19" max="19" width="12.421875" style="39" customWidth="1"/>
    <col min="20" max="20" width="12.140625" style="39" customWidth="1"/>
    <col min="21" max="21" width="12.28125" style="39" customWidth="1"/>
    <col min="22" max="22" width="9.140625" style="3" customWidth="1"/>
    <col min="23" max="23" width="11.7109375" style="3" bestFit="1" customWidth="1"/>
    <col min="24" max="24" width="11.140625" style="3" bestFit="1" customWidth="1"/>
    <col min="25" max="207" width="9.140625" style="3" customWidth="1"/>
    <col min="208" max="16384" width="9.140625" style="2" customWidth="1"/>
  </cols>
  <sheetData>
    <row r="1" ht="12.75">
      <c r="S1" s="39" t="s">
        <v>0</v>
      </c>
    </row>
    <row r="2" spans="19:23" ht="14.25">
      <c r="S2" s="56" t="s">
        <v>94</v>
      </c>
      <c r="T2" s="56"/>
      <c r="U2" s="56"/>
      <c r="V2" s="17"/>
      <c r="W2" s="18"/>
    </row>
    <row r="3" spans="4:19" ht="15">
      <c r="D3" s="57" t="s">
        <v>28</v>
      </c>
      <c r="E3" s="57"/>
      <c r="F3" s="57"/>
      <c r="G3" s="57"/>
      <c r="H3" s="48"/>
      <c r="I3" s="48"/>
      <c r="J3" s="58"/>
      <c r="K3" s="48"/>
      <c r="S3" s="60" t="s">
        <v>54</v>
      </c>
    </row>
    <row r="4" spans="2:19" ht="15">
      <c r="B4" s="1"/>
      <c r="C4" s="1"/>
      <c r="D4" s="112" t="s">
        <v>87</v>
      </c>
      <c r="E4" s="112"/>
      <c r="F4" s="112"/>
      <c r="G4" s="112"/>
      <c r="H4" s="112"/>
      <c r="I4" s="112"/>
      <c r="J4" s="59"/>
      <c r="K4" s="59"/>
      <c r="L4" s="48"/>
      <c r="M4" s="48"/>
      <c r="S4" s="60" t="s">
        <v>26</v>
      </c>
    </row>
    <row r="5" spans="2:13" ht="6.75" customHeight="1">
      <c r="B5" s="1"/>
      <c r="C5" s="1"/>
      <c r="D5" s="40"/>
      <c r="E5" s="57" t="s">
        <v>1</v>
      </c>
      <c r="F5" s="57"/>
      <c r="G5" s="57"/>
      <c r="H5" s="57"/>
      <c r="I5" s="57"/>
      <c r="J5" s="61"/>
      <c r="K5" s="48"/>
      <c r="L5" s="48"/>
      <c r="M5" s="48"/>
    </row>
    <row r="6" spans="2:19" ht="12.75" customHeight="1">
      <c r="B6" s="1"/>
      <c r="C6" s="1"/>
      <c r="D6" s="40"/>
      <c r="E6" s="40"/>
      <c r="F6" s="40"/>
      <c r="G6" s="40"/>
      <c r="H6" s="40"/>
      <c r="I6" s="40"/>
      <c r="J6" s="62"/>
      <c r="S6" s="39" t="s">
        <v>29</v>
      </c>
    </row>
    <row r="7" spans="1:207" s="8" customFormat="1" ht="12.75">
      <c r="A7" s="122" t="s">
        <v>93</v>
      </c>
      <c r="B7" s="125" t="s">
        <v>49</v>
      </c>
      <c r="C7" s="132" t="s">
        <v>2</v>
      </c>
      <c r="D7" s="119"/>
      <c r="E7" s="119"/>
      <c r="F7" s="119"/>
      <c r="G7" s="119"/>
      <c r="H7" s="119"/>
      <c r="I7" s="119"/>
      <c r="J7" s="119"/>
      <c r="K7" s="133"/>
      <c r="L7" s="119" t="s">
        <v>3</v>
      </c>
      <c r="M7" s="119"/>
      <c r="N7" s="119"/>
      <c r="O7" s="119"/>
      <c r="P7" s="119"/>
      <c r="Q7" s="132" t="s">
        <v>4</v>
      </c>
      <c r="R7" s="119"/>
      <c r="S7" s="119"/>
      <c r="T7" s="119"/>
      <c r="U7" s="13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8" customFormat="1" ht="12.75">
      <c r="A8" s="123"/>
      <c r="B8" s="126"/>
      <c r="C8" s="7" t="s">
        <v>5</v>
      </c>
      <c r="D8" s="49" t="s">
        <v>6</v>
      </c>
      <c r="E8" s="41" t="s">
        <v>7</v>
      </c>
      <c r="F8" s="49" t="s">
        <v>6</v>
      </c>
      <c r="G8" s="49" t="s">
        <v>8</v>
      </c>
      <c r="H8" s="41" t="s">
        <v>9</v>
      </c>
      <c r="I8" s="49" t="s">
        <v>9</v>
      </c>
      <c r="J8" s="63" t="s">
        <v>10</v>
      </c>
      <c r="K8" s="49" t="s">
        <v>10</v>
      </c>
      <c r="L8" s="49" t="s">
        <v>5</v>
      </c>
      <c r="M8" s="49" t="s">
        <v>6</v>
      </c>
      <c r="N8" s="49" t="s">
        <v>8</v>
      </c>
      <c r="O8" s="49" t="s">
        <v>9</v>
      </c>
      <c r="P8" s="49" t="s">
        <v>10</v>
      </c>
      <c r="Q8" s="50" t="s">
        <v>5</v>
      </c>
      <c r="R8" s="50" t="s">
        <v>6</v>
      </c>
      <c r="S8" s="50" t="s">
        <v>8</v>
      </c>
      <c r="T8" s="50" t="s">
        <v>9</v>
      </c>
      <c r="U8" s="50" t="s">
        <v>10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8" customFormat="1" ht="12.75">
      <c r="A9" s="123"/>
      <c r="B9" s="126"/>
      <c r="C9" s="100" t="s">
        <v>88</v>
      </c>
      <c r="D9" s="50" t="s">
        <v>11</v>
      </c>
      <c r="E9" s="41" t="s">
        <v>12</v>
      </c>
      <c r="F9" s="50" t="s">
        <v>11</v>
      </c>
      <c r="G9" s="50" t="s">
        <v>13</v>
      </c>
      <c r="H9" s="41" t="s">
        <v>14</v>
      </c>
      <c r="I9" s="50" t="s">
        <v>14</v>
      </c>
      <c r="J9" s="64" t="s">
        <v>14</v>
      </c>
      <c r="K9" s="50" t="s">
        <v>14</v>
      </c>
      <c r="L9" s="102" t="s">
        <v>88</v>
      </c>
      <c r="M9" s="50" t="s">
        <v>11</v>
      </c>
      <c r="N9" s="50" t="s">
        <v>13</v>
      </c>
      <c r="O9" s="50" t="s">
        <v>14</v>
      </c>
      <c r="P9" s="50" t="s">
        <v>14</v>
      </c>
      <c r="Q9" s="102" t="s">
        <v>88</v>
      </c>
      <c r="R9" s="50" t="s">
        <v>11</v>
      </c>
      <c r="S9" s="50" t="s">
        <v>13</v>
      </c>
      <c r="T9" s="50" t="s">
        <v>14</v>
      </c>
      <c r="U9" s="50" t="s">
        <v>14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</row>
    <row r="10" spans="1:207" s="8" customFormat="1" ht="12.75">
      <c r="A10" s="123"/>
      <c r="B10" s="126"/>
      <c r="C10" s="7" t="s">
        <v>15</v>
      </c>
      <c r="D10" s="101" t="s">
        <v>88</v>
      </c>
      <c r="E10" s="7" t="s">
        <v>16</v>
      </c>
      <c r="F10" s="97" t="s">
        <v>12</v>
      </c>
      <c r="G10" s="97" t="s">
        <v>16</v>
      </c>
      <c r="H10" s="41" t="s">
        <v>17</v>
      </c>
      <c r="I10" s="50" t="s">
        <v>17</v>
      </c>
      <c r="J10" s="64" t="s">
        <v>18</v>
      </c>
      <c r="K10" s="50" t="s">
        <v>18</v>
      </c>
      <c r="L10" s="50" t="s">
        <v>15</v>
      </c>
      <c r="M10" s="102" t="s">
        <v>88</v>
      </c>
      <c r="N10" s="50" t="s">
        <v>16</v>
      </c>
      <c r="O10" s="50" t="s">
        <v>17</v>
      </c>
      <c r="P10" s="50" t="s">
        <v>18</v>
      </c>
      <c r="Q10" s="50" t="s">
        <v>15</v>
      </c>
      <c r="R10" s="102" t="s">
        <v>88</v>
      </c>
      <c r="S10" s="50" t="s">
        <v>16</v>
      </c>
      <c r="T10" s="50" t="s">
        <v>17</v>
      </c>
      <c r="U10" s="50" t="s">
        <v>18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</row>
    <row r="11" spans="1:207" s="8" customFormat="1" ht="12.75">
      <c r="A11" s="123"/>
      <c r="B11" s="126"/>
      <c r="C11" s="7" t="s">
        <v>19</v>
      </c>
      <c r="D11" s="97"/>
      <c r="E11" s="7"/>
      <c r="F11" s="97" t="s">
        <v>16</v>
      </c>
      <c r="G11" s="97"/>
      <c r="H11" s="41" t="s">
        <v>20</v>
      </c>
      <c r="I11" s="50" t="s">
        <v>21</v>
      </c>
      <c r="J11" s="64" t="s">
        <v>22</v>
      </c>
      <c r="K11" s="50" t="s">
        <v>22</v>
      </c>
      <c r="L11" s="50" t="s">
        <v>19</v>
      </c>
      <c r="M11" s="50"/>
      <c r="N11" s="50"/>
      <c r="O11" s="50" t="s">
        <v>21</v>
      </c>
      <c r="P11" s="50" t="s">
        <v>22</v>
      </c>
      <c r="Q11" s="50" t="s">
        <v>19</v>
      </c>
      <c r="R11" s="50"/>
      <c r="S11" s="50"/>
      <c r="T11" s="50" t="s">
        <v>21</v>
      </c>
      <c r="U11" s="50" t="s">
        <v>22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</row>
    <row r="12" spans="1:207" s="8" customFormat="1" ht="11.25" customHeight="1">
      <c r="A12" s="123"/>
      <c r="B12" s="126"/>
      <c r="C12" s="7"/>
      <c r="D12" s="97"/>
      <c r="E12" s="7"/>
      <c r="F12" s="97"/>
      <c r="G12" s="97"/>
      <c r="H12" s="41" t="s">
        <v>16</v>
      </c>
      <c r="I12" s="102" t="s">
        <v>89</v>
      </c>
      <c r="J12" s="103" t="s">
        <v>89</v>
      </c>
      <c r="K12" s="50" t="s">
        <v>23</v>
      </c>
      <c r="L12" s="50"/>
      <c r="M12" s="50"/>
      <c r="N12" s="50"/>
      <c r="O12" s="102" t="s">
        <v>89</v>
      </c>
      <c r="P12" s="102" t="s">
        <v>89</v>
      </c>
      <c r="Q12" s="50"/>
      <c r="R12" s="50"/>
      <c r="S12" s="50"/>
      <c r="T12" s="102" t="s">
        <v>89</v>
      </c>
      <c r="U12" s="102" t="s">
        <v>89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</row>
    <row r="13" spans="1:24" s="7" customFormat="1" ht="13.5" thickBot="1">
      <c r="A13" s="124"/>
      <c r="B13" s="127"/>
      <c r="C13" s="90"/>
      <c r="D13" s="98"/>
      <c r="F13" s="98"/>
      <c r="G13" s="98"/>
      <c r="H13" s="41"/>
      <c r="I13" s="51"/>
      <c r="J13" s="65"/>
      <c r="K13" s="51" t="s">
        <v>16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X13" s="16"/>
    </row>
    <row r="14" spans="1:207" s="9" customFormat="1" ht="15" customHeight="1">
      <c r="A14" s="24" t="s">
        <v>50</v>
      </c>
      <c r="B14" s="25" t="s">
        <v>51</v>
      </c>
      <c r="C14" s="91">
        <f>SUM(C15:C16)</f>
        <v>24328166</v>
      </c>
      <c r="D14" s="91">
        <f aca="true" t="shared" si="0" ref="D14:U14">SUM(D15:D16)</f>
        <v>24402883</v>
      </c>
      <c r="E14" s="91">
        <f t="shared" si="0"/>
        <v>25070892</v>
      </c>
      <c r="F14" s="91">
        <f t="shared" si="0"/>
        <v>7589066</v>
      </c>
      <c r="G14" s="91">
        <f t="shared" si="0"/>
        <v>5854245</v>
      </c>
      <c r="H14" s="91">
        <f t="shared" si="0"/>
        <v>23.235914382304387</v>
      </c>
      <c r="I14" s="91">
        <f t="shared" si="0"/>
        <v>119.9548588432559</v>
      </c>
      <c r="J14" s="91">
        <f t="shared" si="0"/>
        <v>119.88136201778018</v>
      </c>
      <c r="K14" s="91">
        <f t="shared" si="0"/>
        <v>173.04575124492894</v>
      </c>
      <c r="L14" s="91">
        <f t="shared" si="0"/>
        <v>0</v>
      </c>
      <c r="M14" s="91">
        <f t="shared" si="0"/>
        <v>14000</v>
      </c>
      <c r="N14" s="91">
        <f t="shared" si="0"/>
        <v>13831</v>
      </c>
      <c r="O14" s="91">
        <f t="shared" si="0"/>
        <v>0</v>
      </c>
      <c r="P14" s="91">
        <f t="shared" si="0"/>
        <v>0</v>
      </c>
      <c r="Q14" s="91">
        <f t="shared" si="0"/>
        <v>24328166</v>
      </c>
      <c r="R14" s="91">
        <f t="shared" si="0"/>
        <v>24416883</v>
      </c>
      <c r="S14" s="91">
        <f t="shared" si="0"/>
        <v>5868076</v>
      </c>
      <c r="T14" s="91">
        <f t="shared" si="0"/>
        <v>120.01178083481692</v>
      </c>
      <c r="U14" s="91">
        <f t="shared" si="0"/>
        <v>119.92435566037693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 s="10" customFormat="1" ht="29.25" customHeight="1" thickBot="1">
      <c r="A15" s="26" t="s">
        <v>55</v>
      </c>
      <c r="B15" s="27" t="s">
        <v>34</v>
      </c>
      <c r="C15" s="92">
        <v>24298166</v>
      </c>
      <c r="D15" s="92">
        <v>24372883</v>
      </c>
      <c r="E15" s="92">
        <v>25070892</v>
      </c>
      <c r="F15" s="92">
        <v>7559066</v>
      </c>
      <c r="G15" s="92">
        <v>5825451</v>
      </c>
      <c r="H15" s="68">
        <f>G15/E15*100</f>
        <v>23.235914382304387</v>
      </c>
      <c r="I15" s="68">
        <f>G15/C15*100</f>
        <v>23.974858843255905</v>
      </c>
      <c r="J15" s="68">
        <f>G15/D15*100</f>
        <v>23.90136201778017</v>
      </c>
      <c r="K15" s="68">
        <f>G15/F15*100</f>
        <v>77.06575124492893</v>
      </c>
      <c r="L15" s="43">
        <v>0</v>
      </c>
      <c r="M15" s="43">
        <v>14000</v>
      </c>
      <c r="N15" s="43">
        <v>13831</v>
      </c>
      <c r="O15" s="71">
        <v>0</v>
      </c>
      <c r="P15" s="67">
        <v>0</v>
      </c>
      <c r="Q15" s="43">
        <f>C15+L15</f>
        <v>24298166</v>
      </c>
      <c r="R15" s="43">
        <f>D15+M15</f>
        <v>24386883</v>
      </c>
      <c r="S15" s="43">
        <f>N15+G15</f>
        <v>5839282</v>
      </c>
      <c r="T15" s="68">
        <f>S15/Q15*100</f>
        <v>24.031780834816914</v>
      </c>
      <c r="U15" s="68">
        <f>S15/R15*100</f>
        <v>23.944355660376935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21" s="3" customFormat="1" ht="29.25" customHeight="1">
      <c r="A16" s="26" t="s">
        <v>90</v>
      </c>
      <c r="B16" s="104" t="s">
        <v>91</v>
      </c>
      <c r="C16" s="92">
        <v>30000</v>
      </c>
      <c r="D16" s="92">
        <v>30000</v>
      </c>
      <c r="E16" s="92"/>
      <c r="F16" s="92">
        <v>30000</v>
      </c>
      <c r="G16" s="92">
        <v>28794</v>
      </c>
      <c r="H16" s="68"/>
      <c r="I16" s="68">
        <f>G16/C16*100</f>
        <v>95.98</v>
      </c>
      <c r="J16" s="68">
        <f>G16/D16*100</f>
        <v>95.98</v>
      </c>
      <c r="K16" s="68">
        <f>G16/F16*100</f>
        <v>95.98</v>
      </c>
      <c r="L16" s="43">
        <v>0</v>
      </c>
      <c r="M16" s="43">
        <v>0</v>
      </c>
      <c r="N16" s="43">
        <v>0</v>
      </c>
      <c r="O16" s="71">
        <v>0</v>
      </c>
      <c r="P16" s="67">
        <v>0</v>
      </c>
      <c r="Q16" s="43">
        <f>C16+L16</f>
        <v>30000</v>
      </c>
      <c r="R16" s="43">
        <f>D16+M16</f>
        <v>30000</v>
      </c>
      <c r="S16" s="43">
        <f>N16+G16</f>
        <v>28794</v>
      </c>
      <c r="T16" s="68">
        <f>S16/Q16*100</f>
        <v>95.98</v>
      </c>
      <c r="U16" s="68">
        <f>S16/R16*100</f>
        <v>95.98</v>
      </c>
    </row>
    <row r="17" spans="1:21" s="3" customFormat="1" ht="19.5" customHeight="1">
      <c r="A17" s="28">
        <v>3000</v>
      </c>
      <c r="B17" s="29" t="s">
        <v>25</v>
      </c>
      <c r="C17" s="91">
        <f>SUM(C18:C47)</f>
        <v>225813341</v>
      </c>
      <c r="D17" s="91">
        <f>SUM(D18:D47)</f>
        <v>108977270</v>
      </c>
      <c r="E17" s="91">
        <f>SUM(E18:E47)</f>
        <v>174789625</v>
      </c>
      <c r="F17" s="91">
        <f>SUM(F18:F47)</f>
        <v>67519596</v>
      </c>
      <c r="G17" s="91">
        <f>SUM(G18:G47)</f>
        <v>66435420</v>
      </c>
      <c r="H17" s="69">
        <f>G17/E17*100</f>
        <v>38.00878913722711</v>
      </c>
      <c r="I17" s="67">
        <f aca="true" t="shared" si="1" ref="I17:I23">G17/C17*100</f>
        <v>29.42050266197514</v>
      </c>
      <c r="J17" s="67">
        <f aca="true" t="shared" si="2" ref="J17:J23">G17/D17*100</f>
        <v>60.962639273309016</v>
      </c>
      <c r="K17" s="67">
        <f>G17/F17*100</f>
        <v>98.39427949183819</v>
      </c>
      <c r="L17" s="42">
        <f>SUM(L18:L45)</f>
        <v>87657</v>
      </c>
      <c r="M17" s="42">
        <f>SUM(M18:M45)</f>
        <v>144622</v>
      </c>
      <c r="N17" s="42">
        <f>SUM(N18:N45)</f>
        <v>67089</v>
      </c>
      <c r="O17" s="71">
        <f>N17/L17*100</f>
        <v>76.53581573633595</v>
      </c>
      <c r="P17" s="67">
        <f>N17/M17*100</f>
        <v>46.3892077277316</v>
      </c>
      <c r="Q17" s="42">
        <f aca="true" t="shared" si="3" ref="Q17:Q23">L17+C17</f>
        <v>225900998</v>
      </c>
      <c r="R17" s="42">
        <f aca="true" t="shared" si="4" ref="R17:R23">M17+D17</f>
        <v>109121892</v>
      </c>
      <c r="S17" s="42">
        <f aca="true" t="shared" si="5" ref="S17:S23">N17+G17</f>
        <v>66502509</v>
      </c>
      <c r="T17" s="67">
        <f aca="true" t="shared" si="6" ref="T17:T23">S17/Q17*100</f>
        <v>29.438784949502523</v>
      </c>
      <c r="U17" s="67">
        <f aca="true" t="shared" si="7" ref="U17:U42">S17/R17*100</f>
        <v>60.94332473634163</v>
      </c>
    </row>
    <row r="18" spans="1:21" s="11" customFormat="1" ht="27" customHeight="1">
      <c r="A18" s="26">
        <v>3011</v>
      </c>
      <c r="B18" s="104" t="s">
        <v>56</v>
      </c>
      <c r="C18" s="92">
        <v>18538900</v>
      </c>
      <c r="D18" s="92">
        <v>12966775</v>
      </c>
      <c r="E18" s="92">
        <v>27749580</v>
      </c>
      <c r="F18" s="92">
        <v>10073485</v>
      </c>
      <c r="G18" s="92">
        <v>10073484</v>
      </c>
      <c r="H18" s="70">
        <f>G18/E18*100</f>
        <v>36.301392669726894</v>
      </c>
      <c r="I18" s="68">
        <f t="shared" si="1"/>
        <v>54.3370102864787</v>
      </c>
      <c r="J18" s="68">
        <f t="shared" si="2"/>
        <v>77.68688822008556</v>
      </c>
      <c r="K18" s="68">
        <f>G18/F18*100</f>
        <v>99.99999007294893</v>
      </c>
      <c r="L18" s="43">
        <v>0</v>
      </c>
      <c r="M18" s="43">
        <v>0</v>
      </c>
      <c r="N18" s="43">
        <v>0</v>
      </c>
      <c r="O18" s="72">
        <v>0</v>
      </c>
      <c r="P18" s="68">
        <v>0</v>
      </c>
      <c r="Q18" s="43">
        <f t="shared" si="3"/>
        <v>18538900</v>
      </c>
      <c r="R18" s="43">
        <f t="shared" si="4"/>
        <v>12966775</v>
      </c>
      <c r="S18" s="43">
        <f t="shared" si="5"/>
        <v>10073484</v>
      </c>
      <c r="T18" s="68">
        <f t="shared" si="6"/>
        <v>54.3370102864787</v>
      </c>
      <c r="U18" s="68">
        <f t="shared" si="7"/>
        <v>77.68688822008556</v>
      </c>
    </row>
    <row r="19" spans="1:21" s="11" customFormat="1" ht="30" customHeight="1">
      <c r="A19" s="128" t="s">
        <v>30</v>
      </c>
      <c r="B19" s="120" t="s">
        <v>31</v>
      </c>
      <c r="C19" s="134">
        <v>46000000</v>
      </c>
      <c r="D19" s="115">
        <v>26608325</v>
      </c>
      <c r="E19" s="89"/>
      <c r="F19" s="115">
        <v>22252525</v>
      </c>
      <c r="G19" s="115">
        <v>22252525</v>
      </c>
      <c r="H19" s="68"/>
      <c r="I19" s="114">
        <f>G19/C19*100</f>
        <v>48.37505434782609</v>
      </c>
      <c r="J19" s="114">
        <f>G19/D19*100</f>
        <v>83.62993536797224</v>
      </c>
      <c r="K19" s="114">
        <f>G19/F19*100</f>
        <v>100</v>
      </c>
      <c r="L19" s="116">
        <v>0</v>
      </c>
      <c r="M19" s="116">
        <v>0</v>
      </c>
      <c r="N19" s="116">
        <v>0</v>
      </c>
      <c r="O19" s="113">
        <v>0</v>
      </c>
      <c r="P19" s="114">
        <v>0</v>
      </c>
      <c r="Q19" s="116">
        <f t="shared" si="3"/>
        <v>46000000</v>
      </c>
      <c r="R19" s="116">
        <f t="shared" si="4"/>
        <v>26608325</v>
      </c>
      <c r="S19" s="116">
        <f t="shared" si="5"/>
        <v>22252525</v>
      </c>
      <c r="T19" s="114">
        <f t="shared" si="6"/>
        <v>48.37505434782609</v>
      </c>
      <c r="U19" s="114">
        <f t="shared" si="7"/>
        <v>83.62993536797224</v>
      </c>
    </row>
    <row r="20" spans="1:21" s="11" customFormat="1" ht="15" customHeight="1" hidden="1">
      <c r="A20" s="129"/>
      <c r="B20" s="121"/>
      <c r="C20" s="115"/>
      <c r="D20" s="115"/>
      <c r="E20" s="89"/>
      <c r="F20" s="115"/>
      <c r="G20" s="115"/>
      <c r="H20" s="68"/>
      <c r="I20" s="114"/>
      <c r="J20" s="114"/>
      <c r="K20" s="114"/>
      <c r="L20" s="116"/>
      <c r="M20" s="116"/>
      <c r="N20" s="116"/>
      <c r="O20" s="113"/>
      <c r="P20" s="114"/>
      <c r="Q20" s="116"/>
      <c r="R20" s="116"/>
      <c r="S20" s="116"/>
      <c r="T20" s="114"/>
      <c r="U20" s="114"/>
    </row>
    <row r="21" spans="1:21" s="11" customFormat="1" ht="40.5" customHeight="1" hidden="1">
      <c r="A21" s="30">
        <v>3013</v>
      </c>
      <c r="B21" s="27"/>
      <c r="C21" s="92"/>
      <c r="D21" s="92"/>
      <c r="E21" s="92"/>
      <c r="F21" s="92"/>
      <c r="G21" s="92"/>
      <c r="H21" s="70" t="e">
        <f>G21/E21*100</f>
        <v>#DIV/0!</v>
      </c>
      <c r="I21" s="68" t="e">
        <f t="shared" si="1"/>
        <v>#DIV/0!</v>
      </c>
      <c r="J21" s="68" t="e">
        <f t="shared" si="2"/>
        <v>#DIV/0!</v>
      </c>
      <c r="K21" s="68" t="e">
        <f>G21/F21*100</f>
        <v>#DIV/0!</v>
      </c>
      <c r="L21" s="43">
        <v>0</v>
      </c>
      <c r="M21" s="43">
        <v>0</v>
      </c>
      <c r="N21" s="43">
        <v>0</v>
      </c>
      <c r="O21" s="72">
        <v>0</v>
      </c>
      <c r="P21" s="68">
        <v>0</v>
      </c>
      <c r="Q21" s="43">
        <f t="shared" si="3"/>
        <v>0</v>
      </c>
      <c r="R21" s="43">
        <f t="shared" si="4"/>
        <v>0</v>
      </c>
      <c r="S21" s="43">
        <f t="shared" si="5"/>
        <v>0</v>
      </c>
      <c r="T21" s="68" t="e">
        <f t="shared" si="6"/>
        <v>#DIV/0!</v>
      </c>
      <c r="U21" s="68" t="e">
        <f t="shared" si="7"/>
        <v>#DIV/0!</v>
      </c>
    </row>
    <row r="22" spans="1:21" s="3" customFormat="1" ht="12.75" hidden="1">
      <c r="A22" s="30">
        <v>3015</v>
      </c>
      <c r="B22" s="31"/>
      <c r="C22" s="92"/>
      <c r="D22" s="92"/>
      <c r="E22" s="92"/>
      <c r="F22" s="92"/>
      <c r="G22" s="92"/>
      <c r="H22" s="70" t="e">
        <f>G22/E22*100</f>
        <v>#DIV/0!</v>
      </c>
      <c r="I22" s="68" t="e">
        <f t="shared" si="1"/>
        <v>#DIV/0!</v>
      </c>
      <c r="J22" s="68" t="e">
        <f t="shared" si="2"/>
        <v>#DIV/0!</v>
      </c>
      <c r="K22" s="68" t="e">
        <f>G22/F22*100</f>
        <v>#DIV/0!</v>
      </c>
      <c r="L22" s="43">
        <v>0</v>
      </c>
      <c r="M22" s="43">
        <v>0</v>
      </c>
      <c r="N22" s="43">
        <v>0</v>
      </c>
      <c r="O22" s="72">
        <v>0</v>
      </c>
      <c r="P22" s="68">
        <v>0</v>
      </c>
      <c r="Q22" s="43">
        <f t="shared" si="3"/>
        <v>0</v>
      </c>
      <c r="R22" s="43">
        <f t="shared" si="4"/>
        <v>0</v>
      </c>
      <c r="S22" s="43">
        <f t="shared" si="5"/>
        <v>0</v>
      </c>
      <c r="T22" s="68" t="e">
        <f t="shared" si="6"/>
        <v>#DIV/0!</v>
      </c>
      <c r="U22" s="68" t="e">
        <f t="shared" si="7"/>
        <v>#DIV/0!</v>
      </c>
    </row>
    <row r="23" spans="1:21" s="3" customFormat="1" ht="15.75" customHeight="1" hidden="1">
      <c r="A23" s="30">
        <v>3016</v>
      </c>
      <c r="B23" s="31"/>
      <c r="C23" s="92"/>
      <c r="D23" s="92"/>
      <c r="E23" s="92"/>
      <c r="F23" s="92"/>
      <c r="G23" s="92"/>
      <c r="H23" s="70"/>
      <c r="I23" s="68" t="e">
        <f t="shared" si="1"/>
        <v>#DIV/0!</v>
      </c>
      <c r="J23" s="68" t="e">
        <f t="shared" si="2"/>
        <v>#DIV/0!</v>
      </c>
      <c r="K23" s="68" t="e">
        <f>G23/F23*100</f>
        <v>#DIV/0!</v>
      </c>
      <c r="L23" s="43">
        <v>0</v>
      </c>
      <c r="M23" s="43">
        <v>0</v>
      </c>
      <c r="N23" s="43">
        <v>0</v>
      </c>
      <c r="O23" s="72">
        <v>0</v>
      </c>
      <c r="P23" s="68">
        <v>0</v>
      </c>
      <c r="Q23" s="43">
        <f t="shared" si="3"/>
        <v>0</v>
      </c>
      <c r="R23" s="43">
        <f t="shared" si="4"/>
        <v>0</v>
      </c>
      <c r="S23" s="43">
        <f t="shared" si="5"/>
        <v>0</v>
      </c>
      <c r="T23" s="68" t="e">
        <f t="shared" si="6"/>
        <v>#DIV/0!</v>
      </c>
      <c r="U23" s="68" t="e">
        <f t="shared" si="7"/>
        <v>#DIV/0!</v>
      </c>
    </row>
    <row r="24" spans="1:207" s="12" customFormat="1" ht="25.5">
      <c r="A24" s="106" t="s">
        <v>57</v>
      </c>
      <c r="B24" s="31" t="s">
        <v>32</v>
      </c>
      <c r="C24" s="92">
        <v>30300</v>
      </c>
      <c r="D24" s="92">
        <v>11900</v>
      </c>
      <c r="E24" s="92"/>
      <c r="F24" s="92">
        <v>9400</v>
      </c>
      <c r="G24" s="92">
        <v>4364</v>
      </c>
      <c r="H24" s="70" t="e">
        <f>G24/E24*100</f>
        <v>#DIV/0!</v>
      </c>
      <c r="I24" s="68">
        <f aca="true" t="shared" si="8" ref="I24:I29">G24/C24*100</f>
        <v>14.402640264026404</v>
      </c>
      <c r="J24" s="68">
        <f aca="true" t="shared" si="9" ref="J24:J29">G24/D24*100</f>
        <v>36.67226890756303</v>
      </c>
      <c r="K24" s="68">
        <f>G24/F24*100</f>
        <v>46.42553191489362</v>
      </c>
      <c r="L24" s="43">
        <v>0</v>
      </c>
      <c r="M24" s="43">
        <v>0</v>
      </c>
      <c r="N24" s="43">
        <v>0</v>
      </c>
      <c r="O24" s="72">
        <v>0</v>
      </c>
      <c r="P24" s="68">
        <v>0</v>
      </c>
      <c r="Q24" s="43">
        <f aca="true" t="shared" si="10" ref="Q24:R29">L24+C24</f>
        <v>30300</v>
      </c>
      <c r="R24" s="43">
        <f t="shared" si="10"/>
        <v>11900</v>
      </c>
      <c r="S24" s="43">
        <f aca="true" t="shared" si="11" ref="S24:S29">N24+G24</f>
        <v>4364</v>
      </c>
      <c r="T24" s="68">
        <f aca="true" t="shared" si="12" ref="T24:T38">S24/Q24*100</f>
        <v>14.402640264026404</v>
      </c>
      <c r="U24" s="68">
        <f t="shared" si="7"/>
        <v>36.67226890756303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</row>
    <row r="25" spans="1:207" s="13" customFormat="1" ht="19.5" customHeight="1" thickBot="1">
      <c r="A25" s="106" t="s">
        <v>58</v>
      </c>
      <c r="B25" s="105" t="s">
        <v>59</v>
      </c>
      <c r="C25" s="89">
        <v>481601</v>
      </c>
      <c r="D25" s="89">
        <v>120403</v>
      </c>
      <c r="E25" s="89"/>
      <c r="F25" s="89">
        <v>120403</v>
      </c>
      <c r="G25" s="89">
        <v>4382</v>
      </c>
      <c r="H25" s="68"/>
      <c r="I25" s="68">
        <f t="shared" si="8"/>
        <v>0.909881831640715</v>
      </c>
      <c r="J25" s="68">
        <f t="shared" si="9"/>
        <v>3.6394441998953515</v>
      </c>
      <c r="K25" s="68">
        <f>G25/F25*100</f>
        <v>3.6394441998953515</v>
      </c>
      <c r="L25" s="43">
        <v>0</v>
      </c>
      <c r="M25" s="43">
        <v>0</v>
      </c>
      <c r="N25" s="43">
        <v>0</v>
      </c>
      <c r="O25" s="72">
        <v>0</v>
      </c>
      <c r="P25" s="68">
        <v>0</v>
      </c>
      <c r="Q25" s="43">
        <f t="shared" si="10"/>
        <v>481601</v>
      </c>
      <c r="R25" s="43">
        <f t="shared" si="10"/>
        <v>120403</v>
      </c>
      <c r="S25" s="43">
        <f t="shared" si="11"/>
        <v>4382</v>
      </c>
      <c r="T25" s="68">
        <f t="shared" si="12"/>
        <v>0.909881831640715</v>
      </c>
      <c r="U25" s="68">
        <f t="shared" si="7"/>
        <v>3.6394441998953515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</row>
    <row r="26" spans="1:207" s="12" customFormat="1" ht="22.5" customHeight="1">
      <c r="A26" s="106" t="s">
        <v>60</v>
      </c>
      <c r="B26" s="31" t="s">
        <v>33</v>
      </c>
      <c r="C26" s="89">
        <v>200000</v>
      </c>
      <c r="D26" s="89">
        <v>49998</v>
      </c>
      <c r="E26" s="89">
        <v>49998</v>
      </c>
      <c r="F26" s="89">
        <v>49998</v>
      </c>
      <c r="G26" s="89">
        <v>13794</v>
      </c>
      <c r="H26" s="73">
        <v>3681.218</v>
      </c>
      <c r="I26" s="68">
        <v>0</v>
      </c>
      <c r="J26" s="68">
        <f t="shared" si="9"/>
        <v>27.589103564142565</v>
      </c>
      <c r="K26" s="68">
        <v>0</v>
      </c>
      <c r="L26" s="43">
        <v>0</v>
      </c>
      <c r="M26" s="43">
        <v>0</v>
      </c>
      <c r="N26" s="43">
        <v>0</v>
      </c>
      <c r="O26" s="72">
        <v>0</v>
      </c>
      <c r="P26" s="68">
        <v>0</v>
      </c>
      <c r="Q26" s="43">
        <f t="shared" si="10"/>
        <v>200000</v>
      </c>
      <c r="R26" s="43">
        <f t="shared" si="10"/>
        <v>49998</v>
      </c>
      <c r="S26" s="43">
        <f t="shared" si="11"/>
        <v>13794</v>
      </c>
      <c r="T26" s="68">
        <f t="shared" si="12"/>
        <v>6.897</v>
      </c>
      <c r="U26" s="68">
        <f t="shared" si="7"/>
        <v>27.589103564142565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</row>
    <row r="27" spans="1:21" s="3" customFormat="1" ht="22.5" customHeight="1">
      <c r="A27" s="30">
        <v>3041</v>
      </c>
      <c r="B27" s="32" t="s">
        <v>35</v>
      </c>
      <c r="C27" s="92">
        <v>1200000</v>
      </c>
      <c r="D27" s="92">
        <v>436802</v>
      </c>
      <c r="E27" s="92">
        <v>1000500</v>
      </c>
      <c r="F27" s="92">
        <v>180247</v>
      </c>
      <c r="G27" s="92">
        <v>161523</v>
      </c>
      <c r="H27" s="70">
        <f aca="true" t="shared" si="13" ref="H27:H43">G27/E27*100</f>
        <v>16.14422788605697</v>
      </c>
      <c r="I27" s="68">
        <f t="shared" si="8"/>
        <v>13.460250000000002</v>
      </c>
      <c r="J27" s="68">
        <f t="shared" si="9"/>
        <v>36.978539475551855</v>
      </c>
      <c r="K27" s="68">
        <f aca="true" t="shared" si="14" ref="K27:K40">G27/F27*100</f>
        <v>89.6120323777927</v>
      </c>
      <c r="L27" s="43">
        <v>0</v>
      </c>
      <c r="M27" s="43">
        <v>0</v>
      </c>
      <c r="N27" s="43">
        <v>0</v>
      </c>
      <c r="O27" s="72">
        <v>0</v>
      </c>
      <c r="P27" s="68">
        <v>0</v>
      </c>
      <c r="Q27" s="43">
        <f t="shared" si="10"/>
        <v>1200000</v>
      </c>
      <c r="R27" s="43">
        <f t="shared" si="10"/>
        <v>436802</v>
      </c>
      <c r="S27" s="43">
        <f t="shared" si="11"/>
        <v>161523</v>
      </c>
      <c r="T27" s="68">
        <f t="shared" si="12"/>
        <v>13.460250000000002</v>
      </c>
      <c r="U27" s="68">
        <f t="shared" si="7"/>
        <v>36.978539475551855</v>
      </c>
    </row>
    <row r="28" spans="1:21" s="11" customFormat="1" ht="24" customHeight="1">
      <c r="A28" s="30">
        <v>3042</v>
      </c>
      <c r="B28" s="32" t="s">
        <v>41</v>
      </c>
      <c r="C28" s="92">
        <v>506300</v>
      </c>
      <c r="D28" s="92">
        <v>166823</v>
      </c>
      <c r="E28" s="92">
        <v>367040</v>
      </c>
      <c r="F28" s="92">
        <v>84753</v>
      </c>
      <c r="G28" s="92">
        <v>84753</v>
      </c>
      <c r="H28" s="70">
        <f t="shared" si="13"/>
        <v>23.090943766346992</v>
      </c>
      <c r="I28" s="68">
        <f t="shared" si="8"/>
        <v>16.739680031601818</v>
      </c>
      <c r="J28" s="68">
        <f t="shared" si="9"/>
        <v>50.80414571132278</v>
      </c>
      <c r="K28" s="68">
        <f t="shared" si="14"/>
        <v>100</v>
      </c>
      <c r="L28" s="43">
        <v>0</v>
      </c>
      <c r="M28" s="43">
        <v>0</v>
      </c>
      <c r="N28" s="43">
        <v>0</v>
      </c>
      <c r="O28" s="72">
        <v>0</v>
      </c>
      <c r="P28" s="68">
        <v>0</v>
      </c>
      <c r="Q28" s="43">
        <f t="shared" si="10"/>
        <v>506300</v>
      </c>
      <c r="R28" s="43">
        <f t="shared" si="10"/>
        <v>166823</v>
      </c>
      <c r="S28" s="43">
        <f t="shared" si="11"/>
        <v>84753</v>
      </c>
      <c r="T28" s="68">
        <f t="shared" si="12"/>
        <v>16.739680031601818</v>
      </c>
      <c r="U28" s="68">
        <f t="shared" si="7"/>
        <v>50.80414571132278</v>
      </c>
    </row>
    <row r="29" spans="1:21" s="3" customFormat="1" ht="21.75" customHeight="1">
      <c r="A29" s="30">
        <v>3043</v>
      </c>
      <c r="B29" s="12" t="s">
        <v>36</v>
      </c>
      <c r="C29" s="92">
        <v>63982800</v>
      </c>
      <c r="D29" s="92">
        <v>25028748</v>
      </c>
      <c r="E29" s="92">
        <v>61845985</v>
      </c>
      <c r="F29" s="92">
        <v>13662569</v>
      </c>
      <c r="G29" s="92">
        <v>13661709</v>
      </c>
      <c r="H29" s="70">
        <f t="shared" si="13"/>
        <v>22.089888292667663</v>
      </c>
      <c r="I29" s="68">
        <f t="shared" si="8"/>
        <v>21.35215870515201</v>
      </c>
      <c r="J29" s="68">
        <f t="shared" si="9"/>
        <v>54.5840686877346</v>
      </c>
      <c r="K29" s="68">
        <f t="shared" si="14"/>
        <v>99.9937054297768</v>
      </c>
      <c r="L29" s="43">
        <v>0</v>
      </c>
      <c r="M29" s="43">
        <v>0</v>
      </c>
      <c r="N29" s="43">
        <v>0</v>
      </c>
      <c r="O29" s="72">
        <v>0</v>
      </c>
      <c r="P29" s="68">
        <v>0</v>
      </c>
      <c r="Q29" s="43">
        <f t="shared" si="10"/>
        <v>63982800</v>
      </c>
      <c r="R29" s="43">
        <f t="shared" si="10"/>
        <v>25028748</v>
      </c>
      <c r="S29" s="43">
        <f t="shared" si="11"/>
        <v>13661709</v>
      </c>
      <c r="T29" s="68">
        <f t="shared" si="12"/>
        <v>21.35215870515201</v>
      </c>
      <c r="U29" s="68">
        <f t="shared" si="7"/>
        <v>54.5840686877346</v>
      </c>
    </row>
    <row r="30" spans="1:21" s="11" customFormat="1" ht="21" customHeight="1">
      <c r="A30" s="30">
        <v>3044</v>
      </c>
      <c r="B30" s="12" t="s">
        <v>37</v>
      </c>
      <c r="C30" s="92">
        <v>7000000</v>
      </c>
      <c r="D30" s="92">
        <v>2657477</v>
      </c>
      <c r="E30" s="92">
        <v>6093000</v>
      </c>
      <c r="F30" s="92">
        <v>1406315</v>
      </c>
      <c r="G30" s="92">
        <v>1402261</v>
      </c>
      <c r="H30" s="70">
        <f t="shared" si="13"/>
        <v>23.014295092729363</v>
      </c>
      <c r="I30" s="68">
        <f aca="true" t="shared" si="15" ref="I30:I46">G30/C30*100</f>
        <v>20.0323</v>
      </c>
      <c r="J30" s="68">
        <f aca="true" t="shared" si="16" ref="J30:J41">G30/D30*100</f>
        <v>52.766627895556574</v>
      </c>
      <c r="K30" s="68">
        <f t="shared" si="14"/>
        <v>99.71172888008732</v>
      </c>
      <c r="L30" s="43">
        <v>0</v>
      </c>
      <c r="M30" s="43">
        <v>0</v>
      </c>
      <c r="N30" s="43">
        <v>0</v>
      </c>
      <c r="O30" s="72">
        <v>0</v>
      </c>
      <c r="P30" s="68">
        <v>0</v>
      </c>
      <c r="Q30" s="43">
        <f aca="true" t="shared" si="17" ref="Q30:R38">L30+C30</f>
        <v>7000000</v>
      </c>
      <c r="R30" s="43">
        <f t="shared" si="17"/>
        <v>2657477</v>
      </c>
      <c r="S30" s="43">
        <f aca="true" t="shared" si="18" ref="S30:S41">N30+G30</f>
        <v>1402261</v>
      </c>
      <c r="T30" s="68">
        <f t="shared" si="12"/>
        <v>20.0323</v>
      </c>
      <c r="U30" s="68">
        <f t="shared" si="7"/>
        <v>52.766627895556574</v>
      </c>
    </row>
    <row r="31" spans="1:21" s="3" customFormat="1" ht="21.75" customHeight="1">
      <c r="A31" s="30">
        <v>3045</v>
      </c>
      <c r="B31" s="12" t="s">
        <v>38</v>
      </c>
      <c r="C31" s="92">
        <v>18004000</v>
      </c>
      <c r="D31" s="92">
        <v>6593909</v>
      </c>
      <c r="E31" s="92">
        <v>16503500</v>
      </c>
      <c r="F31" s="92">
        <v>3543139</v>
      </c>
      <c r="G31" s="92">
        <v>3543139</v>
      </c>
      <c r="H31" s="70">
        <f t="shared" si="13"/>
        <v>21.46901566334414</v>
      </c>
      <c r="I31" s="68">
        <f t="shared" si="15"/>
        <v>19.67973228171517</v>
      </c>
      <c r="J31" s="68">
        <f t="shared" si="16"/>
        <v>53.73351376247383</v>
      </c>
      <c r="K31" s="68">
        <f t="shared" si="14"/>
        <v>100</v>
      </c>
      <c r="L31" s="43">
        <v>0</v>
      </c>
      <c r="M31" s="43">
        <v>0</v>
      </c>
      <c r="N31" s="43">
        <v>0</v>
      </c>
      <c r="O31" s="72">
        <v>0</v>
      </c>
      <c r="P31" s="68">
        <v>0</v>
      </c>
      <c r="Q31" s="43">
        <f t="shared" si="17"/>
        <v>18004000</v>
      </c>
      <c r="R31" s="43">
        <f t="shared" si="17"/>
        <v>6593909</v>
      </c>
      <c r="S31" s="43">
        <f t="shared" si="18"/>
        <v>3543139</v>
      </c>
      <c r="T31" s="68">
        <f t="shared" si="12"/>
        <v>19.67973228171517</v>
      </c>
      <c r="U31" s="68">
        <f t="shared" si="7"/>
        <v>53.73351376247383</v>
      </c>
    </row>
    <row r="32" spans="1:21" s="3" customFormat="1" ht="21" customHeight="1">
      <c r="A32" s="30" t="s">
        <v>40</v>
      </c>
      <c r="B32" s="27" t="s">
        <v>39</v>
      </c>
      <c r="C32" s="92">
        <v>700000</v>
      </c>
      <c r="D32" s="92">
        <v>199686</v>
      </c>
      <c r="E32" s="92">
        <v>500300</v>
      </c>
      <c r="F32" s="92">
        <v>99621</v>
      </c>
      <c r="G32" s="92">
        <v>99621</v>
      </c>
      <c r="H32" s="70">
        <f t="shared" si="13"/>
        <v>19.912252648410952</v>
      </c>
      <c r="I32" s="68">
        <f t="shared" si="15"/>
        <v>14.23157142857143</v>
      </c>
      <c r="J32" s="68">
        <f t="shared" si="16"/>
        <v>49.88882545596587</v>
      </c>
      <c r="K32" s="68">
        <f t="shared" si="14"/>
        <v>100</v>
      </c>
      <c r="L32" s="43">
        <v>0</v>
      </c>
      <c r="M32" s="43">
        <v>0</v>
      </c>
      <c r="N32" s="43">
        <v>0</v>
      </c>
      <c r="O32" s="72">
        <v>0</v>
      </c>
      <c r="P32" s="68">
        <v>0</v>
      </c>
      <c r="Q32" s="43">
        <f t="shared" si="17"/>
        <v>700000</v>
      </c>
      <c r="R32" s="43">
        <f t="shared" si="17"/>
        <v>199686</v>
      </c>
      <c r="S32" s="43">
        <f t="shared" si="18"/>
        <v>99621</v>
      </c>
      <c r="T32" s="68">
        <f t="shared" si="12"/>
        <v>14.23157142857143</v>
      </c>
      <c r="U32" s="68">
        <f t="shared" si="7"/>
        <v>49.88882545596587</v>
      </c>
    </row>
    <row r="33" spans="1:21" s="3" customFormat="1" ht="25.5" customHeight="1">
      <c r="A33" s="30" t="s">
        <v>42</v>
      </c>
      <c r="B33" s="107" t="s">
        <v>61</v>
      </c>
      <c r="C33" s="92">
        <v>13100500</v>
      </c>
      <c r="D33" s="92">
        <v>4731762</v>
      </c>
      <c r="E33" s="92">
        <v>11797000</v>
      </c>
      <c r="F33" s="92">
        <v>2631322</v>
      </c>
      <c r="G33" s="92">
        <v>2631322</v>
      </c>
      <c r="H33" s="68">
        <f t="shared" si="13"/>
        <v>22.305009748241076</v>
      </c>
      <c r="I33" s="68">
        <f t="shared" si="15"/>
        <v>20.08566085263921</v>
      </c>
      <c r="J33" s="68">
        <f t="shared" si="16"/>
        <v>55.60977073656706</v>
      </c>
      <c r="K33" s="68">
        <f t="shared" si="14"/>
        <v>100</v>
      </c>
      <c r="L33" s="43">
        <v>0</v>
      </c>
      <c r="M33" s="43">
        <v>0</v>
      </c>
      <c r="N33" s="43">
        <v>0</v>
      </c>
      <c r="O33" s="72">
        <v>0</v>
      </c>
      <c r="P33" s="68">
        <v>0</v>
      </c>
      <c r="Q33" s="43">
        <f t="shared" si="17"/>
        <v>13100500</v>
      </c>
      <c r="R33" s="43">
        <f t="shared" si="17"/>
        <v>4731762</v>
      </c>
      <c r="S33" s="43">
        <f t="shared" si="18"/>
        <v>2631322</v>
      </c>
      <c r="T33" s="68">
        <f t="shared" si="12"/>
        <v>20.08566085263921</v>
      </c>
      <c r="U33" s="68">
        <f t="shared" si="7"/>
        <v>55.60977073656706</v>
      </c>
    </row>
    <row r="34" spans="1:21" ht="24.75" customHeight="1">
      <c r="A34" s="106" t="s">
        <v>62</v>
      </c>
      <c r="B34" s="107" t="s">
        <v>63</v>
      </c>
      <c r="C34" s="92">
        <v>27071400</v>
      </c>
      <c r="D34" s="92">
        <v>10994902</v>
      </c>
      <c r="E34" s="92">
        <v>23795397</v>
      </c>
      <c r="F34" s="92">
        <v>6255556</v>
      </c>
      <c r="G34" s="92">
        <v>6253311</v>
      </c>
      <c r="H34" s="68">
        <f t="shared" si="13"/>
        <v>26.279498509732786</v>
      </c>
      <c r="I34" s="68">
        <f t="shared" si="15"/>
        <v>23.09932622620182</v>
      </c>
      <c r="J34" s="68">
        <f t="shared" si="16"/>
        <v>56.87464062890237</v>
      </c>
      <c r="K34" s="68">
        <f t="shared" si="14"/>
        <v>99.96411190308262</v>
      </c>
      <c r="L34" s="43">
        <v>0</v>
      </c>
      <c r="M34" s="43">
        <v>0</v>
      </c>
      <c r="N34" s="43">
        <v>0</v>
      </c>
      <c r="O34" s="72">
        <v>0</v>
      </c>
      <c r="P34" s="68">
        <v>0</v>
      </c>
      <c r="Q34" s="43">
        <f t="shared" si="17"/>
        <v>27071400</v>
      </c>
      <c r="R34" s="43">
        <f t="shared" si="17"/>
        <v>10994902</v>
      </c>
      <c r="S34" s="43">
        <f t="shared" si="18"/>
        <v>6253311</v>
      </c>
      <c r="T34" s="68">
        <f t="shared" si="12"/>
        <v>23.09932622620182</v>
      </c>
      <c r="U34" s="68">
        <f t="shared" si="7"/>
        <v>56.87464062890237</v>
      </c>
    </row>
    <row r="35" spans="1:21" ht="24" customHeight="1">
      <c r="A35" s="106" t="s">
        <v>64</v>
      </c>
      <c r="B35" s="33" t="s">
        <v>43</v>
      </c>
      <c r="C35" s="92">
        <v>7006000</v>
      </c>
      <c r="D35" s="92">
        <v>2822592</v>
      </c>
      <c r="E35" s="92">
        <v>5806000</v>
      </c>
      <c r="F35" s="92">
        <v>1649951</v>
      </c>
      <c r="G35" s="92">
        <v>1649951</v>
      </c>
      <c r="H35" s="68">
        <f t="shared" si="13"/>
        <v>28.418033069238717</v>
      </c>
      <c r="I35" s="68">
        <f t="shared" si="15"/>
        <v>23.550542392235226</v>
      </c>
      <c r="J35" s="68">
        <f t="shared" si="16"/>
        <v>58.45517170033785</v>
      </c>
      <c r="K35" s="68">
        <f t="shared" si="14"/>
        <v>100</v>
      </c>
      <c r="L35" s="43">
        <v>0</v>
      </c>
      <c r="M35" s="43">
        <v>0</v>
      </c>
      <c r="N35" s="43">
        <v>0</v>
      </c>
      <c r="O35" s="72">
        <v>0</v>
      </c>
      <c r="P35" s="68">
        <v>0</v>
      </c>
      <c r="Q35" s="43">
        <f t="shared" si="17"/>
        <v>7006000</v>
      </c>
      <c r="R35" s="43">
        <f t="shared" si="17"/>
        <v>2822592</v>
      </c>
      <c r="S35" s="43">
        <f t="shared" si="18"/>
        <v>1649951</v>
      </c>
      <c r="T35" s="68">
        <f t="shared" si="12"/>
        <v>23.550542392235226</v>
      </c>
      <c r="U35" s="68">
        <f t="shared" si="7"/>
        <v>58.45517170033785</v>
      </c>
    </row>
    <row r="36" spans="1:21" ht="21" customHeight="1">
      <c r="A36" s="106" t="s">
        <v>65</v>
      </c>
      <c r="B36" s="107" t="s">
        <v>66</v>
      </c>
      <c r="C36" s="92">
        <v>5005000</v>
      </c>
      <c r="D36" s="92">
        <v>1931881</v>
      </c>
      <c r="E36" s="92">
        <v>4105000</v>
      </c>
      <c r="F36" s="92">
        <v>926258</v>
      </c>
      <c r="G36" s="92">
        <v>926258</v>
      </c>
      <c r="H36" s="68">
        <f t="shared" si="13"/>
        <v>22.564141291108406</v>
      </c>
      <c r="I36" s="68">
        <f t="shared" si="15"/>
        <v>18.506653346653344</v>
      </c>
      <c r="J36" s="68">
        <f t="shared" si="16"/>
        <v>47.94591385287189</v>
      </c>
      <c r="K36" s="68">
        <f t="shared" si="14"/>
        <v>100</v>
      </c>
      <c r="L36" s="43">
        <v>0</v>
      </c>
      <c r="M36" s="43">
        <v>0</v>
      </c>
      <c r="N36" s="43">
        <v>0</v>
      </c>
      <c r="O36" s="72">
        <v>0</v>
      </c>
      <c r="P36" s="68">
        <v>0</v>
      </c>
      <c r="Q36" s="43">
        <f t="shared" si="17"/>
        <v>5005000</v>
      </c>
      <c r="R36" s="43">
        <f t="shared" si="17"/>
        <v>1931881</v>
      </c>
      <c r="S36" s="43">
        <f t="shared" si="18"/>
        <v>926258</v>
      </c>
      <c r="T36" s="68">
        <f t="shared" si="12"/>
        <v>18.506653346653344</v>
      </c>
      <c r="U36" s="68">
        <f t="shared" si="7"/>
        <v>47.94591385287189</v>
      </c>
    </row>
    <row r="37" spans="1:21" ht="27.75" customHeight="1">
      <c r="A37" s="106" t="s">
        <v>67</v>
      </c>
      <c r="B37" s="107" t="s">
        <v>68</v>
      </c>
      <c r="C37" s="92">
        <v>517000</v>
      </c>
      <c r="D37" s="92">
        <v>228585</v>
      </c>
      <c r="E37" s="92">
        <v>202000</v>
      </c>
      <c r="F37" s="92">
        <v>111465</v>
      </c>
      <c r="G37" s="92">
        <v>111465</v>
      </c>
      <c r="H37" s="68">
        <f t="shared" si="13"/>
        <v>55.180693069306926</v>
      </c>
      <c r="I37" s="68">
        <f t="shared" si="15"/>
        <v>21.559961315280464</v>
      </c>
      <c r="J37" s="68">
        <f t="shared" si="16"/>
        <v>48.76304219436971</v>
      </c>
      <c r="K37" s="68">
        <f t="shared" si="14"/>
        <v>100</v>
      </c>
      <c r="L37" s="43">
        <v>0</v>
      </c>
      <c r="M37" s="43">
        <v>0</v>
      </c>
      <c r="N37" s="43">
        <v>0</v>
      </c>
      <c r="O37" s="72">
        <v>0</v>
      </c>
      <c r="P37" s="68">
        <v>0</v>
      </c>
      <c r="Q37" s="43">
        <f t="shared" si="17"/>
        <v>517000</v>
      </c>
      <c r="R37" s="43">
        <f t="shared" si="17"/>
        <v>228585</v>
      </c>
      <c r="S37" s="43">
        <f t="shared" si="18"/>
        <v>111465</v>
      </c>
      <c r="T37" s="68">
        <f t="shared" si="12"/>
        <v>21.559961315280464</v>
      </c>
      <c r="U37" s="68">
        <f t="shared" si="7"/>
        <v>48.76304219436971</v>
      </c>
    </row>
    <row r="38" spans="1:21" ht="27" customHeight="1">
      <c r="A38" s="106" t="s">
        <v>69</v>
      </c>
      <c r="B38" s="107" t="s">
        <v>70</v>
      </c>
      <c r="C38" s="92">
        <v>57000</v>
      </c>
      <c r="D38" s="92">
        <v>21633</v>
      </c>
      <c r="E38" s="92">
        <v>40300</v>
      </c>
      <c r="F38" s="92">
        <v>11578</v>
      </c>
      <c r="G38" s="92">
        <v>11512</v>
      </c>
      <c r="H38" s="68">
        <f t="shared" si="13"/>
        <v>28.565756823821342</v>
      </c>
      <c r="I38" s="68">
        <f t="shared" si="15"/>
        <v>20.196491228070176</v>
      </c>
      <c r="J38" s="68">
        <f t="shared" si="16"/>
        <v>53.214995608561</v>
      </c>
      <c r="K38" s="68">
        <f t="shared" si="14"/>
        <v>99.42995335982035</v>
      </c>
      <c r="L38" s="43">
        <v>0</v>
      </c>
      <c r="M38" s="43">
        <v>0</v>
      </c>
      <c r="N38" s="43">
        <v>0</v>
      </c>
      <c r="O38" s="72">
        <v>0</v>
      </c>
      <c r="P38" s="68">
        <v>0</v>
      </c>
      <c r="Q38" s="43">
        <f t="shared" si="17"/>
        <v>57000</v>
      </c>
      <c r="R38" s="43">
        <f>M38+D38</f>
        <v>21633</v>
      </c>
      <c r="S38" s="43">
        <f t="shared" si="18"/>
        <v>11512</v>
      </c>
      <c r="T38" s="68">
        <f t="shared" si="12"/>
        <v>20.196491228070176</v>
      </c>
      <c r="U38" s="68">
        <f t="shared" si="7"/>
        <v>53.214995608561</v>
      </c>
    </row>
    <row r="39" spans="1:21" ht="25.5">
      <c r="A39" s="30" t="s">
        <v>45</v>
      </c>
      <c r="B39" s="31" t="s">
        <v>44</v>
      </c>
      <c r="C39" s="92">
        <v>7975461</v>
      </c>
      <c r="D39" s="92">
        <v>7975461</v>
      </c>
      <c r="E39" s="92">
        <v>7383609</v>
      </c>
      <c r="F39" s="92">
        <v>2182881</v>
      </c>
      <c r="G39" s="92">
        <v>1826151</v>
      </c>
      <c r="H39" s="68">
        <f t="shared" si="13"/>
        <v>24.732498700838573</v>
      </c>
      <c r="I39" s="68">
        <f t="shared" si="15"/>
        <v>22.897121558239704</v>
      </c>
      <c r="J39" s="68">
        <f t="shared" si="16"/>
        <v>22.897121558239704</v>
      </c>
      <c r="K39" s="68">
        <f t="shared" si="14"/>
        <v>83.65783567679594</v>
      </c>
      <c r="L39" s="43">
        <v>87657</v>
      </c>
      <c r="M39" s="43">
        <v>140631</v>
      </c>
      <c r="N39" s="43">
        <v>63098</v>
      </c>
      <c r="O39" s="72">
        <f>N39/L39*100</f>
        <v>71.98284221454077</v>
      </c>
      <c r="P39" s="68">
        <f>N39/M39*100</f>
        <v>44.86777453050892</v>
      </c>
      <c r="Q39" s="43">
        <f aca="true" t="shared" si="19" ref="Q39:R41">L39+C39</f>
        <v>8063118</v>
      </c>
      <c r="R39" s="43">
        <f t="shared" si="19"/>
        <v>8116092</v>
      </c>
      <c r="S39" s="43">
        <f t="shared" si="18"/>
        <v>1889249</v>
      </c>
      <c r="T39" s="68">
        <f>S39/Q39*100</f>
        <v>23.43074974222131</v>
      </c>
      <c r="U39" s="68">
        <f t="shared" si="7"/>
        <v>23.277816466348582</v>
      </c>
    </row>
    <row r="40" spans="1:21" ht="20.25" customHeight="1">
      <c r="A40" s="30" t="s">
        <v>47</v>
      </c>
      <c r="B40" s="31" t="s">
        <v>46</v>
      </c>
      <c r="C40" s="89">
        <v>23200</v>
      </c>
      <c r="D40" s="89">
        <v>23200</v>
      </c>
      <c r="E40" s="89">
        <v>41496</v>
      </c>
      <c r="F40" s="89">
        <v>3100</v>
      </c>
      <c r="G40" s="89">
        <v>0</v>
      </c>
      <c r="H40" s="68">
        <f t="shared" si="13"/>
        <v>0</v>
      </c>
      <c r="I40" s="68">
        <f t="shared" si="15"/>
        <v>0</v>
      </c>
      <c r="J40" s="68">
        <f t="shared" si="16"/>
        <v>0</v>
      </c>
      <c r="K40" s="68">
        <f t="shared" si="14"/>
        <v>0</v>
      </c>
      <c r="L40" s="43">
        <v>0</v>
      </c>
      <c r="M40" s="43">
        <v>0</v>
      </c>
      <c r="N40" s="43">
        <v>0</v>
      </c>
      <c r="O40" s="72">
        <v>0</v>
      </c>
      <c r="P40" s="68">
        <v>0</v>
      </c>
      <c r="Q40" s="43">
        <f t="shared" si="19"/>
        <v>23200</v>
      </c>
      <c r="R40" s="43">
        <f t="shared" si="19"/>
        <v>23200</v>
      </c>
      <c r="S40" s="43">
        <f t="shared" si="18"/>
        <v>0</v>
      </c>
      <c r="T40" s="68">
        <f>S40/Q40*100</f>
        <v>0</v>
      </c>
      <c r="U40" s="68">
        <f t="shared" si="7"/>
        <v>0</v>
      </c>
    </row>
    <row r="41" spans="1:21" ht="21" customHeight="1">
      <c r="A41" s="106" t="s">
        <v>71</v>
      </c>
      <c r="B41" s="107" t="s">
        <v>72</v>
      </c>
      <c r="C41" s="92">
        <v>2278996</v>
      </c>
      <c r="D41" s="92">
        <v>2278996</v>
      </c>
      <c r="E41" s="92">
        <v>2331928</v>
      </c>
      <c r="F41" s="92">
        <v>590029</v>
      </c>
      <c r="G41" s="92">
        <v>520318</v>
      </c>
      <c r="H41" s="68">
        <f t="shared" si="13"/>
        <v>22.31278152670237</v>
      </c>
      <c r="I41" s="68">
        <f t="shared" si="15"/>
        <v>22.831018571335797</v>
      </c>
      <c r="J41" s="68">
        <f t="shared" si="16"/>
        <v>22.831018571335797</v>
      </c>
      <c r="K41" s="68">
        <f>G41/F41*100</f>
        <v>88.18515700075758</v>
      </c>
      <c r="L41" s="52">
        <v>0</v>
      </c>
      <c r="M41" s="52">
        <v>0</v>
      </c>
      <c r="N41" s="52">
        <v>0</v>
      </c>
      <c r="O41" s="72">
        <v>0</v>
      </c>
      <c r="P41" s="68">
        <v>0</v>
      </c>
      <c r="Q41" s="43">
        <f t="shared" si="19"/>
        <v>2278996</v>
      </c>
      <c r="R41" s="43">
        <f t="shared" si="19"/>
        <v>2278996</v>
      </c>
      <c r="S41" s="43">
        <f t="shared" si="18"/>
        <v>520318</v>
      </c>
      <c r="T41" s="68">
        <f>S41/Q41*100</f>
        <v>22.831018571335797</v>
      </c>
      <c r="U41" s="68">
        <f t="shared" si="7"/>
        <v>22.831018571335797</v>
      </c>
    </row>
    <row r="42" spans="1:21" ht="22.5" customHeight="1">
      <c r="A42" s="106" t="s">
        <v>73</v>
      </c>
      <c r="B42" s="33" t="s">
        <v>48</v>
      </c>
      <c r="C42" s="89">
        <v>100000</v>
      </c>
      <c r="D42" s="89">
        <v>100000</v>
      </c>
      <c r="E42" s="89">
        <v>68600</v>
      </c>
      <c r="F42" s="89">
        <v>5000</v>
      </c>
      <c r="G42" s="89">
        <v>4828</v>
      </c>
      <c r="H42" s="68">
        <f t="shared" si="13"/>
        <v>7.037900874635568</v>
      </c>
      <c r="I42" s="68">
        <f t="shared" si="15"/>
        <v>4.828</v>
      </c>
      <c r="J42" s="68">
        <f aca="true" t="shared" si="20" ref="J42:J53">G42/D42*100</f>
        <v>4.828</v>
      </c>
      <c r="K42" s="68">
        <f>G42/F42*100</f>
        <v>96.56</v>
      </c>
      <c r="L42" s="43">
        <v>0</v>
      </c>
      <c r="M42" s="43">
        <v>0</v>
      </c>
      <c r="N42" s="43">
        <v>0</v>
      </c>
      <c r="O42" s="72">
        <v>0</v>
      </c>
      <c r="P42" s="68">
        <v>0</v>
      </c>
      <c r="Q42" s="43">
        <f aca="true" t="shared" si="21" ref="Q42:R47">L42+C42</f>
        <v>100000</v>
      </c>
      <c r="R42" s="43">
        <f t="shared" si="21"/>
        <v>100000</v>
      </c>
      <c r="S42" s="43">
        <f aca="true" t="shared" si="22" ref="S42:S53">N42+G42</f>
        <v>4828</v>
      </c>
      <c r="T42" s="68">
        <f>S42/Q42*100</f>
        <v>4.828</v>
      </c>
      <c r="U42" s="68">
        <f t="shared" si="7"/>
        <v>4.828</v>
      </c>
    </row>
    <row r="43" spans="1:21" ht="43.5" customHeight="1">
      <c r="A43" s="106" t="s">
        <v>74</v>
      </c>
      <c r="B43" s="105" t="s">
        <v>75</v>
      </c>
      <c r="C43" s="92">
        <v>299068</v>
      </c>
      <c r="D43" s="92">
        <v>299068</v>
      </c>
      <c r="E43" s="92">
        <v>274301</v>
      </c>
      <c r="F43" s="92">
        <v>81769</v>
      </c>
      <c r="G43" s="92">
        <v>75331</v>
      </c>
      <c r="H43" s="68">
        <f t="shared" si="13"/>
        <v>27.46289659899162</v>
      </c>
      <c r="I43" s="68">
        <f t="shared" si="15"/>
        <v>25.18858587344684</v>
      </c>
      <c r="J43" s="68">
        <f t="shared" si="20"/>
        <v>25.18858587344684</v>
      </c>
      <c r="K43" s="68">
        <f aca="true" t="shared" si="23" ref="K43:K49">G43/F43*100</f>
        <v>92.12660054543899</v>
      </c>
      <c r="L43" s="43">
        <v>0</v>
      </c>
      <c r="M43" s="43">
        <v>0</v>
      </c>
      <c r="N43" s="43">
        <v>0</v>
      </c>
      <c r="O43" s="72">
        <v>0</v>
      </c>
      <c r="P43" s="68">
        <v>0</v>
      </c>
      <c r="Q43" s="43">
        <f t="shared" si="21"/>
        <v>299068</v>
      </c>
      <c r="R43" s="43">
        <f t="shared" si="21"/>
        <v>299068</v>
      </c>
      <c r="S43" s="43">
        <f t="shared" si="22"/>
        <v>75331</v>
      </c>
      <c r="T43" s="68">
        <f aca="true" t="shared" si="24" ref="T43:T49">S43/Q43*100</f>
        <v>25.18858587344684</v>
      </c>
      <c r="U43" s="68">
        <f aca="true" t="shared" si="25" ref="U43:U49">S43/R43*100</f>
        <v>25.18858587344684</v>
      </c>
    </row>
    <row r="44" spans="1:21" ht="25.5">
      <c r="A44" s="106" t="s">
        <v>76</v>
      </c>
      <c r="B44" s="105" t="s">
        <v>77</v>
      </c>
      <c r="C44" s="92">
        <v>191279</v>
      </c>
      <c r="D44" s="92">
        <v>191279</v>
      </c>
      <c r="E44" s="92">
        <v>339458</v>
      </c>
      <c r="F44" s="92">
        <v>45822</v>
      </c>
      <c r="G44" s="92">
        <v>45820</v>
      </c>
      <c r="H44" s="68">
        <f aca="true" t="shared" si="26" ref="H44:H49">G44/E44*100</f>
        <v>13.497987969056554</v>
      </c>
      <c r="I44" s="68">
        <f t="shared" si="15"/>
        <v>23.954537612597303</v>
      </c>
      <c r="J44" s="68">
        <f t="shared" si="20"/>
        <v>23.954537612597303</v>
      </c>
      <c r="K44" s="68">
        <f t="shared" si="23"/>
        <v>99.99563528436123</v>
      </c>
      <c r="L44" s="43">
        <v>0</v>
      </c>
      <c r="M44" s="43">
        <v>0</v>
      </c>
      <c r="N44" s="43">
        <v>0</v>
      </c>
      <c r="O44" s="72">
        <v>0</v>
      </c>
      <c r="P44" s="68">
        <v>0</v>
      </c>
      <c r="Q44" s="43">
        <f t="shared" si="21"/>
        <v>191279</v>
      </c>
      <c r="R44" s="43">
        <f t="shared" si="21"/>
        <v>191279</v>
      </c>
      <c r="S44" s="43">
        <f t="shared" si="22"/>
        <v>45820</v>
      </c>
      <c r="T44" s="68">
        <f t="shared" si="24"/>
        <v>23.954537612597303</v>
      </c>
      <c r="U44" s="68">
        <f t="shared" si="25"/>
        <v>23.954537612597303</v>
      </c>
    </row>
    <row r="45" spans="1:21" ht="21" customHeight="1">
      <c r="A45" s="106" t="s">
        <v>78</v>
      </c>
      <c r="B45" s="12" t="s">
        <v>27</v>
      </c>
      <c r="C45" s="92">
        <v>105895</v>
      </c>
      <c r="D45" s="92">
        <v>30548</v>
      </c>
      <c r="E45" s="92">
        <v>94720</v>
      </c>
      <c r="F45" s="92">
        <v>22911</v>
      </c>
      <c r="G45" s="89">
        <v>3991</v>
      </c>
      <c r="H45" s="68">
        <f t="shared" si="26"/>
        <v>4.213471283783784</v>
      </c>
      <c r="I45" s="68">
        <f t="shared" si="15"/>
        <v>3.768827612257425</v>
      </c>
      <c r="J45" s="68">
        <f t="shared" si="20"/>
        <v>13.064685085766662</v>
      </c>
      <c r="K45" s="68">
        <f t="shared" si="23"/>
        <v>17.419580114355547</v>
      </c>
      <c r="L45" s="43">
        <v>0</v>
      </c>
      <c r="M45" s="43">
        <v>3991</v>
      </c>
      <c r="N45" s="43">
        <v>3991</v>
      </c>
      <c r="O45" s="72">
        <v>0</v>
      </c>
      <c r="P45" s="68">
        <v>0</v>
      </c>
      <c r="Q45" s="43">
        <f t="shared" si="21"/>
        <v>105895</v>
      </c>
      <c r="R45" s="43">
        <f t="shared" si="21"/>
        <v>34539</v>
      </c>
      <c r="S45" s="43">
        <f t="shared" si="22"/>
        <v>7982</v>
      </c>
      <c r="T45" s="68">
        <f t="shared" si="24"/>
        <v>7.53765522451485</v>
      </c>
      <c r="U45" s="68">
        <f t="shared" si="25"/>
        <v>23.11010741480645</v>
      </c>
    </row>
    <row r="46" spans="1:21" ht="76.5">
      <c r="A46" s="106" t="s">
        <v>79</v>
      </c>
      <c r="B46" s="105" t="s">
        <v>92</v>
      </c>
      <c r="C46" s="92">
        <v>1651015</v>
      </c>
      <c r="D46" s="92">
        <v>511299</v>
      </c>
      <c r="E46" s="92">
        <v>1251507</v>
      </c>
      <c r="F46" s="92">
        <v>379023</v>
      </c>
      <c r="G46" s="89">
        <v>327140</v>
      </c>
      <c r="H46" s="68">
        <f t="shared" si="26"/>
        <v>26.139685994564953</v>
      </c>
      <c r="I46" s="68">
        <f t="shared" si="15"/>
        <v>19.814477760650266</v>
      </c>
      <c r="J46" s="68">
        <f t="shared" si="20"/>
        <v>63.98213178590218</v>
      </c>
      <c r="K46" s="68">
        <f t="shared" si="23"/>
        <v>86.31138479722867</v>
      </c>
      <c r="L46" s="43">
        <v>0</v>
      </c>
      <c r="M46" s="43">
        <v>0</v>
      </c>
      <c r="N46" s="43">
        <v>0</v>
      </c>
      <c r="O46" s="72">
        <v>0</v>
      </c>
      <c r="P46" s="68">
        <v>0</v>
      </c>
      <c r="Q46" s="43">
        <f>L46+C46</f>
        <v>1651015</v>
      </c>
      <c r="R46" s="43">
        <f>M46+D46</f>
        <v>511299</v>
      </c>
      <c r="S46" s="43">
        <f>N46+G46</f>
        <v>327140</v>
      </c>
      <c r="T46" s="68">
        <f>S46/Q46*100</f>
        <v>19.814477760650266</v>
      </c>
      <c r="U46" s="68">
        <f>S46/R46*100</f>
        <v>63.98213178590218</v>
      </c>
    </row>
    <row r="47" spans="1:21" ht="19.5" customHeight="1" thickBot="1">
      <c r="A47" s="108" t="s">
        <v>80</v>
      </c>
      <c r="B47" s="109" t="s">
        <v>81</v>
      </c>
      <c r="C47" s="92">
        <v>3787626</v>
      </c>
      <c r="D47" s="92">
        <v>1995218</v>
      </c>
      <c r="E47" s="92">
        <v>3148406</v>
      </c>
      <c r="F47" s="92">
        <v>1140476</v>
      </c>
      <c r="G47" s="92">
        <v>746467</v>
      </c>
      <c r="H47" s="68">
        <f t="shared" si="26"/>
        <v>23.709362769604684</v>
      </c>
      <c r="I47" s="68">
        <f>G47/C47*100</f>
        <v>19.708044036026788</v>
      </c>
      <c r="J47" s="68">
        <f t="shared" si="20"/>
        <v>37.412804014398425</v>
      </c>
      <c r="K47" s="68">
        <f t="shared" si="23"/>
        <v>65.45223222584255</v>
      </c>
      <c r="L47" s="43">
        <v>0</v>
      </c>
      <c r="M47" s="43">
        <v>0</v>
      </c>
      <c r="N47" s="43">
        <v>0</v>
      </c>
      <c r="O47" s="72">
        <v>0</v>
      </c>
      <c r="P47" s="68">
        <v>0</v>
      </c>
      <c r="Q47" s="43">
        <f t="shared" si="21"/>
        <v>3787626</v>
      </c>
      <c r="R47" s="43">
        <f t="shared" si="21"/>
        <v>1995218</v>
      </c>
      <c r="S47" s="43">
        <f t="shared" si="22"/>
        <v>746467</v>
      </c>
      <c r="T47" s="68">
        <f t="shared" si="24"/>
        <v>19.708044036026788</v>
      </c>
      <c r="U47" s="68">
        <f t="shared" si="25"/>
        <v>37.412804014398425</v>
      </c>
    </row>
    <row r="48" spans="1:207" s="14" customFormat="1" ht="13.5" thickBot="1">
      <c r="A48" s="34">
        <v>4000</v>
      </c>
      <c r="B48" s="35" t="s">
        <v>52</v>
      </c>
      <c r="C48" s="91">
        <f>C49</f>
        <v>143182</v>
      </c>
      <c r="D48" s="91">
        <f>D49</f>
        <v>173182</v>
      </c>
      <c r="E48" s="91">
        <f>E49</f>
        <v>173182</v>
      </c>
      <c r="F48" s="91">
        <f>F49</f>
        <v>56200</v>
      </c>
      <c r="G48" s="91">
        <f>G49</f>
        <v>17800</v>
      </c>
      <c r="H48" s="67">
        <f t="shared" si="26"/>
        <v>10.278204432331304</v>
      </c>
      <c r="I48" s="67">
        <f>G48/C48*100</f>
        <v>12.43173024542191</v>
      </c>
      <c r="J48" s="67">
        <f t="shared" si="20"/>
        <v>10.278204432331304</v>
      </c>
      <c r="K48" s="67">
        <f t="shared" si="23"/>
        <v>31.672597864768683</v>
      </c>
      <c r="L48" s="42">
        <f>L49</f>
        <v>0</v>
      </c>
      <c r="M48" s="42">
        <f>M49</f>
        <v>0</v>
      </c>
      <c r="N48" s="42">
        <f>N49</f>
        <v>0</v>
      </c>
      <c r="O48" s="72">
        <v>0</v>
      </c>
      <c r="P48" s="68">
        <v>0</v>
      </c>
      <c r="Q48" s="42">
        <f>L48+C48</f>
        <v>143182</v>
      </c>
      <c r="R48" s="42">
        <f>M48+D48</f>
        <v>173182</v>
      </c>
      <c r="S48" s="42">
        <f t="shared" si="22"/>
        <v>17800</v>
      </c>
      <c r="T48" s="67">
        <f t="shared" si="24"/>
        <v>12.43173024542191</v>
      </c>
      <c r="U48" s="67">
        <f t="shared" si="25"/>
        <v>10.278204432331304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</row>
    <row r="49" spans="1:207" s="10" customFormat="1" ht="21" customHeight="1" thickBot="1">
      <c r="A49" s="23">
        <v>4082</v>
      </c>
      <c r="B49" s="88" t="s">
        <v>82</v>
      </c>
      <c r="C49" s="92">
        <v>143182</v>
      </c>
      <c r="D49" s="92">
        <v>173182</v>
      </c>
      <c r="E49" s="92">
        <v>173182</v>
      </c>
      <c r="F49" s="92">
        <v>56200</v>
      </c>
      <c r="G49" s="92">
        <v>17800</v>
      </c>
      <c r="H49" s="68">
        <f t="shared" si="26"/>
        <v>10.278204432331304</v>
      </c>
      <c r="I49" s="68">
        <f>G49/C49*100</f>
        <v>12.43173024542191</v>
      </c>
      <c r="J49" s="68">
        <f t="shared" si="20"/>
        <v>10.278204432331304</v>
      </c>
      <c r="K49" s="68">
        <f t="shared" si="23"/>
        <v>31.672597864768683</v>
      </c>
      <c r="L49" s="43">
        <v>0</v>
      </c>
      <c r="M49" s="43">
        <v>0</v>
      </c>
      <c r="N49" s="43">
        <v>0</v>
      </c>
      <c r="O49" s="72">
        <v>0</v>
      </c>
      <c r="P49" s="68">
        <v>0</v>
      </c>
      <c r="Q49" s="43">
        <f>L49+C49</f>
        <v>143182</v>
      </c>
      <c r="R49" s="43">
        <f>M49+D49</f>
        <v>173182</v>
      </c>
      <c r="S49" s="43">
        <f t="shared" si="22"/>
        <v>17800</v>
      </c>
      <c r="T49" s="68">
        <f t="shared" si="24"/>
        <v>12.43173024542191</v>
      </c>
      <c r="U49" s="68">
        <f t="shared" si="25"/>
        <v>10.278204432331304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</row>
    <row r="50" spans="1:207" s="9" customFormat="1" ht="17.25" customHeight="1">
      <c r="A50" s="34">
        <v>6000</v>
      </c>
      <c r="B50" s="36" t="s">
        <v>53</v>
      </c>
      <c r="C50" s="91">
        <f>C51</f>
        <v>2700000</v>
      </c>
      <c r="D50" s="91">
        <f aca="true" t="shared" si="27" ref="D50:U50">D51</f>
        <v>3200000</v>
      </c>
      <c r="E50" s="91">
        <f t="shared" si="27"/>
        <v>3679768</v>
      </c>
      <c r="F50" s="91">
        <f t="shared" si="27"/>
        <v>879000</v>
      </c>
      <c r="G50" s="91">
        <f t="shared" si="27"/>
        <v>503690</v>
      </c>
      <c r="H50" s="91">
        <f t="shared" si="27"/>
        <v>0</v>
      </c>
      <c r="I50" s="91">
        <f t="shared" si="27"/>
        <v>18.655185185185186</v>
      </c>
      <c r="J50" s="91">
        <f t="shared" si="27"/>
        <v>15.7403125</v>
      </c>
      <c r="K50" s="91">
        <f t="shared" si="27"/>
        <v>57.30261660978384</v>
      </c>
      <c r="L50" s="91">
        <f t="shared" si="27"/>
        <v>18402</v>
      </c>
      <c r="M50" s="91">
        <f t="shared" si="27"/>
        <v>18402</v>
      </c>
      <c r="N50" s="91">
        <f t="shared" si="27"/>
        <v>0</v>
      </c>
      <c r="O50" s="91">
        <f t="shared" si="27"/>
        <v>0</v>
      </c>
      <c r="P50" s="91">
        <f t="shared" si="27"/>
        <v>0</v>
      </c>
      <c r="Q50" s="91">
        <f t="shared" si="27"/>
        <v>2718402</v>
      </c>
      <c r="R50" s="91">
        <f t="shared" si="27"/>
        <v>3218402</v>
      </c>
      <c r="S50" s="91">
        <f t="shared" si="27"/>
        <v>503690</v>
      </c>
      <c r="T50" s="91">
        <f t="shared" si="27"/>
        <v>18.52890043488785</v>
      </c>
      <c r="U50" s="91">
        <f t="shared" si="27"/>
        <v>15.650313416409759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pans="1:21" s="3" customFormat="1" ht="18.75" customHeight="1" thickBot="1">
      <c r="A51" s="87">
        <v>6030</v>
      </c>
      <c r="B51" s="88" t="s">
        <v>83</v>
      </c>
      <c r="C51" s="89">
        <v>2700000</v>
      </c>
      <c r="D51" s="89">
        <v>3200000</v>
      </c>
      <c r="E51" s="89">
        <v>3679768</v>
      </c>
      <c r="F51" s="89">
        <v>879000</v>
      </c>
      <c r="G51" s="89">
        <v>503690</v>
      </c>
      <c r="H51" s="66"/>
      <c r="I51" s="68">
        <f>G51/C51*100</f>
        <v>18.655185185185186</v>
      </c>
      <c r="J51" s="68">
        <f>G51/D51*100</f>
        <v>15.7403125</v>
      </c>
      <c r="K51" s="68">
        <f>G51/F51*100</f>
        <v>57.30261660978384</v>
      </c>
      <c r="L51" s="43">
        <v>18402</v>
      </c>
      <c r="M51" s="43">
        <v>18402</v>
      </c>
      <c r="N51" s="43">
        <v>0</v>
      </c>
      <c r="O51" s="72">
        <f>N51/L51*100</f>
        <v>0</v>
      </c>
      <c r="P51" s="68">
        <f>N51/M51*100</f>
        <v>0</v>
      </c>
      <c r="Q51" s="43">
        <f aca="true" t="shared" si="28" ref="Q51:R53">L51+C51</f>
        <v>2718402</v>
      </c>
      <c r="R51" s="43">
        <f t="shared" si="28"/>
        <v>3218402</v>
      </c>
      <c r="S51" s="43">
        <f>N51+G51</f>
        <v>503690</v>
      </c>
      <c r="T51" s="68">
        <f>S51/Q51*100</f>
        <v>18.52890043488785</v>
      </c>
      <c r="U51" s="68">
        <f>S51/R51*100</f>
        <v>15.650313416409759</v>
      </c>
    </row>
    <row r="52" spans="1:207" s="9" customFormat="1" ht="18.75" customHeight="1">
      <c r="A52" s="34">
        <v>7300</v>
      </c>
      <c r="B52" s="29" t="s">
        <v>84</v>
      </c>
      <c r="C52" s="91">
        <f aca="true" t="shared" si="29" ref="C52:H52">C53</f>
        <v>50000</v>
      </c>
      <c r="D52" s="91">
        <f t="shared" si="29"/>
        <v>50000</v>
      </c>
      <c r="E52" s="91">
        <f t="shared" si="29"/>
        <v>50000</v>
      </c>
      <c r="F52" s="91">
        <f t="shared" si="29"/>
        <v>0</v>
      </c>
      <c r="G52" s="91">
        <f t="shared" si="29"/>
        <v>0</v>
      </c>
      <c r="H52" s="66">
        <f t="shared" si="29"/>
        <v>0</v>
      </c>
      <c r="I52" s="67">
        <v>0</v>
      </c>
      <c r="J52" s="68">
        <f t="shared" si="20"/>
        <v>0</v>
      </c>
      <c r="K52" s="68">
        <v>0</v>
      </c>
      <c r="L52" s="42">
        <f>L53</f>
        <v>0</v>
      </c>
      <c r="M52" s="42">
        <f>M53</f>
        <v>0</v>
      </c>
      <c r="N52" s="43">
        <f>N53</f>
        <v>0</v>
      </c>
      <c r="O52" s="72">
        <v>0</v>
      </c>
      <c r="P52" s="68">
        <v>0</v>
      </c>
      <c r="Q52" s="42">
        <f t="shared" si="28"/>
        <v>50000</v>
      </c>
      <c r="R52" s="42">
        <f t="shared" si="28"/>
        <v>50000</v>
      </c>
      <c r="S52" s="42">
        <f t="shared" si="22"/>
        <v>0</v>
      </c>
      <c r="T52" s="67">
        <v>0</v>
      </c>
      <c r="U52" s="67">
        <f>S52/R52*100</f>
        <v>0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1" s="3" customFormat="1" ht="18" customHeight="1" thickBot="1">
      <c r="A53" s="23">
        <v>7340</v>
      </c>
      <c r="B53" s="109" t="s">
        <v>85</v>
      </c>
      <c r="C53" s="89">
        <v>50000</v>
      </c>
      <c r="D53" s="89">
        <v>50000</v>
      </c>
      <c r="E53" s="89">
        <v>50000</v>
      </c>
      <c r="F53" s="89">
        <v>0</v>
      </c>
      <c r="G53" s="89">
        <v>0</v>
      </c>
      <c r="H53" s="68"/>
      <c r="I53" s="68">
        <v>0</v>
      </c>
      <c r="J53" s="68">
        <f t="shared" si="20"/>
        <v>0</v>
      </c>
      <c r="K53" s="68">
        <v>0</v>
      </c>
      <c r="L53" s="43">
        <v>0</v>
      </c>
      <c r="M53" s="43">
        <v>0</v>
      </c>
      <c r="N53" s="43">
        <v>0</v>
      </c>
      <c r="O53" s="72">
        <v>0</v>
      </c>
      <c r="P53" s="68">
        <v>0</v>
      </c>
      <c r="Q53" s="43">
        <f t="shared" si="28"/>
        <v>50000</v>
      </c>
      <c r="R53" s="43">
        <f t="shared" si="28"/>
        <v>50000</v>
      </c>
      <c r="S53" s="43">
        <f t="shared" si="22"/>
        <v>0</v>
      </c>
      <c r="T53" s="68">
        <f>S53/Q53*100</f>
        <v>0</v>
      </c>
      <c r="U53" s="68">
        <f>S53/R53*100</f>
        <v>0</v>
      </c>
    </row>
    <row r="54" spans="1:207" s="6" customFormat="1" ht="16.5" customHeight="1" thickBot="1">
      <c r="A54" s="37"/>
      <c r="B54" s="38" t="s">
        <v>24</v>
      </c>
      <c r="C54" s="91">
        <f>C14+C17+C48+C50+C52</f>
        <v>253034689</v>
      </c>
      <c r="D54" s="91">
        <f aca="true" t="shared" si="30" ref="D54:U54">D14+D17+D48+D50+D52</f>
        <v>136803335</v>
      </c>
      <c r="E54" s="91">
        <f t="shared" si="30"/>
        <v>203763467</v>
      </c>
      <c r="F54" s="91">
        <f t="shared" si="30"/>
        <v>76043862</v>
      </c>
      <c r="G54" s="91">
        <f t="shared" si="30"/>
        <v>72811155</v>
      </c>
      <c r="H54" s="91">
        <f t="shared" si="30"/>
        <v>71.5229079518628</v>
      </c>
      <c r="I54" s="91">
        <f t="shared" si="30"/>
        <v>180.46227693583813</v>
      </c>
      <c r="J54" s="91">
        <f t="shared" si="30"/>
        <v>206.8625182234205</v>
      </c>
      <c r="K54" s="91">
        <f t="shared" si="30"/>
        <v>360.4152452113197</v>
      </c>
      <c r="L54" s="91">
        <f t="shared" si="30"/>
        <v>106059</v>
      </c>
      <c r="M54" s="91">
        <f t="shared" si="30"/>
        <v>177024</v>
      </c>
      <c r="N54" s="91">
        <f t="shared" si="30"/>
        <v>80920</v>
      </c>
      <c r="O54" s="91">
        <f t="shared" si="30"/>
        <v>76.53581573633595</v>
      </c>
      <c r="P54" s="91">
        <f t="shared" si="30"/>
        <v>46.3892077277316</v>
      </c>
      <c r="Q54" s="91">
        <f t="shared" si="30"/>
        <v>253140748</v>
      </c>
      <c r="R54" s="91">
        <f t="shared" si="30"/>
        <v>136980359</v>
      </c>
      <c r="S54" s="91">
        <f t="shared" si="30"/>
        <v>72892075</v>
      </c>
      <c r="T54" s="91">
        <f t="shared" si="30"/>
        <v>180.4111964646292</v>
      </c>
      <c r="U54" s="91">
        <f t="shared" si="30"/>
        <v>206.7961982454596</v>
      </c>
      <c r="V54" s="4"/>
      <c r="W54" s="99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</row>
    <row r="55" spans="1:21" ht="12.75" hidden="1">
      <c r="A55" s="23"/>
      <c r="B55" s="12"/>
      <c r="C55" s="89"/>
      <c r="D55" s="43"/>
      <c r="E55" s="43"/>
      <c r="F55" s="43"/>
      <c r="G55" s="43"/>
      <c r="H55" s="68"/>
      <c r="I55" s="68"/>
      <c r="J55" s="68"/>
      <c r="K55" s="68"/>
      <c r="L55" s="43"/>
      <c r="M55" s="43"/>
      <c r="N55" s="43"/>
      <c r="O55" s="72"/>
      <c r="P55" s="68" t="e">
        <f>N55/M55*100</f>
        <v>#DIV/0!</v>
      </c>
      <c r="Q55" s="43"/>
      <c r="R55" s="43"/>
      <c r="S55" s="43"/>
      <c r="T55" s="68"/>
      <c r="U55" s="68"/>
    </row>
    <row r="56" spans="1:21" ht="12.75" hidden="1">
      <c r="A56" s="20"/>
      <c r="B56" s="19"/>
      <c r="C56" s="89"/>
      <c r="D56" s="43"/>
      <c r="E56" s="43"/>
      <c r="F56" s="43"/>
      <c r="G56" s="43"/>
      <c r="H56" s="68"/>
      <c r="I56" s="68"/>
      <c r="J56" s="68"/>
      <c r="K56" s="68"/>
      <c r="L56" s="43"/>
      <c r="M56" s="43"/>
      <c r="N56" s="43"/>
      <c r="O56" s="72"/>
      <c r="P56" s="68" t="e">
        <f>N56/M56*100</f>
        <v>#DIV/0!</v>
      </c>
      <c r="Q56" s="43"/>
      <c r="R56" s="43"/>
      <c r="S56" s="43"/>
      <c r="T56" s="68"/>
      <c r="U56" s="68"/>
    </row>
    <row r="57" spans="1:21" ht="13.5" hidden="1" thickBot="1">
      <c r="A57" s="20"/>
      <c r="B57" s="21"/>
      <c r="C57" s="89"/>
      <c r="D57" s="43"/>
      <c r="E57" s="43"/>
      <c r="F57" s="43"/>
      <c r="G57" s="43"/>
      <c r="H57" s="68"/>
      <c r="I57" s="68"/>
      <c r="J57" s="68"/>
      <c r="K57" s="68"/>
      <c r="L57" s="43"/>
      <c r="M57" s="43"/>
      <c r="N57" s="43"/>
      <c r="O57" s="72"/>
      <c r="P57" s="68" t="e">
        <f>N57/M57*100</f>
        <v>#DIV/0!</v>
      </c>
      <c r="Q57" s="43"/>
      <c r="R57" s="43"/>
      <c r="S57" s="43"/>
      <c r="T57" s="68"/>
      <c r="U57" s="68"/>
    </row>
    <row r="58" spans="1:207" s="14" customFormat="1" ht="15.75" customHeight="1" thickBot="1">
      <c r="A58" s="22"/>
      <c r="B58" s="111" t="s">
        <v>86</v>
      </c>
      <c r="C58" s="91"/>
      <c r="D58" s="42"/>
      <c r="E58" s="42"/>
      <c r="F58" s="42"/>
      <c r="G58" s="42">
        <v>876469</v>
      </c>
      <c r="H58" s="67"/>
      <c r="I58" s="67"/>
      <c r="J58" s="67"/>
      <c r="K58" s="67"/>
      <c r="L58" s="42"/>
      <c r="M58" s="42"/>
      <c r="N58" s="42">
        <v>54882</v>
      </c>
      <c r="O58" s="71"/>
      <c r="P58" s="68"/>
      <c r="Q58" s="42"/>
      <c r="R58" s="42"/>
      <c r="S58" s="42">
        <f>G58+N58</f>
        <v>931351</v>
      </c>
      <c r="T58" s="67"/>
      <c r="U58" s="6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</row>
    <row r="59" spans="1:21" ht="32.25" customHeight="1">
      <c r="A59" s="117"/>
      <c r="B59" s="118"/>
      <c r="C59" s="93"/>
      <c r="D59" s="44"/>
      <c r="E59" s="74"/>
      <c r="F59" s="74"/>
      <c r="G59" s="75"/>
      <c r="H59" s="53"/>
      <c r="I59" s="53"/>
      <c r="J59" s="76"/>
      <c r="K59" s="53"/>
      <c r="L59" s="53"/>
      <c r="M59" s="77"/>
      <c r="N59" s="77"/>
      <c r="O59" s="78"/>
      <c r="P59" s="78"/>
      <c r="Q59" s="77"/>
      <c r="R59" s="77"/>
      <c r="S59" s="79"/>
      <c r="T59" s="80"/>
      <c r="U59" s="80"/>
    </row>
    <row r="60" spans="1:21" ht="15.75">
      <c r="A60" s="3"/>
      <c r="B60" s="110"/>
      <c r="C60" s="94"/>
      <c r="D60" s="45"/>
      <c r="E60" s="81"/>
      <c r="F60" s="81"/>
      <c r="G60" s="81"/>
      <c r="H60" s="81"/>
      <c r="I60" s="81"/>
      <c r="J60" s="82"/>
      <c r="K60" s="81"/>
      <c r="L60" s="54"/>
      <c r="M60" s="54"/>
      <c r="N60" s="54"/>
      <c r="O60" s="81"/>
      <c r="P60" s="81"/>
      <c r="Q60" s="54"/>
      <c r="R60" s="54"/>
      <c r="S60" s="54"/>
      <c r="T60" s="81"/>
      <c r="U60" s="81"/>
    </row>
    <row r="61" spans="1:21" ht="21" customHeight="1">
      <c r="A61" s="130" t="s">
        <v>95</v>
      </c>
      <c r="B61" s="131"/>
      <c r="C61" s="93"/>
      <c r="D61" s="44"/>
      <c r="E61" s="74"/>
      <c r="F61" s="74"/>
      <c r="G61" s="75"/>
      <c r="H61" s="53"/>
      <c r="I61" s="53"/>
      <c r="J61" s="76"/>
      <c r="K61" s="53"/>
      <c r="L61" s="136" t="s">
        <v>97</v>
      </c>
      <c r="M61" s="77"/>
      <c r="N61" s="77"/>
      <c r="O61" s="78"/>
      <c r="P61" s="78"/>
      <c r="Q61" s="77"/>
      <c r="R61" s="77"/>
      <c r="S61" s="79"/>
      <c r="T61" s="80"/>
      <c r="U61" s="80"/>
    </row>
    <row r="62" spans="1:21" ht="17.25" customHeight="1">
      <c r="A62" s="135" t="s">
        <v>96</v>
      </c>
      <c r="B62" s="135"/>
      <c r="C62" s="95"/>
      <c r="D62" s="46"/>
      <c r="E62" s="46"/>
      <c r="F62" s="46"/>
      <c r="G62" s="46"/>
      <c r="H62" s="46"/>
      <c r="I62" s="46"/>
      <c r="J62" s="83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2.75">
      <c r="A63" s="5"/>
      <c r="B63" s="5"/>
      <c r="C63" s="95"/>
      <c r="D63" s="46"/>
      <c r="E63" s="46"/>
      <c r="F63" s="46"/>
      <c r="G63" s="46"/>
      <c r="H63" s="46"/>
      <c r="I63" s="46"/>
      <c r="J63" s="83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2.75">
      <c r="A64" s="5"/>
      <c r="B64" s="5"/>
      <c r="C64" s="95"/>
      <c r="D64" s="46"/>
      <c r="E64" s="46"/>
      <c r="F64" s="46"/>
      <c r="G64" s="46"/>
      <c r="H64" s="46"/>
      <c r="I64" s="46"/>
      <c r="J64" s="83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2.75">
      <c r="A65" s="5"/>
      <c r="B65" s="5"/>
      <c r="C65" s="9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7:9" ht="12.75">
      <c r="G66" s="47"/>
      <c r="I66" s="47"/>
    </row>
    <row r="67" spans="3:14" ht="12.75">
      <c r="C67" s="96"/>
      <c r="D67" s="84"/>
      <c r="F67" s="47"/>
      <c r="G67" s="47"/>
      <c r="L67" s="47"/>
      <c r="M67" s="47"/>
      <c r="N67" s="47"/>
    </row>
    <row r="68" spans="4:13" ht="12.75">
      <c r="D68" s="85"/>
      <c r="M68" s="47"/>
    </row>
    <row r="76" ht="12.75">
      <c r="B76" s="15"/>
    </row>
    <row r="81" spans="7:14" ht="12.75">
      <c r="G81" s="86"/>
      <c r="I81" s="84"/>
      <c r="N81" s="86"/>
    </row>
    <row r="95" ht="12.75">
      <c r="G95" s="86"/>
    </row>
  </sheetData>
  <sheetProtection/>
  <mergeCells count="27">
    <mergeCell ref="Q19:Q20"/>
    <mergeCell ref="A19:A20"/>
    <mergeCell ref="A61:B61"/>
    <mergeCell ref="Q7:U7"/>
    <mergeCell ref="C7:K7"/>
    <mergeCell ref="C19:C20"/>
    <mergeCell ref="U19:U20"/>
    <mergeCell ref="R19:R20"/>
    <mergeCell ref="S19:S20"/>
    <mergeCell ref="T19:T20"/>
    <mergeCell ref="A59:B59"/>
    <mergeCell ref="L7:P7"/>
    <mergeCell ref="K19:K20"/>
    <mergeCell ref="I19:I20"/>
    <mergeCell ref="J19:J20"/>
    <mergeCell ref="L19:L20"/>
    <mergeCell ref="B19:B20"/>
    <mergeCell ref="A7:A13"/>
    <mergeCell ref="B7:B13"/>
    <mergeCell ref="D4:I4"/>
    <mergeCell ref="O19:O20"/>
    <mergeCell ref="P19:P20"/>
    <mergeCell ref="D19:D20"/>
    <mergeCell ref="F19:F20"/>
    <mergeCell ref="G19:G20"/>
    <mergeCell ref="M19:M20"/>
    <mergeCell ref="N19:N2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2019-04-17T12:17:08Z</cp:lastPrinted>
  <dcterms:created xsi:type="dcterms:W3CDTF">1996-10-08T23:32:33Z</dcterms:created>
  <dcterms:modified xsi:type="dcterms:W3CDTF">2019-04-17T12:47:48Z</dcterms:modified>
  <cp:category/>
  <cp:version/>
  <cp:contentType/>
  <cp:contentStatus/>
</cp:coreProperties>
</file>