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додаток'!$A$1:$T$64</definedName>
  </definedNames>
  <calcPr fullCalcOnLoad="1"/>
</workbook>
</file>

<file path=xl/sharedStrings.xml><?xml version="1.0" encoding="utf-8"?>
<sst xmlns="http://schemas.openxmlformats.org/spreadsheetml/2006/main" count="157" uniqueCount="104">
  <si>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</si>
  <si>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</si>
  <si>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</si>
  <si>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</si>
  <si>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</si>
  <si>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</si>
  <si>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</si>
  <si>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</si>
  <si>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</si>
  <si>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</si>
  <si>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</si>
  <si>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</si>
  <si>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</si>
  <si>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</si>
  <si>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</si>
  <si>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</si>
  <si>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</si>
  <si>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</si>
  <si>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</si>
  <si>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</si>
  <si>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</si>
  <si>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</si>
  <si>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</si>
  <si>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</si>
  <si>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</si>
  <si>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</si>
  <si>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</si>
  <si>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</si>
  <si>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</si>
  <si>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</si>
  <si>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</si>
  <si>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</si>
  <si>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</si>
  <si>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</si>
  <si>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</si>
  <si>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</si>
  <si>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</si>
  <si>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</si>
  <si>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</si>
  <si>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</si>
  <si>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</si>
  <si>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</si>
  <si>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</si>
  <si>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</si>
  <si>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</si>
  <si>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</si>
  <si>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</si>
  <si>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</si>
  <si>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</si>
  <si>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</si>
  <si>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</si>
  <si>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</si>
  <si>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</si>
  <si>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</si>
  <si>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</si>
  <si>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</si>
  <si>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</si>
  <si>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</si>
  <si>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</si>
  <si>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</si>
  <si>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</si>
  <si>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</si>
  <si>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</si>
  <si>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</si>
  <si>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</si>
  <si>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</si>
  <si>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</si>
  <si>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</si>
  <si>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</si>
  <si>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</si>
  <si>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</si>
  <si>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</si>
  <si>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</si>
  <si>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</si>
  <si>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</si>
  <si>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</si>
  <si>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</si>
  <si>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</si>
  <si>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</si>
  <si>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</si>
  <si>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</si>
  <si>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</si>
  <si>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</si>
  <si>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</si>
  <si>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</si>
  <si>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</si>
  <si>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</si>
  <si>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</si>
  <si>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</si>
  <si>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</si>
  <si>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</si>
  <si>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>Разом</t>
  </si>
  <si>
    <t>звітний</t>
  </si>
  <si>
    <t>за звітний</t>
  </si>
  <si>
    <t xml:space="preserve">                      </t>
  </si>
  <si>
    <t xml:space="preserve">                                  за 9 місяців 2019 року</t>
  </si>
  <si>
    <t>1000</t>
  </si>
  <si>
    <t>Освіта, всього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</si>
  <si>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</si>
  <si>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</si>
  <si>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Інша діяльність, пов"язана з експлуатацією об"єктів житлово-комунального господарства</t>
  </si>
  <si>
    <t xml:space="preserve">до рішення районної </t>
  </si>
  <si>
    <t>Голова районної у місті ради</t>
  </si>
  <si>
    <r>
      <t xml:space="preserve">від </t>
    </r>
    <r>
      <rPr>
        <u val="single"/>
        <sz val="10"/>
        <rFont val="Arial"/>
        <family val="2"/>
      </rPr>
      <t>12.12.2019</t>
    </r>
    <r>
      <rPr>
        <sz val="10"/>
        <rFont val="Arial"/>
        <family val="0"/>
      </rPr>
      <t xml:space="preserve"> № </t>
    </r>
    <r>
      <rPr>
        <u val="single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</si>
</sst>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9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203" fontId="6" fillId="0" borderId="13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" fillId="3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8"/>
  <sheetViews>
    <sheetView tabSelected="1" view="pageBreakPreview" zoomScaleSheetLayoutView="100" zoomScalePageLayoutView="0" workbookViewId="0" topLeftCell="A1">
      <pane xSplit="2" ySplit="13" topLeftCell="Q5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T68" sqref="T68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8" customWidth="1"/>
    <col min="5" max="5" width="11.28125" style="38" hidden="1" customWidth="1"/>
    <col min="6" max="6" width="14.140625" style="38" customWidth="1"/>
    <col min="7" max="7" width="13.00390625" style="38" customWidth="1"/>
    <col min="8" max="8" width="9.140625" style="38" hidden="1" customWidth="1"/>
    <col min="9" max="9" width="11.28125" style="38" hidden="1" customWidth="1"/>
    <col min="10" max="10" width="12.7109375" style="54" customWidth="1"/>
    <col min="11" max="11" width="12.7109375" style="38" customWidth="1"/>
    <col min="12" max="12" width="13.00390625" style="38" hidden="1" customWidth="1"/>
    <col min="13" max="13" width="13.421875" style="38" customWidth="1"/>
    <col min="14" max="14" width="13.00390625" style="38" customWidth="1"/>
    <col min="15" max="15" width="13.8515625" style="38" hidden="1" customWidth="1"/>
    <col min="16" max="16" width="14.28125" style="38" customWidth="1"/>
    <col min="17" max="17" width="14.00390625" style="38" customWidth="1"/>
    <col min="18" max="18" width="13.00390625" style="38" customWidth="1"/>
    <col min="19" max="19" width="12.140625" style="38" hidden="1" customWidth="1"/>
    <col min="20" max="20" width="16.7109375" style="38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8" t="s">
        <v>0</v>
      </c>
    </row>
    <row r="2" spans="18:22" ht="14.25">
      <c r="R2" s="55" t="s">
        <v>101</v>
      </c>
      <c r="S2" s="55"/>
      <c r="T2" s="55"/>
      <c r="U2" s="17"/>
      <c r="V2" s="18"/>
    </row>
    <row r="3" spans="4:18" ht="15">
      <c r="D3" s="56" t="s">
        <v>25</v>
      </c>
      <c r="E3" s="56"/>
      <c r="F3" s="56"/>
      <c r="G3" s="56"/>
      <c r="H3" s="47"/>
      <c r="I3" s="47"/>
      <c r="J3" s="57"/>
      <c r="K3" s="47"/>
      <c r="R3" s="59" t="s">
        <v>51</v>
      </c>
    </row>
    <row r="4" spans="2:18" ht="15">
      <c r="B4" s="1"/>
      <c r="C4" s="1"/>
      <c r="D4" s="58" t="s">
        <v>95</v>
      </c>
      <c r="E4" s="58"/>
      <c r="F4" s="58"/>
      <c r="G4" s="58"/>
      <c r="H4" s="58"/>
      <c r="I4" s="58"/>
      <c r="J4" s="58"/>
      <c r="K4" s="58"/>
      <c r="L4" s="47"/>
      <c r="M4" s="47"/>
      <c r="R4" s="77" t="s">
        <v>103</v>
      </c>
    </row>
    <row r="5" spans="2:13" ht="6.75" customHeight="1">
      <c r="B5" s="1"/>
      <c r="C5" s="1"/>
      <c r="D5" s="39"/>
      <c r="E5" s="56" t="s">
        <v>1</v>
      </c>
      <c r="F5" s="56"/>
      <c r="G5" s="56"/>
      <c r="H5" s="56"/>
      <c r="I5" s="56"/>
      <c r="J5" s="60"/>
      <c r="K5" s="47"/>
      <c r="L5" s="47"/>
      <c r="M5" s="47"/>
    </row>
    <row r="6" spans="2:18" ht="12.75" customHeight="1">
      <c r="B6" s="1"/>
      <c r="C6" s="1"/>
      <c r="D6" s="39"/>
      <c r="E6" s="39"/>
      <c r="F6" s="39"/>
      <c r="G6" s="39"/>
      <c r="H6" s="39"/>
      <c r="I6" s="39"/>
      <c r="J6" s="61"/>
      <c r="R6" s="38" t="s">
        <v>26</v>
      </c>
    </row>
    <row r="7" spans="1:206" s="8" customFormat="1" ht="12.75">
      <c r="A7" s="142" t="s">
        <v>90</v>
      </c>
      <c r="B7" s="145" t="s">
        <v>46</v>
      </c>
      <c r="C7" s="131" t="s">
        <v>2</v>
      </c>
      <c r="D7" s="129"/>
      <c r="E7" s="129"/>
      <c r="F7" s="129"/>
      <c r="G7" s="129"/>
      <c r="H7" s="129"/>
      <c r="I7" s="129"/>
      <c r="J7" s="129"/>
      <c r="K7" s="130"/>
      <c r="L7" s="129" t="s">
        <v>3</v>
      </c>
      <c r="M7" s="129"/>
      <c r="N7" s="129"/>
      <c r="O7" s="129"/>
      <c r="P7" s="129"/>
      <c r="Q7" s="128" t="s">
        <v>91</v>
      </c>
      <c r="R7" s="129"/>
      <c r="S7" s="129"/>
      <c r="T7" s="130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43"/>
      <c r="B8" s="146"/>
      <c r="C8" s="7" t="s">
        <v>4</v>
      </c>
      <c r="D8" s="48" t="s">
        <v>5</v>
      </c>
      <c r="E8" s="40" t="s">
        <v>6</v>
      </c>
      <c r="F8" s="48" t="s">
        <v>5</v>
      </c>
      <c r="G8" s="48" t="s">
        <v>7</v>
      </c>
      <c r="H8" s="40" t="s">
        <v>8</v>
      </c>
      <c r="I8" s="48" t="s">
        <v>8</v>
      </c>
      <c r="J8" s="62" t="s">
        <v>9</v>
      </c>
      <c r="K8" s="48" t="s">
        <v>9</v>
      </c>
      <c r="L8" s="48" t="s">
        <v>4</v>
      </c>
      <c r="M8" s="48" t="s">
        <v>5</v>
      </c>
      <c r="N8" s="48" t="s">
        <v>7</v>
      </c>
      <c r="O8" s="48" t="s">
        <v>8</v>
      </c>
      <c r="P8" s="48" t="s">
        <v>9</v>
      </c>
      <c r="Q8" s="49" t="s">
        <v>5</v>
      </c>
      <c r="R8" s="49" t="s">
        <v>7</v>
      </c>
      <c r="S8" s="49" t="s">
        <v>8</v>
      </c>
      <c r="T8" s="49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43"/>
      <c r="B9" s="146"/>
      <c r="C9" s="99" t="s">
        <v>85</v>
      </c>
      <c r="D9" s="49" t="s">
        <v>10</v>
      </c>
      <c r="E9" s="40" t="s">
        <v>11</v>
      </c>
      <c r="F9" s="49" t="s">
        <v>10</v>
      </c>
      <c r="G9" s="112" t="s">
        <v>93</v>
      </c>
      <c r="H9" s="40" t="s">
        <v>12</v>
      </c>
      <c r="I9" s="49" t="s">
        <v>12</v>
      </c>
      <c r="J9" s="63" t="s">
        <v>12</v>
      </c>
      <c r="K9" s="49" t="s">
        <v>12</v>
      </c>
      <c r="L9" s="101" t="s">
        <v>85</v>
      </c>
      <c r="M9" s="49" t="s">
        <v>10</v>
      </c>
      <c r="N9" s="112" t="s">
        <v>93</v>
      </c>
      <c r="O9" s="49" t="s">
        <v>12</v>
      </c>
      <c r="P9" s="49" t="s">
        <v>12</v>
      </c>
      <c r="Q9" s="49" t="s">
        <v>10</v>
      </c>
      <c r="R9" s="112" t="s">
        <v>93</v>
      </c>
      <c r="S9" s="49" t="s">
        <v>12</v>
      </c>
      <c r="T9" s="49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43"/>
      <c r="B10" s="146"/>
      <c r="C10" s="7" t="s">
        <v>13</v>
      </c>
      <c r="D10" s="100" t="s">
        <v>85</v>
      </c>
      <c r="E10" s="7" t="s">
        <v>14</v>
      </c>
      <c r="F10" s="111" t="s">
        <v>92</v>
      </c>
      <c r="G10" s="96" t="s">
        <v>14</v>
      </c>
      <c r="H10" s="40" t="s">
        <v>15</v>
      </c>
      <c r="I10" s="49" t="s">
        <v>15</v>
      </c>
      <c r="J10" s="63" t="s">
        <v>16</v>
      </c>
      <c r="K10" s="49" t="s">
        <v>16</v>
      </c>
      <c r="L10" s="49" t="s">
        <v>13</v>
      </c>
      <c r="M10" s="101" t="s">
        <v>85</v>
      </c>
      <c r="N10" s="49" t="s">
        <v>14</v>
      </c>
      <c r="O10" s="49" t="s">
        <v>15</v>
      </c>
      <c r="P10" s="49" t="s">
        <v>16</v>
      </c>
      <c r="Q10" s="101" t="s">
        <v>85</v>
      </c>
      <c r="R10" s="49" t="s">
        <v>14</v>
      </c>
      <c r="S10" s="49" t="s">
        <v>15</v>
      </c>
      <c r="T10" s="4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43"/>
      <c r="B11" s="146"/>
      <c r="C11" s="7" t="s">
        <v>17</v>
      </c>
      <c r="D11" s="96"/>
      <c r="E11" s="7"/>
      <c r="F11" s="96" t="s">
        <v>14</v>
      </c>
      <c r="G11" s="96"/>
      <c r="H11" s="40" t="s">
        <v>18</v>
      </c>
      <c r="I11" s="49" t="s">
        <v>19</v>
      </c>
      <c r="J11" s="63" t="s">
        <v>20</v>
      </c>
      <c r="K11" s="49" t="s">
        <v>20</v>
      </c>
      <c r="L11" s="49" t="s">
        <v>17</v>
      </c>
      <c r="M11" s="49"/>
      <c r="N11" s="49"/>
      <c r="O11" s="49" t="s">
        <v>19</v>
      </c>
      <c r="P11" s="49" t="s">
        <v>20</v>
      </c>
      <c r="Q11" s="49"/>
      <c r="R11" s="49"/>
      <c r="S11" s="49" t="s">
        <v>19</v>
      </c>
      <c r="T11" s="49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43"/>
      <c r="B12" s="146"/>
      <c r="C12" s="7"/>
      <c r="D12" s="96"/>
      <c r="E12" s="7"/>
      <c r="F12" s="96"/>
      <c r="G12" s="96"/>
      <c r="H12" s="40" t="s">
        <v>14</v>
      </c>
      <c r="I12" s="101" t="s">
        <v>86</v>
      </c>
      <c r="J12" s="102" t="s">
        <v>86</v>
      </c>
      <c r="K12" s="49" t="s">
        <v>21</v>
      </c>
      <c r="L12" s="49"/>
      <c r="M12" s="49"/>
      <c r="N12" s="49"/>
      <c r="O12" s="101" t="s">
        <v>86</v>
      </c>
      <c r="P12" s="101" t="s">
        <v>86</v>
      </c>
      <c r="Q12" s="49"/>
      <c r="R12" s="49"/>
      <c r="S12" s="101" t="s">
        <v>86</v>
      </c>
      <c r="T12" s="101" t="s">
        <v>86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44"/>
      <c r="B13" s="147"/>
      <c r="C13" s="89"/>
      <c r="D13" s="97"/>
      <c r="F13" s="97"/>
      <c r="G13" s="97"/>
      <c r="H13" s="40"/>
      <c r="I13" s="50"/>
      <c r="J13" s="64"/>
      <c r="K13" s="50" t="s">
        <v>14</v>
      </c>
      <c r="L13" s="50"/>
      <c r="M13" s="50"/>
      <c r="N13" s="50"/>
      <c r="O13" s="50"/>
      <c r="P13" s="50"/>
      <c r="Q13" s="50"/>
      <c r="R13" s="50"/>
      <c r="S13" s="50"/>
      <c r="T13" s="50"/>
      <c r="W13" s="16"/>
    </row>
    <row r="14" spans="1:206" s="9" customFormat="1" ht="15" customHeight="1">
      <c r="A14" s="24" t="s">
        <v>47</v>
      </c>
      <c r="B14" s="25" t="s">
        <v>48</v>
      </c>
      <c r="C14" s="90">
        <f>SUM(C15:C16)</f>
        <v>24328166</v>
      </c>
      <c r="D14" s="90">
        <f aca="true" t="shared" si="0" ref="D14:R14">SUM(D15:D16)</f>
        <v>18878914</v>
      </c>
      <c r="E14" s="90">
        <f t="shared" si="0"/>
        <v>25070892</v>
      </c>
      <c r="F14" s="90">
        <f t="shared" si="0"/>
        <v>15657178</v>
      </c>
      <c r="G14" s="90">
        <f t="shared" si="0"/>
        <v>15133249</v>
      </c>
      <c r="H14" s="90">
        <f t="shared" si="0"/>
        <v>60.24697884702307</v>
      </c>
      <c r="I14" s="66">
        <f>G14/C14*100</f>
        <v>62.204643786136614</v>
      </c>
      <c r="J14" s="66">
        <f>G14/D14*100</f>
        <v>80.1595314221994</v>
      </c>
      <c r="K14" s="66">
        <f aca="true" t="shared" si="1" ref="K14:K21">G14/F14*100</f>
        <v>96.6537456494395</v>
      </c>
      <c r="L14" s="90">
        <f t="shared" si="0"/>
        <v>0</v>
      </c>
      <c r="M14" s="90">
        <f t="shared" si="0"/>
        <v>39560</v>
      </c>
      <c r="N14" s="90">
        <f t="shared" si="0"/>
        <v>37888</v>
      </c>
      <c r="O14" s="66">
        <v>0</v>
      </c>
      <c r="P14" s="66">
        <f>N14/M14*100</f>
        <v>95.77350859453993</v>
      </c>
      <c r="Q14" s="90">
        <f t="shared" si="0"/>
        <v>18918474</v>
      </c>
      <c r="R14" s="90">
        <f t="shared" si="0"/>
        <v>15171137</v>
      </c>
      <c r="S14" s="66" t="e">
        <f>R14/#REF!*100</f>
        <v>#REF!</v>
      </c>
      <c r="T14" s="66">
        <f>R14/Q14*100</f>
        <v>80.19218146241604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52</v>
      </c>
      <c r="B15" s="27" t="s">
        <v>31</v>
      </c>
      <c r="C15" s="91">
        <v>24298166</v>
      </c>
      <c r="D15" s="91">
        <v>18848914</v>
      </c>
      <c r="E15" s="91">
        <v>25070892</v>
      </c>
      <c r="F15" s="91">
        <v>15627178</v>
      </c>
      <c r="G15" s="91">
        <v>15104455</v>
      </c>
      <c r="H15" s="67">
        <f>G15/E15*100</f>
        <v>60.24697884702307</v>
      </c>
      <c r="I15" s="67">
        <f>G15/C15*100</f>
        <v>62.16294266818328</v>
      </c>
      <c r="J15" s="67">
        <f>G15/D15*100</f>
        <v>80.13435150693563</v>
      </c>
      <c r="K15" s="67">
        <f t="shared" si="1"/>
        <v>96.65503906079523</v>
      </c>
      <c r="L15" s="42">
        <v>0</v>
      </c>
      <c r="M15" s="42">
        <v>39560</v>
      </c>
      <c r="N15" s="42">
        <v>37888</v>
      </c>
      <c r="O15" s="70">
        <v>0</v>
      </c>
      <c r="P15" s="66">
        <f>N15/M15*100</f>
        <v>95.77350859453993</v>
      </c>
      <c r="Q15" s="42">
        <f>D15+M15</f>
        <v>18888474</v>
      </c>
      <c r="R15" s="42">
        <f>N15+G15</f>
        <v>15142343</v>
      </c>
      <c r="S15" s="67" t="e">
        <f>R15/#REF!*100</f>
        <v>#REF!</v>
      </c>
      <c r="T15" s="67">
        <f>R15/Q15*100</f>
        <v>80.16710614102549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87</v>
      </c>
      <c r="B16" s="103" t="s">
        <v>88</v>
      </c>
      <c r="C16" s="91">
        <v>30000</v>
      </c>
      <c r="D16" s="91">
        <v>30000</v>
      </c>
      <c r="E16" s="91"/>
      <c r="F16" s="91">
        <v>30000</v>
      </c>
      <c r="G16" s="91">
        <v>28794</v>
      </c>
      <c r="H16" s="67"/>
      <c r="I16" s="67">
        <f>G16/C16*100</f>
        <v>95.98</v>
      </c>
      <c r="J16" s="67">
        <f>G16/D16*100</f>
        <v>95.98</v>
      </c>
      <c r="K16" s="67">
        <f t="shared" si="1"/>
        <v>95.98</v>
      </c>
      <c r="L16" s="42">
        <v>0</v>
      </c>
      <c r="M16" s="42">
        <v>0</v>
      </c>
      <c r="N16" s="42">
        <v>0</v>
      </c>
      <c r="O16" s="70">
        <v>0</v>
      </c>
      <c r="P16" s="66">
        <v>0</v>
      </c>
      <c r="Q16" s="42">
        <f>D16+M16</f>
        <v>30000</v>
      </c>
      <c r="R16" s="42">
        <f>N16+G16</f>
        <v>28794</v>
      </c>
      <c r="S16" s="67" t="e">
        <f>R16/#REF!*100</f>
        <v>#REF!</v>
      </c>
      <c r="T16" s="67">
        <f>R16/Q16*100</f>
        <v>95.98</v>
      </c>
    </row>
    <row r="17" spans="1:20" s="3" customFormat="1" ht="29.25" customHeight="1">
      <c r="A17" s="117" t="s">
        <v>96</v>
      </c>
      <c r="B17" s="118" t="s">
        <v>97</v>
      </c>
      <c r="C17" s="91"/>
      <c r="D17" s="121">
        <f>D18</f>
        <v>38900</v>
      </c>
      <c r="E17" s="121">
        <f aca="true" t="shared" si="2" ref="E17:P17">E18</f>
        <v>0</v>
      </c>
      <c r="F17" s="121">
        <f t="shared" si="2"/>
        <v>0</v>
      </c>
      <c r="G17" s="121">
        <f t="shared" si="2"/>
        <v>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41">
        <f>D17+M17</f>
        <v>38900</v>
      </c>
      <c r="R17" s="41">
        <f>N17+G17</f>
        <v>0</v>
      </c>
      <c r="S17" s="66"/>
      <c r="T17" s="66">
        <f>R17/Q17*100</f>
        <v>0</v>
      </c>
    </row>
    <row r="18" spans="1:20" s="3" customFormat="1" ht="33" customHeight="1">
      <c r="A18" s="119" t="s">
        <v>98</v>
      </c>
      <c r="B18" s="120" t="s">
        <v>99</v>
      </c>
      <c r="C18" s="91"/>
      <c r="D18" s="91">
        <v>38900</v>
      </c>
      <c r="E18" s="91"/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42">
        <f>D18+M18</f>
        <v>38900</v>
      </c>
      <c r="R18" s="42">
        <f>N18+G18</f>
        <v>0</v>
      </c>
      <c r="S18" s="67"/>
      <c r="T18" s="67">
        <f>R18/Q18*100</f>
        <v>0</v>
      </c>
    </row>
    <row r="19" spans="1:20" s="3" customFormat="1" ht="19.5" customHeight="1">
      <c r="A19" s="28">
        <v>3000</v>
      </c>
      <c r="B19" s="29" t="s">
        <v>23</v>
      </c>
      <c r="C19" s="90">
        <f>SUM(C20:C49)</f>
        <v>225813341</v>
      </c>
      <c r="D19" s="90">
        <f>SUM(D20:D49)</f>
        <v>84473140</v>
      </c>
      <c r="E19" s="90">
        <f>SUM(E20:E49)</f>
        <v>67645091</v>
      </c>
      <c r="F19" s="90">
        <f>SUM(F20:F49)</f>
        <v>83828314</v>
      </c>
      <c r="G19" s="90">
        <f>SUM(G20:G49)</f>
        <v>83363057</v>
      </c>
      <c r="H19" s="68">
        <f>G19/E19*100</f>
        <v>123.23593001005793</v>
      </c>
      <c r="I19" s="66">
        <f aca="true" t="shared" si="3" ref="I19:I25">G19/C19*100</f>
        <v>36.91679890604869</v>
      </c>
      <c r="J19" s="66">
        <f aca="true" t="shared" si="4" ref="J19:J25">G19/D19*100</f>
        <v>98.68587458688052</v>
      </c>
      <c r="K19" s="66">
        <f t="shared" si="1"/>
        <v>99.44498824108523</v>
      </c>
      <c r="L19" s="41">
        <f>SUM(L20:L47)</f>
        <v>87657</v>
      </c>
      <c r="M19" s="41">
        <f>SUM(M20:M47)</f>
        <v>88417</v>
      </c>
      <c r="N19" s="41">
        <f>SUM(N20:N47)</f>
        <v>88417</v>
      </c>
      <c r="O19" s="70">
        <f>N19/L19*100</f>
        <v>100.86701575458892</v>
      </c>
      <c r="P19" s="66">
        <f>N19/M19*100</f>
        <v>100</v>
      </c>
      <c r="Q19" s="41">
        <f aca="true" t="shared" si="5" ref="Q19:Q25">M19+D19</f>
        <v>84561557</v>
      </c>
      <c r="R19" s="41">
        <f aca="true" t="shared" si="6" ref="R19:R25">N19+G19</f>
        <v>83451474</v>
      </c>
      <c r="S19" s="66" t="e">
        <f>R19/#REF!*100</f>
        <v>#REF!</v>
      </c>
      <c r="T19" s="66">
        <f aca="true" t="shared" si="7" ref="T19:T44">R19/Q19*100</f>
        <v>98.68724862764768</v>
      </c>
    </row>
    <row r="20" spans="1:20" s="11" customFormat="1" ht="27" customHeight="1">
      <c r="A20" s="26">
        <v>3011</v>
      </c>
      <c r="B20" s="103" t="s">
        <v>53</v>
      </c>
      <c r="C20" s="91">
        <v>18538900</v>
      </c>
      <c r="D20" s="91">
        <v>10722215</v>
      </c>
      <c r="E20" s="91">
        <v>10722215</v>
      </c>
      <c r="F20" s="91">
        <v>10722215</v>
      </c>
      <c r="G20" s="91">
        <v>10722215</v>
      </c>
      <c r="H20" s="69">
        <f>G20/E20*100</f>
        <v>100</v>
      </c>
      <c r="I20" s="67">
        <f t="shared" si="3"/>
        <v>57.836306361218845</v>
      </c>
      <c r="J20" s="67">
        <f t="shared" si="4"/>
        <v>100</v>
      </c>
      <c r="K20" s="67">
        <f t="shared" si="1"/>
        <v>100</v>
      </c>
      <c r="L20" s="42">
        <v>0</v>
      </c>
      <c r="M20" s="42">
        <v>0</v>
      </c>
      <c r="N20" s="42">
        <v>0</v>
      </c>
      <c r="O20" s="71">
        <v>0</v>
      </c>
      <c r="P20" s="67">
        <v>0</v>
      </c>
      <c r="Q20" s="42">
        <f t="shared" si="5"/>
        <v>10722215</v>
      </c>
      <c r="R20" s="42">
        <f t="shared" si="6"/>
        <v>10722215</v>
      </c>
      <c r="S20" s="67" t="e">
        <f>R20/#REF!*100</f>
        <v>#REF!</v>
      </c>
      <c r="T20" s="67">
        <f t="shared" si="7"/>
        <v>100</v>
      </c>
    </row>
    <row r="21" spans="1:20" s="11" customFormat="1" ht="30" customHeight="1">
      <c r="A21" s="148" t="s">
        <v>27</v>
      </c>
      <c r="B21" s="140" t="s">
        <v>28</v>
      </c>
      <c r="C21" s="132">
        <v>46000000</v>
      </c>
      <c r="D21" s="133">
        <v>22995400</v>
      </c>
      <c r="E21" s="88"/>
      <c r="F21" s="133">
        <v>22995400</v>
      </c>
      <c r="G21" s="133">
        <v>22995400</v>
      </c>
      <c r="H21" s="67"/>
      <c r="I21" s="134">
        <f>G21/C21*100</f>
        <v>49.99</v>
      </c>
      <c r="J21" s="134">
        <f>G21/D21*100</f>
        <v>100</v>
      </c>
      <c r="K21" s="134">
        <f t="shared" si="1"/>
        <v>100</v>
      </c>
      <c r="L21" s="135">
        <v>0</v>
      </c>
      <c r="M21" s="135">
        <v>0</v>
      </c>
      <c r="N21" s="135">
        <v>0</v>
      </c>
      <c r="O21" s="136">
        <v>0</v>
      </c>
      <c r="P21" s="134">
        <v>0</v>
      </c>
      <c r="Q21" s="135">
        <f t="shared" si="5"/>
        <v>22995400</v>
      </c>
      <c r="R21" s="135">
        <f t="shared" si="6"/>
        <v>22995400</v>
      </c>
      <c r="S21" s="134" t="e">
        <f>R21/#REF!*100</f>
        <v>#REF!</v>
      </c>
      <c r="T21" s="134">
        <f t="shared" si="7"/>
        <v>100</v>
      </c>
    </row>
    <row r="22" spans="1:20" s="11" customFormat="1" ht="15" customHeight="1" hidden="1">
      <c r="A22" s="149"/>
      <c r="B22" s="141"/>
      <c r="C22" s="133"/>
      <c r="D22" s="133"/>
      <c r="E22" s="88"/>
      <c r="F22" s="133"/>
      <c r="G22" s="133"/>
      <c r="H22" s="67"/>
      <c r="I22" s="134"/>
      <c r="J22" s="134"/>
      <c r="K22" s="134"/>
      <c r="L22" s="135"/>
      <c r="M22" s="135"/>
      <c r="N22" s="135"/>
      <c r="O22" s="136"/>
      <c r="P22" s="134"/>
      <c r="Q22" s="135"/>
      <c r="R22" s="135"/>
      <c r="S22" s="134"/>
      <c r="T22" s="134"/>
    </row>
    <row r="23" spans="1:20" s="11" customFormat="1" ht="40.5" customHeight="1" hidden="1">
      <c r="A23" s="30">
        <v>3013</v>
      </c>
      <c r="B23" s="27"/>
      <c r="C23" s="91"/>
      <c r="D23" s="91"/>
      <c r="E23" s="91"/>
      <c r="F23" s="91"/>
      <c r="G23" s="91"/>
      <c r="H23" s="69" t="e">
        <f>G23/E23*100</f>
        <v>#DIV/0!</v>
      </c>
      <c r="I23" s="67" t="e">
        <f t="shared" si="3"/>
        <v>#DIV/0!</v>
      </c>
      <c r="J23" s="67" t="e">
        <f t="shared" si="4"/>
        <v>#DIV/0!</v>
      </c>
      <c r="K23" s="67" t="e">
        <f>G23/F23*100</f>
        <v>#DIV/0!</v>
      </c>
      <c r="L23" s="42">
        <v>0</v>
      </c>
      <c r="M23" s="42">
        <v>0</v>
      </c>
      <c r="N23" s="42">
        <v>0</v>
      </c>
      <c r="O23" s="71">
        <v>0</v>
      </c>
      <c r="P23" s="67">
        <v>0</v>
      </c>
      <c r="Q23" s="42">
        <f t="shared" si="5"/>
        <v>0</v>
      </c>
      <c r="R23" s="42">
        <f t="shared" si="6"/>
        <v>0</v>
      </c>
      <c r="S23" s="67" t="e">
        <f>R23/#REF!*100</f>
        <v>#REF!</v>
      </c>
      <c r="T23" s="67" t="e">
        <f t="shared" si="7"/>
        <v>#DIV/0!</v>
      </c>
    </row>
    <row r="24" spans="1:20" s="3" customFormat="1" ht="12.75" hidden="1">
      <c r="A24" s="30">
        <v>3015</v>
      </c>
      <c r="B24" s="31"/>
      <c r="C24" s="91"/>
      <c r="D24" s="91"/>
      <c r="E24" s="91"/>
      <c r="F24" s="91"/>
      <c r="G24" s="91"/>
      <c r="H24" s="69" t="e">
        <f>G24/E24*100</f>
        <v>#DIV/0!</v>
      </c>
      <c r="I24" s="67" t="e">
        <f t="shared" si="3"/>
        <v>#DIV/0!</v>
      </c>
      <c r="J24" s="67" t="e">
        <f t="shared" si="4"/>
        <v>#DIV/0!</v>
      </c>
      <c r="K24" s="67" t="e">
        <f>G24/F24*100</f>
        <v>#DIV/0!</v>
      </c>
      <c r="L24" s="42">
        <v>0</v>
      </c>
      <c r="M24" s="42">
        <v>0</v>
      </c>
      <c r="N24" s="42">
        <v>0</v>
      </c>
      <c r="O24" s="71">
        <v>0</v>
      </c>
      <c r="P24" s="67">
        <v>0</v>
      </c>
      <c r="Q24" s="42">
        <f t="shared" si="5"/>
        <v>0</v>
      </c>
      <c r="R24" s="42">
        <f t="shared" si="6"/>
        <v>0</v>
      </c>
      <c r="S24" s="67" t="e">
        <f>R24/#REF!*100</f>
        <v>#REF!</v>
      </c>
      <c r="T24" s="67" t="e">
        <f t="shared" si="7"/>
        <v>#DIV/0!</v>
      </c>
    </row>
    <row r="25" spans="1:20" s="3" customFormat="1" ht="15.75" customHeight="1" hidden="1">
      <c r="A25" s="30">
        <v>3016</v>
      </c>
      <c r="B25" s="31"/>
      <c r="C25" s="91"/>
      <c r="D25" s="91"/>
      <c r="E25" s="91"/>
      <c r="F25" s="91"/>
      <c r="G25" s="91"/>
      <c r="H25" s="69"/>
      <c r="I25" s="67" t="e">
        <f t="shared" si="3"/>
        <v>#DIV/0!</v>
      </c>
      <c r="J25" s="67" t="e">
        <f t="shared" si="4"/>
        <v>#DIV/0!</v>
      </c>
      <c r="K25" s="67" t="e">
        <f>G25/F25*100</f>
        <v>#DIV/0!</v>
      </c>
      <c r="L25" s="42">
        <v>0</v>
      </c>
      <c r="M25" s="42">
        <v>0</v>
      </c>
      <c r="N25" s="42">
        <v>0</v>
      </c>
      <c r="O25" s="71">
        <v>0</v>
      </c>
      <c r="P25" s="67">
        <v>0</v>
      </c>
      <c r="Q25" s="42">
        <f t="shared" si="5"/>
        <v>0</v>
      </c>
      <c r="R25" s="42">
        <f t="shared" si="6"/>
        <v>0</v>
      </c>
      <c r="S25" s="67" t="e">
        <f>R25/#REF!*100</f>
        <v>#REF!</v>
      </c>
      <c r="T25" s="67" t="e">
        <f t="shared" si="7"/>
        <v>#DIV/0!</v>
      </c>
    </row>
    <row r="26" spans="1:206" s="12" customFormat="1" ht="25.5">
      <c r="A26" s="105" t="s">
        <v>54</v>
      </c>
      <c r="B26" s="31" t="s">
        <v>29</v>
      </c>
      <c r="C26" s="91">
        <v>30300</v>
      </c>
      <c r="D26" s="91">
        <v>11559</v>
      </c>
      <c r="E26" s="91">
        <v>11559</v>
      </c>
      <c r="F26" s="91">
        <v>11559</v>
      </c>
      <c r="G26" s="91">
        <v>11559</v>
      </c>
      <c r="H26" s="69">
        <f>G26/E26*100</f>
        <v>100</v>
      </c>
      <c r="I26" s="67">
        <f aca="true" t="shared" si="8" ref="I26:I31">G26/C26*100</f>
        <v>38.148514851485146</v>
      </c>
      <c r="J26" s="67">
        <f aca="true" t="shared" si="9" ref="J26:J31">G26/D26*100</f>
        <v>100</v>
      </c>
      <c r="K26" s="67">
        <f>G26/F26*100</f>
        <v>100</v>
      </c>
      <c r="L26" s="42">
        <v>0</v>
      </c>
      <c r="M26" s="42">
        <v>0</v>
      </c>
      <c r="N26" s="42">
        <v>0</v>
      </c>
      <c r="O26" s="71">
        <v>0</v>
      </c>
      <c r="P26" s="67">
        <v>0</v>
      </c>
      <c r="Q26" s="42">
        <f aca="true" t="shared" si="10" ref="Q26:Q51">M26+D26</f>
        <v>11559</v>
      </c>
      <c r="R26" s="42">
        <f aca="true" t="shared" si="11" ref="R26:R31">N26+G26</f>
        <v>11559</v>
      </c>
      <c r="S26" s="67" t="e">
        <f>R26/#REF!*100</f>
        <v>#REF!</v>
      </c>
      <c r="T26" s="67">
        <f t="shared" si="7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3" customFormat="1" ht="19.5" customHeight="1" thickBot="1">
      <c r="A27" s="105" t="s">
        <v>55</v>
      </c>
      <c r="B27" s="104" t="s">
        <v>56</v>
      </c>
      <c r="C27" s="88">
        <v>481601</v>
      </c>
      <c r="D27" s="88">
        <v>43312</v>
      </c>
      <c r="E27" s="88">
        <v>43312</v>
      </c>
      <c r="F27" s="88">
        <v>43312</v>
      </c>
      <c r="G27" s="88">
        <v>43312</v>
      </c>
      <c r="H27" s="67"/>
      <c r="I27" s="67">
        <f t="shared" si="8"/>
        <v>8.993336807855465</v>
      </c>
      <c r="J27" s="67">
        <f t="shared" si="9"/>
        <v>100</v>
      </c>
      <c r="K27" s="67">
        <f>G27/F27*100</f>
        <v>100</v>
      </c>
      <c r="L27" s="42">
        <v>0</v>
      </c>
      <c r="M27" s="42">
        <v>0</v>
      </c>
      <c r="N27" s="42">
        <v>0</v>
      </c>
      <c r="O27" s="71">
        <v>0</v>
      </c>
      <c r="P27" s="67">
        <v>0</v>
      </c>
      <c r="Q27" s="42">
        <f t="shared" si="10"/>
        <v>43312</v>
      </c>
      <c r="R27" s="42">
        <f t="shared" si="11"/>
        <v>43312</v>
      </c>
      <c r="S27" s="67" t="e">
        <f>R27/#REF!*100</f>
        <v>#REF!</v>
      </c>
      <c r="T27" s="67">
        <f t="shared" si="7"/>
        <v>100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2" customFormat="1" ht="22.5" customHeight="1">
      <c r="A28" s="105" t="s">
        <v>57</v>
      </c>
      <c r="B28" s="31" t="s">
        <v>30</v>
      </c>
      <c r="C28" s="88">
        <v>200000</v>
      </c>
      <c r="D28" s="88">
        <v>18043</v>
      </c>
      <c r="E28" s="88">
        <v>49998</v>
      </c>
      <c r="F28" s="88">
        <v>18043</v>
      </c>
      <c r="G28" s="88">
        <v>18043</v>
      </c>
      <c r="H28" s="72">
        <v>3681.218</v>
      </c>
      <c r="I28" s="67">
        <v>0</v>
      </c>
      <c r="J28" s="67">
        <f t="shared" si="9"/>
        <v>100</v>
      </c>
      <c r="K28" s="67">
        <v>0</v>
      </c>
      <c r="L28" s="42">
        <v>0</v>
      </c>
      <c r="M28" s="42">
        <v>0</v>
      </c>
      <c r="N28" s="42">
        <v>0</v>
      </c>
      <c r="O28" s="71">
        <v>0</v>
      </c>
      <c r="P28" s="67">
        <v>0</v>
      </c>
      <c r="Q28" s="42">
        <f t="shared" si="10"/>
        <v>18043</v>
      </c>
      <c r="R28" s="42">
        <f t="shared" si="11"/>
        <v>18043</v>
      </c>
      <c r="S28" s="67" t="e">
        <f>R28/#REF!*100</f>
        <v>#REF!</v>
      </c>
      <c r="T28" s="67">
        <f t="shared" si="7"/>
        <v>100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" s="3" customFormat="1" ht="22.5" customHeight="1">
      <c r="A29" s="30">
        <v>3041</v>
      </c>
      <c r="B29" s="32" t="s">
        <v>32</v>
      </c>
      <c r="C29" s="91">
        <v>1200000</v>
      </c>
      <c r="D29" s="91">
        <v>281696</v>
      </c>
      <c r="E29" s="91">
        <v>281696</v>
      </c>
      <c r="F29" s="91">
        <v>281696</v>
      </c>
      <c r="G29" s="91">
        <v>281696</v>
      </c>
      <c r="H29" s="69">
        <f aca="true" t="shared" si="12" ref="H29:H45">G29/E29*100</f>
        <v>100</v>
      </c>
      <c r="I29" s="67">
        <f t="shared" si="8"/>
        <v>23.474666666666664</v>
      </c>
      <c r="J29" s="67">
        <f t="shared" si="9"/>
        <v>100</v>
      </c>
      <c r="K29" s="67">
        <f aca="true" t="shared" si="13" ref="K29:K42">G29/F29*100</f>
        <v>100</v>
      </c>
      <c r="L29" s="42">
        <v>0</v>
      </c>
      <c r="M29" s="42">
        <v>0</v>
      </c>
      <c r="N29" s="42">
        <v>0</v>
      </c>
      <c r="O29" s="71">
        <v>0</v>
      </c>
      <c r="P29" s="67">
        <v>0</v>
      </c>
      <c r="Q29" s="42">
        <f t="shared" si="10"/>
        <v>281696</v>
      </c>
      <c r="R29" s="42">
        <f t="shared" si="11"/>
        <v>281696</v>
      </c>
      <c r="S29" s="67" t="e">
        <f>R29/#REF!*100</f>
        <v>#REF!</v>
      </c>
      <c r="T29" s="67">
        <f t="shared" si="7"/>
        <v>100</v>
      </c>
    </row>
    <row r="30" spans="1:20" s="11" customFormat="1" ht="24" customHeight="1">
      <c r="A30" s="30">
        <v>3042</v>
      </c>
      <c r="B30" s="32" t="s">
        <v>38</v>
      </c>
      <c r="C30" s="91">
        <v>506300</v>
      </c>
      <c r="D30" s="91">
        <v>102648</v>
      </c>
      <c r="E30" s="91">
        <v>367040</v>
      </c>
      <c r="F30" s="91">
        <v>102648</v>
      </c>
      <c r="G30" s="91">
        <v>102648</v>
      </c>
      <c r="H30" s="69">
        <f t="shared" si="12"/>
        <v>27.966434176111594</v>
      </c>
      <c r="I30" s="67">
        <f t="shared" si="8"/>
        <v>20.274145763381394</v>
      </c>
      <c r="J30" s="67">
        <f t="shared" si="9"/>
        <v>100</v>
      </c>
      <c r="K30" s="67">
        <f t="shared" si="13"/>
        <v>100</v>
      </c>
      <c r="L30" s="42">
        <v>0</v>
      </c>
      <c r="M30" s="42">
        <v>0</v>
      </c>
      <c r="N30" s="42">
        <v>0</v>
      </c>
      <c r="O30" s="71">
        <v>0</v>
      </c>
      <c r="P30" s="67">
        <v>0</v>
      </c>
      <c r="Q30" s="42">
        <f t="shared" si="10"/>
        <v>102648</v>
      </c>
      <c r="R30" s="42">
        <f t="shared" si="11"/>
        <v>102648</v>
      </c>
      <c r="S30" s="67" t="e">
        <f>R30/#REF!*100</f>
        <v>#REF!</v>
      </c>
      <c r="T30" s="67">
        <f t="shared" si="7"/>
        <v>100</v>
      </c>
    </row>
    <row r="31" spans="1:20" s="3" customFormat="1" ht="21.75" customHeight="1">
      <c r="A31" s="30">
        <v>3043</v>
      </c>
      <c r="B31" s="12" t="s">
        <v>33</v>
      </c>
      <c r="C31" s="91">
        <v>63982800</v>
      </c>
      <c r="D31" s="91">
        <v>18728971</v>
      </c>
      <c r="E31" s="91">
        <v>18728971</v>
      </c>
      <c r="F31" s="91">
        <v>18728971</v>
      </c>
      <c r="G31" s="91">
        <v>18728971</v>
      </c>
      <c r="H31" s="69">
        <f t="shared" si="12"/>
        <v>100</v>
      </c>
      <c r="I31" s="67">
        <f t="shared" si="8"/>
        <v>29.271884006326697</v>
      </c>
      <c r="J31" s="67">
        <f t="shared" si="9"/>
        <v>100</v>
      </c>
      <c r="K31" s="67">
        <f t="shared" si="13"/>
        <v>100</v>
      </c>
      <c r="L31" s="42">
        <v>0</v>
      </c>
      <c r="M31" s="42">
        <v>0</v>
      </c>
      <c r="N31" s="42">
        <v>0</v>
      </c>
      <c r="O31" s="71">
        <v>0</v>
      </c>
      <c r="P31" s="67">
        <v>0</v>
      </c>
      <c r="Q31" s="42">
        <f t="shared" si="10"/>
        <v>18728971</v>
      </c>
      <c r="R31" s="42">
        <f t="shared" si="11"/>
        <v>18728971</v>
      </c>
      <c r="S31" s="67" t="e">
        <f>R31/#REF!*100</f>
        <v>#REF!</v>
      </c>
      <c r="T31" s="67">
        <f t="shared" si="7"/>
        <v>100</v>
      </c>
    </row>
    <row r="32" spans="1:20" s="11" customFormat="1" ht="21" customHeight="1">
      <c r="A32" s="30">
        <v>3044</v>
      </c>
      <c r="B32" s="12" t="s">
        <v>34</v>
      </c>
      <c r="C32" s="91">
        <v>7000000</v>
      </c>
      <c r="D32" s="91">
        <v>2079501</v>
      </c>
      <c r="E32" s="91">
        <v>2079501</v>
      </c>
      <c r="F32" s="91">
        <v>2079501</v>
      </c>
      <c r="G32" s="91">
        <v>2079501</v>
      </c>
      <c r="H32" s="69">
        <f t="shared" si="12"/>
        <v>100</v>
      </c>
      <c r="I32" s="67">
        <f aca="true" t="shared" si="14" ref="I32:I48">G32/C32*100</f>
        <v>29.70715714285714</v>
      </c>
      <c r="J32" s="67">
        <f aca="true" t="shared" si="15" ref="J32:J43">G32/D32*100</f>
        <v>100</v>
      </c>
      <c r="K32" s="67">
        <f t="shared" si="13"/>
        <v>100</v>
      </c>
      <c r="L32" s="42">
        <v>0</v>
      </c>
      <c r="M32" s="42">
        <v>0</v>
      </c>
      <c r="N32" s="42">
        <v>0</v>
      </c>
      <c r="O32" s="71">
        <v>0</v>
      </c>
      <c r="P32" s="67">
        <v>0</v>
      </c>
      <c r="Q32" s="42">
        <f t="shared" si="10"/>
        <v>2079501</v>
      </c>
      <c r="R32" s="42">
        <f aca="true" t="shared" si="16" ref="R32:R43">N32+G32</f>
        <v>2079501</v>
      </c>
      <c r="S32" s="67" t="e">
        <f>R32/#REF!*100</f>
        <v>#REF!</v>
      </c>
      <c r="T32" s="67">
        <f t="shared" si="7"/>
        <v>100</v>
      </c>
    </row>
    <row r="33" spans="1:20" s="3" customFormat="1" ht="21.75" customHeight="1">
      <c r="A33" s="30">
        <v>3045</v>
      </c>
      <c r="B33" s="12" t="s">
        <v>35</v>
      </c>
      <c r="C33" s="91">
        <v>18004000</v>
      </c>
      <c r="D33" s="91">
        <v>5462187</v>
      </c>
      <c r="E33" s="91">
        <v>5462187</v>
      </c>
      <c r="F33" s="91">
        <v>5462187</v>
      </c>
      <c r="G33" s="91">
        <v>5462187</v>
      </c>
      <c r="H33" s="69">
        <f t="shared" si="12"/>
        <v>100</v>
      </c>
      <c r="I33" s="67">
        <f t="shared" si="14"/>
        <v>30.338741390802042</v>
      </c>
      <c r="J33" s="67">
        <f t="shared" si="15"/>
        <v>100</v>
      </c>
      <c r="K33" s="67">
        <f t="shared" si="13"/>
        <v>100</v>
      </c>
      <c r="L33" s="42">
        <v>0</v>
      </c>
      <c r="M33" s="42">
        <v>0</v>
      </c>
      <c r="N33" s="42">
        <v>0</v>
      </c>
      <c r="O33" s="71">
        <v>0</v>
      </c>
      <c r="P33" s="67">
        <v>0</v>
      </c>
      <c r="Q33" s="42">
        <f t="shared" si="10"/>
        <v>5462187</v>
      </c>
      <c r="R33" s="42">
        <f t="shared" si="16"/>
        <v>5462187</v>
      </c>
      <c r="S33" s="67" t="e">
        <f>R33/#REF!*100</f>
        <v>#REF!</v>
      </c>
      <c r="T33" s="67">
        <f t="shared" si="7"/>
        <v>100</v>
      </c>
    </row>
    <row r="34" spans="1:20" s="3" customFormat="1" ht="21" customHeight="1">
      <c r="A34" s="30" t="s">
        <v>37</v>
      </c>
      <c r="B34" s="27" t="s">
        <v>36</v>
      </c>
      <c r="C34" s="91">
        <v>700000</v>
      </c>
      <c r="D34" s="91">
        <v>138450</v>
      </c>
      <c r="E34" s="91">
        <v>138450</v>
      </c>
      <c r="F34" s="91">
        <v>138450</v>
      </c>
      <c r="G34" s="91">
        <v>138450</v>
      </c>
      <c r="H34" s="69">
        <f t="shared" si="12"/>
        <v>100</v>
      </c>
      <c r="I34" s="67">
        <f t="shared" si="14"/>
        <v>19.77857142857143</v>
      </c>
      <c r="J34" s="67">
        <f t="shared" si="15"/>
        <v>100</v>
      </c>
      <c r="K34" s="67">
        <f t="shared" si="13"/>
        <v>100</v>
      </c>
      <c r="L34" s="42">
        <v>0</v>
      </c>
      <c r="M34" s="42">
        <v>0</v>
      </c>
      <c r="N34" s="42">
        <v>0</v>
      </c>
      <c r="O34" s="71">
        <v>0</v>
      </c>
      <c r="P34" s="67">
        <v>0</v>
      </c>
      <c r="Q34" s="42">
        <f t="shared" si="10"/>
        <v>138450</v>
      </c>
      <c r="R34" s="42">
        <f t="shared" si="16"/>
        <v>138450</v>
      </c>
      <c r="S34" s="67" t="e">
        <f>R34/#REF!*100</f>
        <v>#REF!</v>
      </c>
      <c r="T34" s="67">
        <f t="shared" si="7"/>
        <v>100</v>
      </c>
    </row>
    <row r="35" spans="1:20" s="3" customFormat="1" ht="25.5" customHeight="1">
      <c r="A35" s="30" t="s">
        <v>39</v>
      </c>
      <c r="B35" s="106" t="s">
        <v>58</v>
      </c>
      <c r="C35" s="91">
        <v>13100500</v>
      </c>
      <c r="D35" s="91">
        <v>3703081</v>
      </c>
      <c r="E35" s="91">
        <v>3703081</v>
      </c>
      <c r="F35" s="91">
        <v>3703081</v>
      </c>
      <c r="G35" s="91">
        <v>3703081</v>
      </c>
      <c r="H35" s="67">
        <f t="shared" si="12"/>
        <v>100</v>
      </c>
      <c r="I35" s="67">
        <f t="shared" si="14"/>
        <v>28.266715010877448</v>
      </c>
      <c r="J35" s="67">
        <f t="shared" si="15"/>
        <v>100</v>
      </c>
      <c r="K35" s="67">
        <f t="shared" si="13"/>
        <v>100</v>
      </c>
      <c r="L35" s="42">
        <v>0</v>
      </c>
      <c r="M35" s="42">
        <v>0</v>
      </c>
      <c r="N35" s="42">
        <v>0</v>
      </c>
      <c r="O35" s="71">
        <v>0</v>
      </c>
      <c r="P35" s="67">
        <v>0</v>
      </c>
      <c r="Q35" s="42">
        <f t="shared" si="10"/>
        <v>3703081</v>
      </c>
      <c r="R35" s="42">
        <f t="shared" si="16"/>
        <v>3703081</v>
      </c>
      <c r="S35" s="67" t="e">
        <f>R35/#REF!*100</f>
        <v>#REF!</v>
      </c>
      <c r="T35" s="67">
        <f t="shared" si="7"/>
        <v>100</v>
      </c>
    </row>
    <row r="36" spans="1:20" ht="24.75" customHeight="1">
      <c r="A36" s="105" t="s">
        <v>59</v>
      </c>
      <c r="B36" s="106" t="s">
        <v>60</v>
      </c>
      <c r="C36" s="91">
        <v>27071400</v>
      </c>
      <c r="D36" s="91">
        <v>8410289</v>
      </c>
      <c r="E36" s="91">
        <v>8410289</v>
      </c>
      <c r="F36" s="91">
        <v>8410289</v>
      </c>
      <c r="G36" s="91">
        <v>8410289</v>
      </c>
      <c r="H36" s="67">
        <f t="shared" si="12"/>
        <v>100</v>
      </c>
      <c r="I36" s="67">
        <f t="shared" si="14"/>
        <v>31.067063395317568</v>
      </c>
      <c r="J36" s="67">
        <f t="shared" si="15"/>
        <v>100</v>
      </c>
      <c r="K36" s="67">
        <f t="shared" si="13"/>
        <v>100</v>
      </c>
      <c r="L36" s="42">
        <v>0</v>
      </c>
      <c r="M36" s="42">
        <v>0</v>
      </c>
      <c r="N36" s="42">
        <v>0</v>
      </c>
      <c r="O36" s="71">
        <v>0</v>
      </c>
      <c r="P36" s="67">
        <v>0</v>
      </c>
      <c r="Q36" s="42">
        <f t="shared" si="10"/>
        <v>8410289</v>
      </c>
      <c r="R36" s="42">
        <f t="shared" si="16"/>
        <v>8410289</v>
      </c>
      <c r="S36" s="67" t="e">
        <f>R36/#REF!*100</f>
        <v>#REF!</v>
      </c>
      <c r="T36" s="67">
        <f t="shared" si="7"/>
        <v>100</v>
      </c>
    </row>
    <row r="37" spans="1:20" ht="24" customHeight="1">
      <c r="A37" s="105" t="s">
        <v>61</v>
      </c>
      <c r="B37" s="33" t="s">
        <v>40</v>
      </c>
      <c r="C37" s="91">
        <v>7006000</v>
      </c>
      <c r="D37" s="91">
        <v>2304107</v>
      </c>
      <c r="E37" s="91">
        <v>2304107</v>
      </c>
      <c r="F37" s="91">
        <v>2304107</v>
      </c>
      <c r="G37" s="91">
        <v>2304107</v>
      </c>
      <c r="H37" s="67">
        <f t="shared" si="12"/>
        <v>100</v>
      </c>
      <c r="I37" s="67">
        <f t="shared" si="14"/>
        <v>32.8876248929489</v>
      </c>
      <c r="J37" s="67">
        <f t="shared" si="15"/>
        <v>100</v>
      </c>
      <c r="K37" s="67">
        <f t="shared" si="13"/>
        <v>100</v>
      </c>
      <c r="L37" s="42">
        <v>0</v>
      </c>
      <c r="M37" s="42">
        <v>0</v>
      </c>
      <c r="N37" s="42">
        <v>0</v>
      </c>
      <c r="O37" s="71">
        <v>0</v>
      </c>
      <c r="P37" s="67">
        <v>0</v>
      </c>
      <c r="Q37" s="42">
        <f t="shared" si="10"/>
        <v>2304107</v>
      </c>
      <c r="R37" s="42">
        <f t="shared" si="16"/>
        <v>2304107</v>
      </c>
      <c r="S37" s="67" t="e">
        <f>R37/#REF!*100</f>
        <v>#REF!</v>
      </c>
      <c r="T37" s="67">
        <f t="shared" si="7"/>
        <v>100</v>
      </c>
    </row>
    <row r="38" spans="1:20" ht="21" customHeight="1">
      <c r="A38" s="105" t="s">
        <v>62</v>
      </c>
      <c r="B38" s="106" t="s">
        <v>63</v>
      </c>
      <c r="C38" s="91">
        <v>5005000</v>
      </c>
      <c r="D38" s="91">
        <v>1401047</v>
      </c>
      <c r="E38" s="91">
        <v>1401047</v>
      </c>
      <c r="F38" s="91">
        <v>1401047</v>
      </c>
      <c r="G38" s="91">
        <v>1401047</v>
      </c>
      <c r="H38" s="67">
        <f t="shared" si="12"/>
        <v>100</v>
      </c>
      <c r="I38" s="67">
        <f t="shared" si="14"/>
        <v>27.992947052947052</v>
      </c>
      <c r="J38" s="67">
        <f t="shared" si="15"/>
        <v>100</v>
      </c>
      <c r="K38" s="67">
        <f t="shared" si="13"/>
        <v>100</v>
      </c>
      <c r="L38" s="42">
        <v>0</v>
      </c>
      <c r="M38" s="42">
        <v>0</v>
      </c>
      <c r="N38" s="42">
        <v>0</v>
      </c>
      <c r="O38" s="71">
        <v>0</v>
      </c>
      <c r="P38" s="67">
        <v>0</v>
      </c>
      <c r="Q38" s="42">
        <f t="shared" si="10"/>
        <v>1401047</v>
      </c>
      <c r="R38" s="42">
        <f t="shared" si="16"/>
        <v>1401047</v>
      </c>
      <c r="S38" s="67" t="e">
        <f>R38/#REF!*100</f>
        <v>#REF!</v>
      </c>
      <c r="T38" s="67">
        <f t="shared" si="7"/>
        <v>100</v>
      </c>
    </row>
    <row r="39" spans="1:20" ht="27.75" customHeight="1">
      <c r="A39" s="105" t="s">
        <v>64</v>
      </c>
      <c r="B39" s="106" t="s">
        <v>65</v>
      </c>
      <c r="C39" s="91">
        <v>517000</v>
      </c>
      <c r="D39" s="91">
        <v>166023</v>
      </c>
      <c r="E39" s="91">
        <v>166023</v>
      </c>
      <c r="F39" s="91">
        <v>166023</v>
      </c>
      <c r="G39" s="91">
        <v>166023</v>
      </c>
      <c r="H39" s="67">
        <f t="shared" si="12"/>
        <v>100</v>
      </c>
      <c r="I39" s="67">
        <f t="shared" si="14"/>
        <v>32.11276595744681</v>
      </c>
      <c r="J39" s="67">
        <f t="shared" si="15"/>
        <v>100</v>
      </c>
      <c r="K39" s="67">
        <f t="shared" si="13"/>
        <v>100</v>
      </c>
      <c r="L39" s="42">
        <v>0</v>
      </c>
      <c r="M39" s="42">
        <v>0</v>
      </c>
      <c r="N39" s="42">
        <v>0</v>
      </c>
      <c r="O39" s="71">
        <v>0</v>
      </c>
      <c r="P39" s="67">
        <v>0</v>
      </c>
      <c r="Q39" s="42">
        <f t="shared" si="10"/>
        <v>166023</v>
      </c>
      <c r="R39" s="42">
        <f t="shared" si="16"/>
        <v>166023</v>
      </c>
      <c r="S39" s="67" t="e">
        <f>R39/#REF!*100</f>
        <v>#REF!</v>
      </c>
      <c r="T39" s="67">
        <f t="shared" si="7"/>
        <v>100</v>
      </c>
    </row>
    <row r="40" spans="1:20" ht="27" customHeight="1">
      <c r="A40" s="105" t="s">
        <v>66</v>
      </c>
      <c r="B40" s="106" t="s">
        <v>67</v>
      </c>
      <c r="C40" s="91">
        <v>57000</v>
      </c>
      <c r="D40" s="91">
        <v>15565</v>
      </c>
      <c r="E40" s="91">
        <v>15565</v>
      </c>
      <c r="F40" s="91">
        <v>15565</v>
      </c>
      <c r="G40" s="91">
        <v>15565</v>
      </c>
      <c r="H40" s="67">
        <f t="shared" si="12"/>
        <v>100</v>
      </c>
      <c r="I40" s="67">
        <f t="shared" si="14"/>
        <v>27.30701754385965</v>
      </c>
      <c r="J40" s="67">
        <f t="shared" si="15"/>
        <v>100</v>
      </c>
      <c r="K40" s="67">
        <f t="shared" si="13"/>
        <v>100</v>
      </c>
      <c r="L40" s="42">
        <v>0</v>
      </c>
      <c r="M40" s="42">
        <v>0</v>
      </c>
      <c r="N40" s="42">
        <v>0</v>
      </c>
      <c r="O40" s="71">
        <v>0</v>
      </c>
      <c r="P40" s="67">
        <v>0</v>
      </c>
      <c r="Q40" s="42">
        <f t="shared" si="10"/>
        <v>15565</v>
      </c>
      <c r="R40" s="42">
        <f t="shared" si="16"/>
        <v>15565</v>
      </c>
      <c r="S40" s="67" t="e">
        <f>R40/#REF!*100</f>
        <v>#REF!</v>
      </c>
      <c r="T40" s="67">
        <f t="shared" si="7"/>
        <v>100</v>
      </c>
    </row>
    <row r="41" spans="1:20" ht="25.5">
      <c r="A41" s="30" t="s">
        <v>42</v>
      </c>
      <c r="B41" s="31" t="s">
        <v>41</v>
      </c>
      <c r="C41" s="91">
        <v>7975461</v>
      </c>
      <c r="D41" s="91">
        <v>2615009</v>
      </c>
      <c r="E41" s="91">
        <v>7383609</v>
      </c>
      <c r="F41" s="91">
        <v>2615009</v>
      </c>
      <c r="G41" s="91">
        <v>2615009</v>
      </c>
      <c r="H41" s="67">
        <f t="shared" si="12"/>
        <v>35.416406800522616</v>
      </c>
      <c r="I41" s="67">
        <f t="shared" si="14"/>
        <v>32.788186162530295</v>
      </c>
      <c r="J41" s="67">
        <f t="shared" si="15"/>
        <v>100</v>
      </c>
      <c r="K41" s="67">
        <f t="shared" si="13"/>
        <v>100</v>
      </c>
      <c r="L41" s="42">
        <v>87657</v>
      </c>
      <c r="M41" s="42">
        <v>82981</v>
      </c>
      <c r="N41" s="42">
        <v>82981</v>
      </c>
      <c r="O41" s="71">
        <f>N41/L41*100</f>
        <v>94.6655714888714</v>
      </c>
      <c r="P41" s="67">
        <f>N41/M41*100</f>
        <v>100</v>
      </c>
      <c r="Q41" s="42">
        <f t="shared" si="10"/>
        <v>2697990</v>
      </c>
      <c r="R41" s="42">
        <f t="shared" si="16"/>
        <v>2697990</v>
      </c>
      <c r="S41" s="67" t="e">
        <f>R41/#REF!*100</f>
        <v>#REF!</v>
      </c>
      <c r="T41" s="67">
        <f t="shared" si="7"/>
        <v>100</v>
      </c>
    </row>
    <row r="42" spans="1:20" ht="20.25" customHeight="1">
      <c r="A42" s="30" t="s">
        <v>44</v>
      </c>
      <c r="B42" s="31" t="s">
        <v>43</v>
      </c>
      <c r="C42" s="88">
        <v>23200</v>
      </c>
      <c r="D42" s="88">
        <v>23200</v>
      </c>
      <c r="E42" s="88">
        <v>41496</v>
      </c>
      <c r="F42" s="88">
        <v>9600</v>
      </c>
      <c r="G42" s="88">
        <v>5589</v>
      </c>
      <c r="H42" s="67">
        <f t="shared" si="12"/>
        <v>13.468768074031232</v>
      </c>
      <c r="I42" s="67">
        <f t="shared" si="14"/>
        <v>24.09051724137931</v>
      </c>
      <c r="J42" s="67">
        <f t="shared" si="15"/>
        <v>24.09051724137931</v>
      </c>
      <c r="K42" s="67">
        <f t="shared" si="13"/>
        <v>58.21875</v>
      </c>
      <c r="L42" s="42">
        <v>0</v>
      </c>
      <c r="M42" s="42">
        <v>0</v>
      </c>
      <c r="N42" s="42">
        <v>0</v>
      </c>
      <c r="O42" s="71">
        <v>0</v>
      </c>
      <c r="P42" s="67">
        <v>0</v>
      </c>
      <c r="Q42" s="42">
        <f t="shared" si="10"/>
        <v>23200</v>
      </c>
      <c r="R42" s="42">
        <f t="shared" si="16"/>
        <v>5589</v>
      </c>
      <c r="S42" s="67" t="e">
        <f>R42/#REF!*100</f>
        <v>#REF!</v>
      </c>
      <c r="T42" s="67">
        <f t="shared" si="7"/>
        <v>24.09051724137931</v>
      </c>
    </row>
    <row r="43" spans="1:20" ht="21" customHeight="1">
      <c r="A43" s="105" t="s">
        <v>68</v>
      </c>
      <c r="B43" s="106" t="s">
        <v>69</v>
      </c>
      <c r="C43" s="91">
        <v>2278996</v>
      </c>
      <c r="D43" s="91">
        <v>2278996</v>
      </c>
      <c r="E43" s="91">
        <v>2331928</v>
      </c>
      <c r="F43" s="91">
        <v>1745589</v>
      </c>
      <c r="G43" s="91">
        <v>1666481</v>
      </c>
      <c r="H43" s="67">
        <f t="shared" si="12"/>
        <v>71.46365582470814</v>
      </c>
      <c r="I43" s="67">
        <f t="shared" si="14"/>
        <v>73.12347191482566</v>
      </c>
      <c r="J43" s="67">
        <f t="shared" si="15"/>
        <v>73.12347191482566</v>
      </c>
      <c r="K43" s="67">
        <f>G43/F43*100</f>
        <v>95.46811992971999</v>
      </c>
      <c r="L43" s="51">
        <v>0</v>
      </c>
      <c r="M43" s="51">
        <v>0</v>
      </c>
      <c r="N43" s="51">
        <v>0</v>
      </c>
      <c r="O43" s="71">
        <v>0</v>
      </c>
      <c r="P43" s="67">
        <v>0</v>
      </c>
      <c r="Q43" s="42">
        <f t="shared" si="10"/>
        <v>2278996</v>
      </c>
      <c r="R43" s="42">
        <f t="shared" si="16"/>
        <v>1666481</v>
      </c>
      <c r="S43" s="67" t="e">
        <f>R43/#REF!*100</f>
        <v>#REF!</v>
      </c>
      <c r="T43" s="67">
        <f t="shared" si="7"/>
        <v>73.12347191482566</v>
      </c>
    </row>
    <row r="44" spans="1:20" ht="22.5" customHeight="1">
      <c r="A44" s="105" t="s">
        <v>70</v>
      </c>
      <c r="B44" s="33" t="s">
        <v>45</v>
      </c>
      <c r="C44" s="88">
        <v>100000</v>
      </c>
      <c r="D44" s="88">
        <v>100000</v>
      </c>
      <c r="E44" s="88">
        <v>68600</v>
      </c>
      <c r="F44" s="88">
        <v>50000</v>
      </c>
      <c r="G44" s="88">
        <v>29664</v>
      </c>
      <c r="H44" s="67">
        <f t="shared" si="12"/>
        <v>43.241982507288625</v>
      </c>
      <c r="I44" s="67">
        <f t="shared" si="14"/>
        <v>29.664</v>
      </c>
      <c r="J44" s="67">
        <f aca="true" t="shared" si="17" ref="J44:J51">G44/D44*100</f>
        <v>29.664</v>
      </c>
      <c r="K44" s="67">
        <f>G44/F44*100</f>
        <v>59.328</v>
      </c>
      <c r="L44" s="42">
        <v>0</v>
      </c>
      <c r="M44" s="42">
        <v>0</v>
      </c>
      <c r="N44" s="42">
        <v>0</v>
      </c>
      <c r="O44" s="71">
        <v>0</v>
      </c>
      <c r="P44" s="67">
        <v>0</v>
      </c>
      <c r="Q44" s="42">
        <f t="shared" si="10"/>
        <v>100000</v>
      </c>
      <c r="R44" s="42">
        <f aca="true" t="shared" si="18" ref="R44:R56">N44+G44</f>
        <v>29664</v>
      </c>
      <c r="S44" s="67" t="e">
        <f>R44/#REF!*100</f>
        <v>#REF!</v>
      </c>
      <c r="T44" s="67">
        <f t="shared" si="7"/>
        <v>29.664</v>
      </c>
    </row>
    <row r="45" spans="1:20" ht="43.5" customHeight="1">
      <c r="A45" s="105" t="s">
        <v>71</v>
      </c>
      <c r="B45" s="104" t="s">
        <v>72</v>
      </c>
      <c r="C45" s="91">
        <v>299068</v>
      </c>
      <c r="D45" s="91">
        <v>99114</v>
      </c>
      <c r="E45" s="91">
        <v>99114</v>
      </c>
      <c r="F45" s="91">
        <v>99114</v>
      </c>
      <c r="G45" s="91">
        <v>99014</v>
      </c>
      <c r="H45" s="67">
        <f t="shared" si="12"/>
        <v>99.89910607986762</v>
      </c>
      <c r="I45" s="67">
        <f t="shared" si="14"/>
        <v>33.10752069763399</v>
      </c>
      <c r="J45" s="67">
        <f t="shared" si="17"/>
        <v>99.89910607986762</v>
      </c>
      <c r="K45" s="67">
        <f aca="true" t="shared" si="19" ref="K45:K51">G45/F45*100</f>
        <v>99.89910607986762</v>
      </c>
      <c r="L45" s="42">
        <v>0</v>
      </c>
      <c r="M45" s="42">
        <v>0</v>
      </c>
      <c r="N45" s="42">
        <v>0</v>
      </c>
      <c r="O45" s="71">
        <v>0</v>
      </c>
      <c r="P45" s="67">
        <v>0</v>
      </c>
      <c r="Q45" s="42">
        <f t="shared" si="10"/>
        <v>99114</v>
      </c>
      <c r="R45" s="42">
        <f t="shared" si="18"/>
        <v>99014</v>
      </c>
      <c r="S45" s="67" t="e">
        <f>R45/#REF!*100</f>
        <v>#REF!</v>
      </c>
      <c r="T45" s="67">
        <f aca="true" t="shared" si="20" ref="T45:T51">R45/Q45*100</f>
        <v>99.89910607986762</v>
      </c>
    </row>
    <row r="46" spans="1:20" ht="25.5">
      <c r="A46" s="105" t="s">
        <v>73</v>
      </c>
      <c r="B46" s="104" t="s">
        <v>74</v>
      </c>
      <c r="C46" s="91">
        <v>191279</v>
      </c>
      <c r="D46" s="91">
        <v>191279</v>
      </c>
      <c r="E46" s="91">
        <v>339458</v>
      </c>
      <c r="F46" s="91">
        <v>143460</v>
      </c>
      <c r="G46" s="91">
        <v>141456</v>
      </c>
      <c r="H46" s="67">
        <f aca="true" t="shared" si="21" ref="H46:H51">G46/E46*100</f>
        <v>41.67113457334928</v>
      </c>
      <c r="I46" s="67">
        <f t="shared" si="14"/>
        <v>73.95270782469586</v>
      </c>
      <c r="J46" s="67">
        <f t="shared" si="17"/>
        <v>73.95270782469586</v>
      </c>
      <c r="K46" s="67">
        <f t="shared" si="19"/>
        <v>98.60309493935591</v>
      </c>
      <c r="L46" s="42">
        <v>0</v>
      </c>
      <c r="M46" s="42">
        <v>0</v>
      </c>
      <c r="N46" s="42">
        <v>0</v>
      </c>
      <c r="O46" s="71">
        <v>0</v>
      </c>
      <c r="P46" s="67">
        <v>0</v>
      </c>
      <c r="Q46" s="42">
        <f t="shared" si="10"/>
        <v>191279</v>
      </c>
      <c r="R46" s="42">
        <f t="shared" si="18"/>
        <v>141456</v>
      </c>
      <c r="S46" s="67" t="e">
        <f>R46/#REF!*100</f>
        <v>#REF!</v>
      </c>
      <c r="T46" s="67">
        <f t="shared" si="20"/>
        <v>73.95270782469586</v>
      </c>
    </row>
    <row r="47" spans="1:20" ht="21" customHeight="1">
      <c r="A47" s="105" t="s">
        <v>75</v>
      </c>
      <c r="B47" s="12" t="s">
        <v>24</v>
      </c>
      <c r="C47" s="91">
        <v>105895</v>
      </c>
      <c r="D47" s="91">
        <v>5436</v>
      </c>
      <c r="E47" s="91">
        <v>94720</v>
      </c>
      <c r="F47" s="91">
        <v>5436</v>
      </c>
      <c r="G47" s="88">
        <v>5436</v>
      </c>
      <c r="H47" s="67">
        <f t="shared" si="21"/>
        <v>5.73902027027027</v>
      </c>
      <c r="I47" s="67">
        <f t="shared" si="14"/>
        <v>5.133386845460126</v>
      </c>
      <c r="J47" s="67">
        <f t="shared" si="17"/>
        <v>100</v>
      </c>
      <c r="K47" s="67">
        <f t="shared" si="19"/>
        <v>100</v>
      </c>
      <c r="L47" s="42">
        <v>0</v>
      </c>
      <c r="M47" s="42">
        <v>5436</v>
      </c>
      <c r="N47" s="42">
        <v>5436</v>
      </c>
      <c r="O47" s="71">
        <v>0</v>
      </c>
      <c r="P47" s="67">
        <f>N47/M47*100</f>
        <v>100</v>
      </c>
      <c r="Q47" s="42">
        <f t="shared" si="10"/>
        <v>10872</v>
      </c>
      <c r="R47" s="42">
        <f t="shared" si="18"/>
        <v>10872</v>
      </c>
      <c r="S47" s="67" t="e">
        <f>R47/#REF!*100</f>
        <v>#REF!</v>
      </c>
      <c r="T47" s="67">
        <f t="shared" si="20"/>
        <v>100</v>
      </c>
    </row>
    <row r="48" spans="1:20" ht="76.5">
      <c r="A48" s="105" t="s">
        <v>76</v>
      </c>
      <c r="B48" s="104" t="s">
        <v>89</v>
      </c>
      <c r="C48" s="91">
        <v>1651015</v>
      </c>
      <c r="D48" s="91">
        <v>426394</v>
      </c>
      <c r="E48" s="91">
        <v>1251507</v>
      </c>
      <c r="F48" s="91">
        <v>426394</v>
      </c>
      <c r="G48" s="88">
        <v>426394</v>
      </c>
      <c r="H48" s="67">
        <f t="shared" si="21"/>
        <v>34.07044467190355</v>
      </c>
      <c r="I48" s="67">
        <f t="shared" si="14"/>
        <v>25.826173596242313</v>
      </c>
      <c r="J48" s="67">
        <f t="shared" si="17"/>
        <v>100</v>
      </c>
      <c r="K48" s="67">
        <f t="shared" si="19"/>
        <v>100</v>
      </c>
      <c r="L48" s="42">
        <v>0</v>
      </c>
      <c r="M48" s="42">
        <v>0</v>
      </c>
      <c r="N48" s="42">
        <v>0</v>
      </c>
      <c r="O48" s="71">
        <v>0</v>
      </c>
      <c r="P48" s="67">
        <v>0</v>
      </c>
      <c r="Q48" s="42">
        <f t="shared" si="10"/>
        <v>426394</v>
      </c>
      <c r="R48" s="42">
        <f>N48+G48</f>
        <v>426394</v>
      </c>
      <c r="S48" s="67" t="e">
        <f>R48/#REF!*100</f>
        <v>#REF!</v>
      </c>
      <c r="T48" s="67">
        <f>R48/Q48*100</f>
        <v>100</v>
      </c>
    </row>
    <row r="49" spans="1:20" ht="19.5" customHeight="1" thickBot="1">
      <c r="A49" s="107" t="s">
        <v>77</v>
      </c>
      <c r="B49" s="108" t="s">
        <v>78</v>
      </c>
      <c r="C49" s="91">
        <v>3787626</v>
      </c>
      <c r="D49" s="91">
        <v>2149618</v>
      </c>
      <c r="E49" s="91">
        <v>2149618</v>
      </c>
      <c r="F49" s="91">
        <v>2149618</v>
      </c>
      <c r="G49" s="91">
        <v>1789920</v>
      </c>
      <c r="H49" s="67">
        <f t="shared" si="21"/>
        <v>83.26688741906702</v>
      </c>
      <c r="I49" s="67">
        <f>G49/C49*100</f>
        <v>47.257041745937954</v>
      </c>
      <c r="J49" s="67">
        <f t="shared" si="17"/>
        <v>83.26688741906702</v>
      </c>
      <c r="K49" s="67">
        <f t="shared" si="19"/>
        <v>83.26688741906702</v>
      </c>
      <c r="L49" s="42">
        <v>0</v>
      </c>
      <c r="M49" s="42">
        <v>0</v>
      </c>
      <c r="N49" s="42">
        <v>0</v>
      </c>
      <c r="O49" s="71">
        <v>0</v>
      </c>
      <c r="P49" s="67">
        <v>0</v>
      </c>
      <c r="Q49" s="42">
        <f t="shared" si="10"/>
        <v>2149618</v>
      </c>
      <c r="R49" s="42">
        <f t="shared" si="18"/>
        <v>1789920</v>
      </c>
      <c r="S49" s="67" t="e">
        <f>R49/#REF!*100</f>
        <v>#REF!</v>
      </c>
      <c r="T49" s="67">
        <f t="shared" si="20"/>
        <v>83.26688741906702</v>
      </c>
    </row>
    <row r="50" spans="1:206" s="14" customFormat="1" ht="13.5" thickBot="1">
      <c r="A50" s="34">
        <v>4000</v>
      </c>
      <c r="B50" s="35" t="s">
        <v>49</v>
      </c>
      <c r="C50" s="90">
        <f>C51</f>
        <v>143182</v>
      </c>
      <c r="D50" s="90">
        <f>D51</f>
        <v>173182</v>
      </c>
      <c r="E50" s="90">
        <f>E51</f>
        <v>173182</v>
      </c>
      <c r="F50" s="90">
        <f>F51</f>
        <v>85982</v>
      </c>
      <c r="G50" s="90">
        <f>G51</f>
        <v>35272</v>
      </c>
      <c r="H50" s="66">
        <f t="shared" si="21"/>
        <v>20.36701273804437</v>
      </c>
      <c r="I50" s="66">
        <f>G50/C50*100</f>
        <v>24.634381416658517</v>
      </c>
      <c r="J50" s="66">
        <f t="shared" si="17"/>
        <v>20.36701273804437</v>
      </c>
      <c r="K50" s="66">
        <f t="shared" si="19"/>
        <v>41.022539601311905</v>
      </c>
      <c r="L50" s="41">
        <f>L51</f>
        <v>0</v>
      </c>
      <c r="M50" s="41">
        <f>M51</f>
        <v>0</v>
      </c>
      <c r="N50" s="41">
        <f>N51</f>
        <v>0</v>
      </c>
      <c r="O50" s="71">
        <v>0</v>
      </c>
      <c r="P50" s="67">
        <v>0</v>
      </c>
      <c r="Q50" s="41">
        <f t="shared" si="10"/>
        <v>173182</v>
      </c>
      <c r="R50" s="41">
        <f t="shared" si="18"/>
        <v>35272</v>
      </c>
      <c r="S50" s="66" t="e">
        <f>R50/#REF!*100</f>
        <v>#REF!</v>
      </c>
      <c r="T50" s="66">
        <f t="shared" si="20"/>
        <v>20.36701273804437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0" customFormat="1" ht="21" customHeight="1" thickBot="1">
      <c r="A51" s="23">
        <v>4082</v>
      </c>
      <c r="B51" s="87" t="s">
        <v>79</v>
      </c>
      <c r="C51" s="91">
        <v>143182</v>
      </c>
      <c r="D51" s="91">
        <v>173182</v>
      </c>
      <c r="E51" s="91">
        <v>173182</v>
      </c>
      <c r="F51" s="91">
        <v>85982</v>
      </c>
      <c r="G51" s="91">
        <v>35272</v>
      </c>
      <c r="H51" s="67">
        <f t="shared" si="21"/>
        <v>20.36701273804437</v>
      </c>
      <c r="I51" s="67">
        <f>G51/C51*100</f>
        <v>24.634381416658517</v>
      </c>
      <c r="J51" s="67">
        <f t="shared" si="17"/>
        <v>20.36701273804437</v>
      </c>
      <c r="K51" s="67">
        <f t="shared" si="19"/>
        <v>41.022539601311905</v>
      </c>
      <c r="L51" s="42">
        <v>0</v>
      </c>
      <c r="M51" s="42">
        <v>0</v>
      </c>
      <c r="N51" s="42">
        <v>0</v>
      </c>
      <c r="O51" s="71">
        <v>0</v>
      </c>
      <c r="P51" s="67">
        <v>0</v>
      </c>
      <c r="Q51" s="42">
        <f t="shared" si="10"/>
        <v>173182</v>
      </c>
      <c r="R51" s="42">
        <f t="shared" si="18"/>
        <v>35272</v>
      </c>
      <c r="S51" s="67" t="e">
        <f>R51/#REF!*100</f>
        <v>#REF!</v>
      </c>
      <c r="T51" s="67">
        <f t="shared" si="20"/>
        <v>20.36701273804437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9" customFormat="1" ht="17.25" customHeight="1">
      <c r="A52" s="34">
        <v>6000</v>
      </c>
      <c r="B52" s="124" t="s">
        <v>50</v>
      </c>
      <c r="C52" s="90">
        <f>C54</f>
        <v>2700000</v>
      </c>
      <c r="D52" s="90">
        <f>D54+D53</f>
        <v>4528198</v>
      </c>
      <c r="E52" s="90">
        <f aca="true" t="shared" si="22" ref="E52:S52">E54+E53</f>
        <v>3679768</v>
      </c>
      <c r="F52" s="90">
        <f t="shared" si="22"/>
        <v>4038198</v>
      </c>
      <c r="G52" s="90">
        <f t="shared" si="22"/>
        <v>2478500</v>
      </c>
      <c r="H52" s="90">
        <f t="shared" si="22"/>
        <v>0</v>
      </c>
      <c r="I52" s="90">
        <f t="shared" si="22"/>
        <v>91.7962962962963</v>
      </c>
      <c r="J52" s="127">
        <f t="shared" si="22"/>
        <v>55.077728819796604</v>
      </c>
      <c r="K52" s="127">
        <f t="shared" si="22"/>
        <v>61.807918396091374</v>
      </c>
      <c r="L52" s="90">
        <f t="shared" si="22"/>
        <v>18402</v>
      </c>
      <c r="M52" s="90">
        <f t="shared" si="22"/>
        <v>18402</v>
      </c>
      <c r="N52" s="90">
        <f t="shared" si="22"/>
        <v>0</v>
      </c>
      <c r="O52" s="90">
        <f t="shared" si="22"/>
        <v>0</v>
      </c>
      <c r="P52" s="90">
        <f t="shared" si="22"/>
        <v>0</v>
      </c>
      <c r="Q52" s="90">
        <f t="shared" si="22"/>
        <v>4518406</v>
      </c>
      <c r="R52" s="90">
        <f t="shared" si="22"/>
        <v>2478500</v>
      </c>
      <c r="S52" s="90" t="e">
        <f t="shared" si="22"/>
        <v>#REF!</v>
      </c>
      <c r="T52" s="127">
        <f>T54</f>
        <v>54.853415120288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7.25" customHeight="1">
      <c r="A53" s="122">
        <v>6017</v>
      </c>
      <c r="B53" s="126" t="s">
        <v>100</v>
      </c>
      <c r="C53" s="123"/>
      <c r="D53" s="88">
        <v>28194</v>
      </c>
      <c r="E53" s="88"/>
      <c r="F53" s="88">
        <v>28194</v>
      </c>
      <c r="G53" s="88">
        <v>0</v>
      </c>
      <c r="H53" s="88"/>
      <c r="I53" s="88"/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</row>
    <row r="54" spans="1:20" s="3" customFormat="1" ht="18.75" customHeight="1" thickBot="1">
      <c r="A54" s="86">
        <v>6030</v>
      </c>
      <c r="B54" s="125" t="s">
        <v>80</v>
      </c>
      <c r="C54" s="88">
        <v>2700000</v>
      </c>
      <c r="D54" s="88">
        <v>4500004</v>
      </c>
      <c r="E54" s="88">
        <v>3679768</v>
      </c>
      <c r="F54" s="88">
        <v>4010004</v>
      </c>
      <c r="G54" s="88">
        <v>2478500</v>
      </c>
      <c r="H54" s="65"/>
      <c r="I54" s="67">
        <f>G54/C54*100</f>
        <v>91.7962962962963</v>
      </c>
      <c r="J54" s="67">
        <f>G54/D54*100</f>
        <v>55.077728819796604</v>
      </c>
      <c r="K54" s="67">
        <f>G54/F54*100</f>
        <v>61.807918396091374</v>
      </c>
      <c r="L54" s="42">
        <v>18402</v>
      </c>
      <c r="M54" s="42">
        <v>18402</v>
      </c>
      <c r="N54" s="42">
        <v>0</v>
      </c>
      <c r="O54" s="71">
        <f>N54/L54*100</f>
        <v>0</v>
      </c>
      <c r="P54" s="67">
        <f>N54/M54*100</f>
        <v>0</v>
      </c>
      <c r="Q54" s="42">
        <f>M54+D54</f>
        <v>4518406</v>
      </c>
      <c r="R54" s="42">
        <f>N54+G54</f>
        <v>2478500</v>
      </c>
      <c r="S54" s="67" t="e">
        <f>R54/#REF!*100</f>
        <v>#REF!</v>
      </c>
      <c r="T54" s="67">
        <f>R54/Q54*100</f>
        <v>54.853415120288</v>
      </c>
    </row>
    <row r="55" spans="1:206" s="9" customFormat="1" ht="18.75" customHeight="1">
      <c r="A55" s="34">
        <v>7300</v>
      </c>
      <c r="B55" s="29" t="s">
        <v>81</v>
      </c>
      <c r="C55" s="90">
        <f aca="true" t="shared" si="23" ref="C55:H55">C56</f>
        <v>50000</v>
      </c>
      <c r="D55" s="90">
        <f t="shared" si="23"/>
        <v>50000</v>
      </c>
      <c r="E55" s="90">
        <f t="shared" si="23"/>
        <v>50000</v>
      </c>
      <c r="F55" s="90">
        <f t="shared" si="23"/>
        <v>50000</v>
      </c>
      <c r="G55" s="90">
        <f t="shared" si="23"/>
        <v>0</v>
      </c>
      <c r="H55" s="65">
        <f t="shared" si="23"/>
        <v>0</v>
      </c>
      <c r="I55" s="67">
        <f>G55/C55*100</f>
        <v>0</v>
      </c>
      <c r="J55" s="67">
        <f>G55/D55*100</f>
        <v>0</v>
      </c>
      <c r="K55" s="67">
        <f>G55/F55*100</f>
        <v>0</v>
      </c>
      <c r="L55" s="41">
        <f>L56</f>
        <v>0</v>
      </c>
      <c r="M55" s="41">
        <f>M56</f>
        <v>0</v>
      </c>
      <c r="N55" s="42">
        <f>N56</f>
        <v>0</v>
      </c>
      <c r="O55" s="71">
        <v>0</v>
      </c>
      <c r="P55" s="67">
        <v>0</v>
      </c>
      <c r="Q55" s="41">
        <f>M55+D55</f>
        <v>50000</v>
      </c>
      <c r="R55" s="41">
        <f t="shared" si="18"/>
        <v>0</v>
      </c>
      <c r="S55" s="66">
        <v>0</v>
      </c>
      <c r="T55" s="66">
        <f>R55/Q55*100</f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</row>
    <row r="56" spans="1:20" s="3" customFormat="1" ht="18" customHeight="1" thickBot="1">
      <c r="A56" s="23">
        <v>7340</v>
      </c>
      <c r="B56" s="108" t="s">
        <v>82</v>
      </c>
      <c r="C56" s="88">
        <v>50000</v>
      </c>
      <c r="D56" s="88">
        <v>50000</v>
      </c>
      <c r="E56" s="88">
        <v>50000</v>
      </c>
      <c r="F56" s="88">
        <v>50000</v>
      </c>
      <c r="G56" s="88">
        <v>0</v>
      </c>
      <c r="H56" s="67"/>
      <c r="I56" s="67">
        <f>G56/C56*100</f>
        <v>0</v>
      </c>
      <c r="J56" s="67">
        <f>G56/D56*100</f>
        <v>0</v>
      </c>
      <c r="K56" s="67">
        <f>G56/F56*100</f>
        <v>0</v>
      </c>
      <c r="L56" s="42">
        <v>0</v>
      </c>
      <c r="M56" s="42">
        <v>0</v>
      </c>
      <c r="N56" s="42">
        <v>0</v>
      </c>
      <c r="O56" s="71">
        <v>0</v>
      </c>
      <c r="P56" s="67">
        <v>0</v>
      </c>
      <c r="Q56" s="42">
        <f>M56+D56</f>
        <v>50000</v>
      </c>
      <c r="R56" s="42">
        <f t="shared" si="18"/>
        <v>0</v>
      </c>
      <c r="S56" s="67" t="e">
        <f>R56/#REF!*100</f>
        <v>#REF!</v>
      </c>
      <c r="T56" s="67">
        <f>R56/Q56*100</f>
        <v>0</v>
      </c>
    </row>
    <row r="57" spans="1:206" s="6" customFormat="1" ht="16.5" customHeight="1" thickBot="1">
      <c r="A57" s="36"/>
      <c r="B57" s="37" t="s">
        <v>22</v>
      </c>
      <c r="C57" s="90">
        <f>C14+C19+C50+C52+C55</f>
        <v>253034689</v>
      </c>
      <c r="D57" s="90">
        <f>D14+D19+D50+D52+D55+D17</f>
        <v>108142334</v>
      </c>
      <c r="E57" s="90">
        <f aca="true" t="shared" si="24" ref="E57:S57">E14+E19+E50+E52+E55+E17</f>
        <v>96618933</v>
      </c>
      <c r="F57" s="90">
        <f t="shared" si="24"/>
        <v>103659672</v>
      </c>
      <c r="G57" s="90">
        <f t="shared" si="24"/>
        <v>101010078</v>
      </c>
      <c r="H57" s="90">
        <f t="shared" si="24"/>
        <v>203.84992159512535</v>
      </c>
      <c r="I57" s="90">
        <f t="shared" si="24"/>
        <v>215.5521204051401</v>
      </c>
      <c r="J57" s="66">
        <f>G57/D57*100</f>
        <v>93.40475118652424</v>
      </c>
      <c r="K57" s="66">
        <f>G57/F57*100</f>
        <v>97.44394907983116</v>
      </c>
      <c r="L57" s="90">
        <f t="shared" si="24"/>
        <v>106059</v>
      </c>
      <c r="M57" s="90">
        <f t="shared" si="24"/>
        <v>146379</v>
      </c>
      <c r="N57" s="90">
        <f t="shared" si="24"/>
        <v>126305</v>
      </c>
      <c r="O57" s="90">
        <f t="shared" si="24"/>
        <v>100.86701575458892</v>
      </c>
      <c r="P57" s="66">
        <f>N57/M57*100</f>
        <v>86.28628423476044</v>
      </c>
      <c r="Q57" s="90">
        <f t="shared" si="24"/>
        <v>108260519</v>
      </c>
      <c r="R57" s="90">
        <f t="shared" si="24"/>
        <v>101136383</v>
      </c>
      <c r="S57" s="90" t="e">
        <f t="shared" si="24"/>
        <v>#REF!</v>
      </c>
      <c r="T57" s="66">
        <f>R57/Q57*100</f>
        <v>93.41945146226391</v>
      </c>
      <c r="U57" s="4"/>
      <c r="V57" s="9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</row>
    <row r="58" spans="1:20" ht="13.5" hidden="1" thickBot="1">
      <c r="A58" s="23"/>
      <c r="B58" s="12"/>
      <c r="C58" s="88"/>
      <c r="D58" s="42"/>
      <c r="E58" s="42"/>
      <c r="F58" s="42"/>
      <c r="G58" s="42"/>
      <c r="H58" s="67"/>
      <c r="I58" s="67"/>
      <c r="J58" s="67"/>
      <c r="K58" s="67"/>
      <c r="L58" s="42"/>
      <c r="M58" s="42"/>
      <c r="N58" s="42"/>
      <c r="O58" s="71"/>
      <c r="P58" s="67" t="e">
        <f>N58/M58*100</f>
        <v>#DIV/0!</v>
      </c>
      <c r="Q58" s="42"/>
      <c r="R58" s="42"/>
      <c r="S58" s="67"/>
      <c r="T58" s="67"/>
    </row>
    <row r="59" spans="1:20" ht="13.5" hidden="1" thickBot="1">
      <c r="A59" s="20"/>
      <c r="B59" s="19"/>
      <c r="C59" s="88"/>
      <c r="D59" s="42"/>
      <c r="E59" s="42"/>
      <c r="F59" s="42"/>
      <c r="G59" s="42"/>
      <c r="H59" s="67"/>
      <c r="I59" s="67"/>
      <c r="J59" s="67"/>
      <c r="K59" s="67"/>
      <c r="L59" s="42"/>
      <c r="M59" s="42"/>
      <c r="N59" s="42"/>
      <c r="O59" s="71"/>
      <c r="P59" s="67" t="e">
        <f>N59/M59*100</f>
        <v>#DIV/0!</v>
      </c>
      <c r="Q59" s="42"/>
      <c r="R59" s="42"/>
      <c r="S59" s="67"/>
      <c r="T59" s="67"/>
    </row>
    <row r="60" spans="1:20" ht="13.5" hidden="1" thickBot="1">
      <c r="A60" s="20"/>
      <c r="B60" s="21"/>
      <c r="C60" s="88"/>
      <c r="D60" s="42"/>
      <c r="E60" s="42"/>
      <c r="F60" s="42"/>
      <c r="G60" s="42"/>
      <c r="H60" s="67"/>
      <c r="I60" s="67"/>
      <c r="J60" s="67"/>
      <c r="K60" s="67"/>
      <c r="L60" s="42"/>
      <c r="M60" s="42"/>
      <c r="N60" s="42"/>
      <c r="O60" s="71"/>
      <c r="P60" s="67" t="e">
        <f>N60/M60*100</f>
        <v>#DIV/0!</v>
      </c>
      <c r="Q60" s="42"/>
      <c r="R60" s="42"/>
      <c r="S60" s="67"/>
      <c r="T60" s="67"/>
    </row>
    <row r="61" spans="1:206" s="14" customFormat="1" ht="17.25" customHeight="1" thickBot="1">
      <c r="A61" s="22"/>
      <c r="B61" s="110" t="s">
        <v>84</v>
      </c>
      <c r="C61" s="90"/>
      <c r="D61" s="41"/>
      <c r="E61" s="41"/>
      <c r="F61" s="41"/>
      <c r="G61" s="90">
        <v>857669</v>
      </c>
      <c r="H61" s="66"/>
      <c r="I61" s="66"/>
      <c r="J61" s="66"/>
      <c r="K61" s="66"/>
      <c r="L61" s="41"/>
      <c r="M61" s="41"/>
      <c r="N61" s="90">
        <v>51649</v>
      </c>
      <c r="O61" s="70"/>
      <c r="P61" s="67"/>
      <c r="Q61" s="41"/>
      <c r="R61" s="41">
        <f>G61+N61</f>
        <v>909318</v>
      </c>
      <c r="S61" s="66"/>
      <c r="T61" s="66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</row>
    <row r="62" spans="1:20" ht="32.25" customHeight="1">
      <c r="A62" s="138"/>
      <c r="B62" s="139"/>
      <c r="C62" s="92"/>
      <c r="D62" s="43"/>
      <c r="E62" s="73"/>
      <c r="F62" s="73"/>
      <c r="G62" s="74"/>
      <c r="H62" s="52"/>
      <c r="I62" s="52"/>
      <c r="J62" s="75"/>
      <c r="K62" s="52"/>
      <c r="L62" s="52"/>
      <c r="M62" s="76"/>
      <c r="N62" s="76"/>
      <c r="O62" s="77"/>
      <c r="P62" s="77"/>
      <c r="Q62" s="76"/>
      <c r="R62" s="78"/>
      <c r="S62" s="79"/>
      <c r="T62" s="79"/>
    </row>
    <row r="63" spans="1:20" ht="15.75">
      <c r="A63" s="3"/>
      <c r="B63" s="109"/>
      <c r="C63" s="93"/>
      <c r="D63" s="44"/>
      <c r="E63" s="80"/>
      <c r="F63" s="80"/>
      <c r="G63" s="80"/>
      <c r="H63" s="80"/>
      <c r="I63" s="80"/>
      <c r="J63" s="81"/>
      <c r="K63" s="80"/>
      <c r="L63" s="53"/>
      <c r="M63" s="53"/>
      <c r="N63" s="53"/>
      <c r="O63" s="80"/>
      <c r="P63" s="80"/>
      <c r="Q63" s="53"/>
      <c r="R63" s="53"/>
      <c r="S63" s="80"/>
      <c r="T63" s="80"/>
    </row>
    <row r="64" spans="1:20" ht="18.75" customHeight="1">
      <c r="A64" s="114"/>
      <c r="B64" s="114" t="s">
        <v>102</v>
      </c>
      <c r="C64" s="92"/>
      <c r="D64" s="43"/>
      <c r="E64" s="73"/>
      <c r="F64" s="73"/>
      <c r="G64" s="113"/>
      <c r="H64" s="52"/>
      <c r="I64" s="52"/>
      <c r="J64" s="137" t="s">
        <v>83</v>
      </c>
      <c r="K64" s="137"/>
      <c r="L64" s="52" t="s">
        <v>83</v>
      </c>
      <c r="M64" s="76"/>
      <c r="N64" s="76"/>
      <c r="O64" s="77"/>
      <c r="P64" s="77"/>
      <c r="Q64" s="76"/>
      <c r="R64" s="78"/>
      <c r="S64" s="79"/>
      <c r="T64" s="79"/>
    </row>
    <row r="65" spans="1:20" ht="15.75">
      <c r="A65" s="115"/>
      <c r="B65" s="115"/>
      <c r="C65" s="94"/>
      <c r="D65" s="45"/>
      <c r="E65" s="45"/>
      <c r="F65" s="45" t="s">
        <v>94</v>
      </c>
      <c r="G65" s="116"/>
      <c r="H65" s="45"/>
      <c r="I65" s="45"/>
      <c r="J65" s="82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2.75">
      <c r="A66" s="5"/>
      <c r="B66" s="5"/>
      <c r="C66" s="94"/>
      <c r="D66" s="45"/>
      <c r="E66" s="45"/>
      <c r="F66" s="45"/>
      <c r="G66" s="45"/>
      <c r="H66" s="45"/>
      <c r="I66" s="45"/>
      <c r="J66" s="82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5"/>
      <c r="B67" s="5"/>
      <c r="C67" s="94"/>
      <c r="D67" s="45"/>
      <c r="E67" s="45"/>
      <c r="F67" s="45"/>
      <c r="G67" s="45"/>
      <c r="H67" s="45"/>
      <c r="I67" s="45"/>
      <c r="J67" s="82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12.75">
      <c r="A68" s="5"/>
      <c r="B68" s="5"/>
      <c r="C68" s="9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7:9" ht="12.75">
      <c r="G69" s="46"/>
      <c r="I69" s="46"/>
    </row>
    <row r="70" spans="3:14" ht="12.75">
      <c r="C70" s="95"/>
      <c r="D70" s="83"/>
      <c r="F70" s="46"/>
      <c r="G70" s="46"/>
      <c r="L70" s="46"/>
      <c r="M70" s="46"/>
      <c r="N70" s="46"/>
    </row>
    <row r="71" spans="4:13" ht="12.75">
      <c r="D71" s="84"/>
      <c r="M71" s="46"/>
    </row>
    <row r="79" ht="12.75">
      <c r="B79" s="15"/>
    </row>
    <row r="84" spans="7:14" ht="12.75">
      <c r="G84" s="85"/>
      <c r="I84" s="83"/>
      <c r="N84" s="85"/>
    </row>
    <row r="98" ht="12.75">
      <c r="G98" s="85"/>
    </row>
  </sheetData>
  <sheetProtection/>
  <mergeCells count="25">
    <mergeCell ref="A62:B62"/>
    <mergeCell ref="L7:P7"/>
    <mergeCell ref="B21:B22"/>
    <mergeCell ref="A7:A13"/>
    <mergeCell ref="B7:B13"/>
    <mergeCell ref="A21:A22"/>
    <mergeCell ref="D21:D22"/>
    <mergeCell ref="F21:F22"/>
    <mergeCell ref="G21:G22"/>
    <mergeCell ref="J21:J22"/>
    <mergeCell ref="N21:N22"/>
    <mergeCell ref="K21:K22"/>
    <mergeCell ref="O21:O22"/>
    <mergeCell ref="P21:P22"/>
    <mergeCell ref="J64:K64"/>
    <mergeCell ref="Q7:T7"/>
    <mergeCell ref="C7:K7"/>
    <mergeCell ref="C21:C22"/>
    <mergeCell ref="T21:T22"/>
    <mergeCell ref="Q21:Q22"/>
    <mergeCell ref="R21:R22"/>
    <mergeCell ref="M21:M22"/>
    <mergeCell ref="S21:S22"/>
    <mergeCell ref="L21:L22"/>
    <mergeCell ref="I21:I22"/>
  </mergeCells>
  <printOptions/>
  <pageMargins left="0" right="0" top="0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2019-11-04T12:39:05Z</cp:lastPrinted>
  <dcterms:created xsi:type="dcterms:W3CDTF">1996-10-08T23:32:33Z</dcterms:created>
  <dcterms:modified xsi:type="dcterms:W3CDTF">2019-12-17T13:28:28Z</dcterms:modified>
  <cp:category/>
  <cp:version/>
  <cp:contentType/>
  <cp:contentStatus/>
</cp:coreProperties>
</file>