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додаток" sheetId="1" r:id="rId1"/>
  </sheets>
  <definedNames>
    <definedName name="_xlnm.Print_Titles" localSheetId="0">' додаток'!$10:$16</definedName>
    <definedName name="_xlnm.Print_Area" localSheetId="0">' додаток'!$A$1:$T$38</definedName>
  </definedNames>
  <calcPr fullCalcOnLoad="1"/>
</workbook>
</file>

<file path=xl/sharedStrings.xml><?xml version="1.0" encoding="utf-8"?>
<sst xmlns="http://schemas.openxmlformats.org/spreadsheetml/2006/main" count="72" uniqueCount="51">
  <si>
    <t>Додаток  2</t>
  </si>
  <si>
    <t xml:space="preserve">                                  за І півріччя 2010 року</t>
  </si>
  <si>
    <t xml:space="preserve">                 З а г а л ь н и й  ф о н д</t>
  </si>
  <si>
    <t>С п е ц і а л ь н и й    ф о н д</t>
  </si>
  <si>
    <t>План на</t>
  </si>
  <si>
    <t>по бюд-</t>
  </si>
  <si>
    <t>період</t>
  </si>
  <si>
    <t>жету</t>
  </si>
  <si>
    <t xml:space="preserve">на звітній </t>
  </si>
  <si>
    <t>РАЗОМ ВИДАТКІВ</t>
  </si>
  <si>
    <t>Соціальний захист та соціальне забезпечення, всього:</t>
  </si>
  <si>
    <t>Виконання видаткової частини бюджету Шевченківського району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</si>
  <si>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</si>
  <si>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Заходи державної політики з питань дітей та їх соціального захисту</t>
  </si>
  <si>
    <t>3112</t>
  </si>
  <si>
    <t>Інші заходи та заклади молодіжної політики</t>
  </si>
  <si>
    <t xml:space="preserve"> Видатки бюджету району за типовою програмною класифікацією видатків та кредитування місцевих бюджетів</t>
  </si>
  <si>
    <t>0100</t>
  </si>
  <si>
    <t>Державне управління, всього</t>
  </si>
  <si>
    <t>Культура i мистецтво, всього</t>
  </si>
  <si>
    <t>Житлово-комунальне господарство, всього</t>
  </si>
  <si>
    <t>0150</t>
  </si>
  <si>
    <t>3121</t>
  </si>
  <si>
    <t>Утримання та забезпечення діяльності центрів соціальних служб для сім'ї, дітей та молоді</t>
  </si>
  <si>
    <t>3133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</si>
  <si>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</si>
  <si>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</si>
  <si>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3242</t>
  </si>
  <si>
    <t xml:space="preserve"> Інші заходи у сфері соціального захисту і соціального забезпечення</t>
  </si>
  <si>
    <t>Інші заходи в галузі культури i мистецтва</t>
  </si>
  <si>
    <t>Організація благоустрою населених пунктів</t>
  </si>
  <si>
    <t>А.В. Атаманенко</t>
  </si>
  <si>
    <t>Перевищення доходів над видатками</t>
  </si>
  <si>
    <t>2019 рік</t>
  </si>
  <si>
    <t>на 2019 р.</t>
  </si>
  <si>
    <t>Код ТПКВКМБ/ТКВКБМС</t>
  </si>
  <si>
    <t>Разом</t>
  </si>
  <si>
    <t xml:space="preserve">                      </t>
  </si>
  <si>
    <t xml:space="preserve">                                  М.В. Ребченко</t>
  </si>
  <si>
    <t>на 2020 р.</t>
  </si>
  <si>
    <t>Інша діяльність, пов"язана з експлуатацією об"єктів житлово-комунального господарства</t>
  </si>
  <si>
    <t xml:space="preserve">                                  за 9 місяців 2020 року</t>
  </si>
  <si>
    <t>від_________________№ _____</t>
  </si>
  <si>
    <t xml:space="preserve">                                       (грн.)</t>
  </si>
  <si>
    <t>Уточнений план на 2020 рік</t>
  </si>
  <si>
    <t>Уточнений план на звітний період</t>
  </si>
  <si>
    <t>Виконання за звітний період</t>
  </si>
  <si>
    <t>Процент виконання до уточненого плану на 2020 р.</t>
  </si>
  <si>
    <t>Процент виконання до уточненого плануна звітній період</t>
  </si>
  <si>
    <t>до рішення  районної  у місті ради</t>
  </si>
  <si>
    <t>Голова районної у місті ради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</si>
</sst>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0"/>
    <numFmt numFmtId="197" formatCode="0.000"/>
    <numFmt numFmtId="198" formatCode="0.0"/>
    <numFmt numFmtId="199" formatCode="#,##0.0_ ;\-#,##0.0\ "/>
    <numFmt numFmtId="200" formatCode="0.0000"/>
    <numFmt numFmtId="201" formatCode="_-* #,##0.0_р_._-;\-* #,##0.0_р_._-;_-* &quot;-&quot;?_р_._-;_-@_-"/>
    <numFmt numFmtId="202" formatCode="[$-FC19]d\ mmmm\ yyyy\ &quot;г.&quot;"/>
    <numFmt numFmtId="203" formatCode="#,##0.0"/>
  </numFmts>
  <fonts count="54"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i/>
      <sz val="10"/>
      <name val="Arial Cyr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b/>
      <sz val="16"/>
      <name val="Arial Cyr"/>
      <family val="2"/>
    </font>
    <font>
      <sz val="16"/>
      <name val="Arial Cyr"/>
      <family val="2"/>
    </font>
    <font>
      <sz val="16"/>
      <name val="Arial"/>
      <family val="2"/>
    </font>
    <font>
      <b/>
      <sz val="12"/>
      <name val="Arial Cyr"/>
      <family val="2"/>
    </font>
    <font>
      <sz val="12"/>
      <name val="Arial"/>
      <family val="2"/>
    </font>
    <font>
      <sz val="14"/>
      <name val="Arial Cyr"/>
      <family val="0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200" fontId="0" fillId="0" borderId="0" xfId="0" applyNumberFormat="1" applyFont="1" applyFill="1" applyBorder="1" applyAlignment="1">
      <alignment horizontal="center"/>
    </xf>
    <xf numFmtId="0" fontId="2" fillId="0" borderId="0" xfId="54" applyFont="1">
      <alignment/>
      <protection/>
    </xf>
    <xf numFmtId="0" fontId="3" fillId="0" borderId="0" xfId="0" applyFont="1" applyBorder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197" fontId="5" fillId="33" borderId="0" xfId="0" applyNumberFormat="1" applyFont="1" applyFill="1" applyAlignment="1">
      <alignment/>
    </xf>
    <xf numFmtId="197" fontId="0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vertical="distributed"/>
    </xf>
    <xf numFmtId="0" fontId="3" fillId="33" borderId="0" xfId="0" applyFont="1" applyFill="1" applyAlignment="1">
      <alignment horizontal="center" vertical="distributed"/>
    </xf>
    <xf numFmtId="0" fontId="0" fillId="33" borderId="0" xfId="0" applyFont="1" applyFill="1" applyAlignment="1">
      <alignment/>
    </xf>
    <xf numFmtId="197" fontId="5" fillId="33" borderId="0" xfId="0" applyNumberFormat="1" applyFont="1" applyFill="1" applyAlignment="1">
      <alignment horizontal="center" vertical="distributed"/>
    </xf>
    <xf numFmtId="197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197" fontId="5" fillId="0" borderId="0" xfId="0" applyNumberFormat="1" applyFont="1" applyFill="1" applyAlignment="1">
      <alignment/>
    </xf>
    <xf numFmtId="197" fontId="0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center" vertical="distributed"/>
    </xf>
    <xf numFmtId="0" fontId="13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197" fontId="10" fillId="33" borderId="0" xfId="0" applyNumberFormat="1" applyFont="1" applyFill="1" applyAlignment="1">
      <alignment/>
    </xf>
    <xf numFmtId="0" fontId="10" fillId="33" borderId="0" xfId="54" applyFont="1" applyFill="1">
      <alignment/>
      <protection/>
    </xf>
    <xf numFmtId="197" fontId="10" fillId="33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 vertical="distributed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 vertical="distributed"/>
    </xf>
    <xf numFmtId="49" fontId="17" fillId="0" borderId="17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 vertical="distributed" wrapText="1"/>
    </xf>
    <xf numFmtId="3" fontId="17" fillId="0" borderId="17" xfId="0" applyNumberFormat="1" applyFont="1" applyFill="1" applyBorder="1" applyAlignment="1">
      <alignment horizontal="center" vertical="center"/>
    </xf>
    <xf numFmtId="198" fontId="17" fillId="33" borderId="17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vertical="distributed" wrapText="1"/>
    </xf>
    <xf numFmtId="3" fontId="10" fillId="0" borderId="17" xfId="53" applyNumberFormat="1" applyFont="1" applyFill="1" applyBorder="1" applyAlignment="1">
      <alignment horizontal="center" vertical="center"/>
      <protection/>
    </xf>
    <xf numFmtId="198" fontId="10" fillId="33" borderId="17" xfId="0" applyNumberFormat="1" applyFont="1" applyFill="1" applyBorder="1" applyAlignment="1">
      <alignment horizontal="center" vertical="center"/>
    </xf>
    <xf numFmtId="3" fontId="10" fillId="33" borderId="17" xfId="0" applyNumberFormat="1" applyFont="1" applyFill="1" applyBorder="1" applyAlignment="1">
      <alignment horizontal="center" vertical="center"/>
    </xf>
    <xf numFmtId="198" fontId="17" fillId="33" borderId="17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/>
    </xf>
    <xf numFmtId="199" fontId="17" fillId="33" borderId="17" xfId="0" applyNumberFormat="1" applyFont="1" applyFill="1" applyBorder="1" applyAlignment="1">
      <alignment horizontal="center" vertical="center"/>
    </xf>
    <xf numFmtId="3" fontId="17" fillId="33" borderId="17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distributed"/>
    </xf>
    <xf numFmtId="0" fontId="10" fillId="0" borderId="17" xfId="0" applyFont="1" applyFill="1" applyBorder="1" applyAlignment="1">
      <alignment wrapText="1"/>
    </xf>
    <xf numFmtId="3" fontId="10" fillId="0" borderId="17" xfId="0" applyNumberFormat="1" applyFont="1" applyFill="1" applyBorder="1" applyAlignment="1">
      <alignment horizontal="center" vertical="center"/>
    </xf>
    <xf numFmtId="198" fontId="10" fillId="33" borderId="17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wrapText="1"/>
    </xf>
    <xf numFmtId="3" fontId="10" fillId="33" borderId="17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0" fontId="17" fillId="0" borderId="17" xfId="0" applyFont="1" applyFill="1" applyBorder="1" applyAlignment="1">
      <alignment wrapText="1"/>
    </xf>
    <xf numFmtId="0" fontId="10" fillId="0" borderId="17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left"/>
    </xf>
    <xf numFmtId="203" fontId="17" fillId="0" borderId="17" xfId="0" applyNumberFormat="1" applyFont="1" applyFill="1" applyBorder="1" applyAlignment="1">
      <alignment horizontal="center" vertical="center"/>
    </xf>
    <xf numFmtId="203" fontId="10" fillId="0" borderId="17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wrapText="1"/>
    </xf>
    <xf numFmtId="197" fontId="17" fillId="33" borderId="17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/>
    </xf>
    <xf numFmtId="0" fontId="10" fillId="33" borderId="17" xfId="0" applyFont="1" applyFill="1" applyBorder="1" applyAlignment="1">
      <alignment/>
    </xf>
    <xf numFmtId="0" fontId="10" fillId="33" borderId="17" xfId="0" applyFont="1" applyFill="1" applyBorder="1" applyAlignment="1">
      <alignment wrapText="1"/>
    </xf>
    <xf numFmtId="0" fontId="17" fillId="33" borderId="17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197" fontId="17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 vertical="distributed"/>
    </xf>
    <xf numFmtId="197" fontId="18" fillId="0" borderId="0" xfId="0" applyNumberFormat="1" applyFont="1" applyFill="1" applyAlignment="1">
      <alignment/>
    </xf>
    <xf numFmtId="197" fontId="18" fillId="33" borderId="0" xfId="0" applyNumberFormat="1" applyFont="1" applyFill="1" applyAlignment="1">
      <alignment/>
    </xf>
    <xf numFmtId="0" fontId="10" fillId="0" borderId="16" xfId="0" applyFont="1" applyFill="1" applyBorder="1" applyAlignment="1">
      <alignment horizontal="left" wrapText="1"/>
    </xf>
    <xf numFmtId="0" fontId="19" fillId="33" borderId="0" xfId="54" applyFont="1" applyFill="1">
      <alignment/>
      <protection/>
    </xf>
    <xf numFmtId="0" fontId="16" fillId="33" borderId="0" xfId="54" applyFont="1" applyFill="1">
      <alignment/>
      <protection/>
    </xf>
    <xf numFmtId="0" fontId="15" fillId="0" borderId="0" xfId="0" applyFont="1" applyFill="1" applyBorder="1" applyAlignment="1">
      <alignment/>
    </xf>
    <xf numFmtId="0" fontId="19" fillId="0" borderId="0" xfId="54" applyFont="1">
      <alignment/>
      <protection/>
    </xf>
    <xf numFmtId="0" fontId="14" fillId="0" borderId="0" xfId="0" applyFont="1" applyBorder="1" applyAlignment="1">
      <alignment/>
    </xf>
    <xf numFmtId="197" fontId="10" fillId="33" borderId="0" xfId="0" applyNumberFormat="1" applyFont="1" applyFill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wrapText="1"/>
    </xf>
    <xf numFmtId="0" fontId="10" fillId="0" borderId="21" xfId="0" applyFont="1" applyBorder="1" applyAlignment="1">
      <alignment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6 рік" xfId="53"/>
    <cellStyle name="Обычный_Додатки № 1 (до проекту бюдж., на виконком,на сесію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71"/>
  <sheetViews>
    <sheetView tabSelected="1" view="pageBreakPreview" zoomScaleSheetLayoutView="100" zoomScalePageLayoutView="0" workbookViewId="0" topLeftCell="A1">
      <selection activeCell="A10" sqref="A10:A34"/>
    </sheetView>
  </sheetViews>
  <sheetFormatPr defaultColWidth="9.140625" defaultRowHeight="12.75"/>
  <cols>
    <col min="1" max="1" width="14.57421875" style="2" customWidth="1"/>
    <col min="2" max="2" width="99.00390625" style="2" customWidth="1"/>
    <col min="3" max="3" width="1.57421875" style="2" hidden="1" customWidth="1"/>
    <col min="4" max="4" width="15.421875" style="16" customWidth="1"/>
    <col min="5" max="5" width="11.28125" style="16" hidden="1" customWidth="1"/>
    <col min="6" max="6" width="14.140625" style="16" customWidth="1"/>
    <col min="7" max="7" width="16.421875" style="16" customWidth="1"/>
    <col min="8" max="8" width="9.140625" style="16" hidden="1" customWidth="1"/>
    <col min="9" max="9" width="11.28125" style="16" hidden="1" customWidth="1"/>
    <col min="10" max="10" width="15.28125" style="21" customWidth="1"/>
    <col min="11" max="11" width="16.7109375" style="16" customWidth="1"/>
    <col min="12" max="12" width="13.00390625" style="16" hidden="1" customWidth="1"/>
    <col min="13" max="13" width="15.00390625" style="16" customWidth="1"/>
    <col min="14" max="14" width="13.8515625" style="16" customWidth="1"/>
    <col min="15" max="15" width="13.8515625" style="16" hidden="1" customWidth="1"/>
    <col min="16" max="16" width="15.421875" style="16" customWidth="1"/>
    <col min="17" max="17" width="15.28125" style="16" customWidth="1"/>
    <col min="18" max="18" width="15.00390625" style="16" customWidth="1"/>
    <col min="19" max="19" width="12.140625" style="16" hidden="1" customWidth="1"/>
    <col min="20" max="20" width="16.7109375" style="16" customWidth="1"/>
    <col min="21" max="21" width="9.140625" style="3" customWidth="1"/>
    <col min="22" max="22" width="11.7109375" style="3" bestFit="1" customWidth="1"/>
    <col min="23" max="23" width="11.140625" style="3" bestFit="1" customWidth="1"/>
    <col min="24" max="206" width="9.140625" style="3" customWidth="1"/>
    <col min="207" max="16384" width="9.140625" style="2" customWidth="1"/>
  </cols>
  <sheetData>
    <row r="1" spans="17:22" ht="15">
      <c r="Q1" s="39" t="s">
        <v>0</v>
      </c>
      <c r="R1" s="39"/>
      <c r="S1" s="39"/>
      <c r="T1" s="97"/>
      <c r="U1" s="97"/>
      <c r="V1" s="97"/>
    </row>
    <row r="2" spans="17:22" ht="15.75">
      <c r="Q2" s="95" t="s">
        <v>49</v>
      </c>
      <c r="R2" s="95"/>
      <c r="S2" s="95"/>
      <c r="T2" s="98"/>
      <c r="U2" s="99"/>
      <c r="V2" s="99"/>
    </row>
    <row r="3" spans="17:22" ht="15.75">
      <c r="Q3" s="39"/>
      <c r="R3" s="39"/>
      <c r="S3" s="39"/>
      <c r="T3" s="98"/>
      <c r="U3" s="99"/>
      <c r="V3" s="99"/>
    </row>
    <row r="4" spans="17:22" ht="15.75">
      <c r="Q4" s="39" t="s">
        <v>42</v>
      </c>
      <c r="R4" s="39"/>
      <c r="S4" s="39"/>
      <c r="T4" s="98"/>
      <c r="U4" s="99"/>
      <c r="V4" s="99"/>
    </row>
    <row r="5" spans="18:22" ht="18">
      <c r="R5" s="96"/>
      <c r="S5" s="96"/>
      <c r="T5" s="96"/>
      <c r="U5" s="14"/>
      <c r="V5" s="15"/>
    </row>
    <row r="6" spans="4:18" ht="20.25">
      <c r="D6" s="34" t="s">
        <v>11</v>
      </c>
      <c r="E6" s="34"/>
      <c r="F6" s="34"/>
      <c r="G6" s="34"/>
      <c r="H6" s="35"/>
      <c r="I6" s="35"/>
      <c r="J6" s="36"/>
      <c r="K6" s="35"/>
      <c r="L6" s="37"/>
      <c r="M6" s="37"/>
      <c r="R6" s="23"/>
    </row>
    <row r="7" spans="2:18" ht="20.25">
      <c r="B7" s="1"/>
      <c r="C7" s="1"/>
      <c r="D7" s="38" t="s">
        <v>41</v>
      </c>
      <c r="E7" s="38"/>
      <c r="F7" s="38"/>
      <c r="G7" s="38"/>
      <c r="H7" s="38"/>
      <c r="I7" s="38"/>
      <c r="J7" s="38"/>
      <c r="K7" s="38"/>
      <c r="L7" s="35"/>
      <c r="M7" s="35"/>
      <c r="R7" s="23"/>
    </row>
    <row r="8" spans="2:13" ht="6.75" customHeight="1">
      <c r="B8" s="1"/>
      <c r="C8" s="1"/>
      <c r="D8" s="17"/>
      <c r="E8" s="22" t="s">
        <v>1</v>
      </c>
      <c r="F8" s="22"/>
      <c r="G8" s="22"/>
      <c r="H8" s="22"/>
      <c r="I8" s="22"/>
      <c r="J8" s="24"/>
      <c r="K8" s="20"/>
      <c r="L8" s="20"/>
      <c r="M8" s="20"/>
    </row>
    <row r="9" spans="2:20" ht="12.75" customHeight="1">
      <c r="B9" s="1"/>
      <c r="C9" s="1"/>
      <c r="D9" s="17"/>
      <c r="E9" s="17"/>
      <c r="F9" s="17"/>
      <c r="G9" s="17"/>
      <c r="H9" s="17"/>
      <c r="I9" s="17"/>
      <c r="J9" s="25"/>
      <c r="R9" s="26" t="s">
        <v>43</v>
      </c>
      <c r="T9" s="39"/>
    </row>
    <row r="10" spans="1:206" s="8" customFormat="1" ht="18.75">
      <c r="A10" s="111" t="s">
        <v>35</v>
      </c>
      <c r="B10" s="106" t="s">
        <v>16</v>
      </c>
      <c r="C10" s="101" t="s">
        <v>2</v>
      </c>
      <c r="D10" s="102"/>
      <c r="E10" s="102"/>
      <c r="F10" s="102"/>
      <c r="G10" s="102"/>
      <c r="H10" s="102"/>
      <c r="I10" s="102"/>
      <c r="J10" s="102"/>
      <c r="K10" s="103"/>
      <c r="L10" s="102" t="s">
        <v>3</v>
      </c>
      <c r="M10" s="102"/>
      <c r="N10" s="102"/>
      <c r="O10" s="102"/>
      <c r="P10" s="102"/>
      <c r="Q10" s="101" t="s">
        <v>36</v>
      </c>
      <c r="R10" s="102"/>
      <c r="S10" s="102"/>
      <c r="T10" s="103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</row>
    <row r="11" spans="1:206" s="8" customFormat="1" ht="18.75" customHeight="1">
      <c r="A11" s="111"/>
      <c r="B11" s="107"/>
      <c r="C11" s="45" t="s">
        <v>4</v>
      </c>
      <c r="D11" s="109" t="s">
        <v>44</v>
      </c>
      <c r="E11" s="109" t="s">
        <v>44</v>
      </c>
      <c r="F11" s="109" t="s">
        <v>45</v>
      </c>
      <c r="G11" s="109" t="s">
        <v>46</v>
      </c>
      <c r="H11" s="109" t="s">
        <v>46</v>
      </c>
      <c r="I11" s="109" t="s">
        <v>46</v>
      </c>
      <c r="J11" s="109" t="s">
        <v>47</v>
      </c>
      <c r="K11" s="109" t="s">
        <v>48</v>
      </c>
      <c r="L11" s="46" t="s">
        <v>4</v>
      </c>
      <c r="M11" s="109" t="s">
        <v>44</v>
      </c>
      <c r="N11" s="109" t="s">
        <v>46</v>
      </c>
      <c r="O11" s="109" t="s">
        <v>46</v>
      </c>
      <c r="P11" s="109" t="s">
        <v>47</v>
      </c>
      <c r="Q11" s="109" t="s">
        <v>44</v>
      </c>
      <c r="R11" s="109" t="s">
        <v>46</v>
      </c>
      <c r="S11" s="109" t="s">
        <v>46</v>
      </c>
      <c r="T11" s="109" t="s">
        <v>47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</row>
    <row r="12" spans="1:206" s="8" customFormat="1" ht="18.75">
      <c r="A12" s="111"/>
      <c r="B12" s="107"/>
      <c r="C12" s="45" t="s">
        <v>33</v>
      </c>
      <c r="D12" s="110"/>
      <c r="E12" s="110"/>
      <c r="F12" s="110"/>
      <c r="G12" s="110"/>
      <c r="H12" s="110"/>
      <c r="I12" s="110"/>
      <c r="J12" s="110"/>
      <c r="K12" s="110"/>
      <c r="L12" s="48" t="s">
        <v>33</v>
      </c>
      <c r="M12" s="110"/>
      <c r="N12" s="110"/>
      <c r="O12" s="110"/>
      <c r="P12" s="110"/>
      <c r="Q12" s="110"/>
      <c r="R12" s="110"/>
      <c r="S12" s="110"/>
      <c r="T12" s="110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</row>
    <row r="13" spans="1:206" s="8" customFormat="1" ht="18.75">
      <c r="A13" s="111"/>
      <c r="B13" s="107"/>
      <c r="C13" s="45" t="s">
        <v>5</v>
      </c>
      <c r="D13" s="110"/>
      <c r="E13" s="110"/>
      <c r="F13" s="110"/>
      <c r="G13" s="110"/>
      <c r="H13" s="110"/>
      <c r="I13" s="110"/>
      <c r="J13" s="110"/>
      <c r="K13" s="110"/>
      <c r="L13" s="48" t="s">
        <v>5</v>
      </c>
      <c r="M13" s="110"/>
      <c r="N13" s="110"/>
      <c r="O13" s="110"/>
      <c r="P13" s="110"/>
      <c r="Q13" s="110"/>
      <c r="R13" s="110"/>
      <c r="S13" s="110"/>
      <c r="T13" s="110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</row>
    <row r="14" spans="1:206" s="8" customFormat="1" ht="81.75" customHeight="1">
      <c r="A14" s="111"/>
      <c r="B14" s="107"/>
      <c r="C14" s="45" t="s">
        <v>7</v>
      </c>
      <c r="D14" s="110"/>
      <c r="E14" s="110"/>
      <c r="F14" s="110"/>
      <c r="G14" s="110"/>
      <c r="H14" s="110"/>
      <c r="I14" s="110"/>
      <c r="J14" s="110"/>
      <c r="K14" s="110"/>
      <c r="L14" s="48" t="s">
        <v>7</v>
      </c>
      <c r="M14" s="110"/>
      <c r="N14" s="110"/>
      <c r="O14" s="110"/>
      <c r="P14" s="110"/>
      <c r="Q14" s="110"/>
      <c r="R14" s="110"/>
      <c r="S14" s="110"/>
      <c r="T14" s="1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</row>
    <row r="15" spans="1:206" s="8" customFormat="1" ht="1.5" customHeight="1" thickBot="1">
      <c r="A15" s="111"/>
      <c r="B15" s="107"/>
      <c r="C15" s="45"/>
      <c r="D15" s="50"/>
      <c r="E15" s="45"/>
      <c r="F15" s="50"/>
      <c r="G15" s="50"/>
      <c r="H15" s="47" t="s">
        <v>6</v>
      </c>
      <c r="I15" s="48" t="s">
        <v>34</v>
      </c>
      <c r="J15" s="49" t="s">
        <v>39</v>
      </c>
      <c r="K15" s="48" t="s">
        <v>8</v>
      </c>
      <c r="L15" s="48"/>
      <c r="M15" s="48"/>
      <c r="N15" s="48"/>
      <c r="O15" s="48" t="s">
        <v>34</v>
      </c>
      <c r="P15" s="48" t="s">
        <v>39</v>
      </c>
      <c r="Q15" s="48"/>
      <c r="R15" s="48"/>
      <c r="S15" s="48" t="s">
        <v>34</v>
      </c>
      <c r="T15" s="48" t="s">
        <v>39</v>
      </c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</row>
    <row r="16" spans="1:23" s="7" customFormat="1" ht="19.5" hidden="1" thickBot="1">
      <c r="A16" s="111"/>
      <c r="B16" s="108"/>
      <c r="C16" s="51"/>
      <c r="D16" s="52"/>
      <c r="E16" s="45"/>
      <c r="F16" s="52"/>
      <c r="G16" s="52"/>
      <c r="H16" s="47"/>
      <c r="I16" s="53"/>
      <c r="J16" s="54"/>
      <c r="K16" s="53" t="s">
        <v>6</v>
      </c>
      <c r="L16" s="53"/>
      <c r="M16" s="53"/>
      <c r="N16" s="53"/>
      <c r="O16" s="53"/>
      <c r="P16" s="53"/>
      <c r="Q16" s="53"/>
      <c r="R16" s="53"/>
      <c r="S16" s="53"/>
      <c r="T16" s="53"/>
      <c r="W16" s="13"/>
    </row>
    <row r="17" spans="1:206" s="9" customFormat="1" ht="21" customHeight="1">
      <c r="A17" s="55" t="s">
        <v>17</v>
      </c>
      <c r="B17" s="56" t="s">
        <v>18</v>
      </c>
      <c r="C17" s="57">
        <f aca="true" t="shared" si="0" ref="C17:H17">SUM(C18:C18)</f>
        <v>24298166</v>
      </c>
      <c r="D17" s="57">
        <f t="shared" si="0"/>
        <v>15053516</v>
      </c>
      <c r="E17" s="57">
        <f t="shared" si="0"/>
        <v>18974482</v>
      </c>
      <c r="F17" s="57">
        <f t="shared" si="0"/>
        <v>12187116</v>
      </c>
      <c r="G17" s="57">
        <f t="shared" si="0"/>
        <v>11266097</v>
      </c>
      <c r="H17" s="57">
        <f t="shared" si="0"/>
        <v>59.374991106476585</v>
      </c>
      <c r="I17" s="58">
        <f aca="true" t="shared" si="1" ref="I17:I26">G17/C17*100</f>
        <v>46.36603849031239</v>
      </c>
      <c r="J17" s="58">
        <f aca="true" t="shared" si="2" ref="J17:J26">G17/D17*100</f>
        <v>74.84030308932478</v>
      </c>
      <c r="K17" s="58">
        <f aca="true" t="shared" si="3" ref="K17:K26">G17/F17*100</f>
        <v>92.44268291201955</v>
      </c>
      <c r="L17" s="57">
        <f>SUM(L18:L18)</f>
        <v>0</v>
      </c>
      <c r="M17" s="57">
        <f>SUM(M18:M18)</f>
        <v>0</v>
      </c>
      <c r="N17" s="57">
        <f>SUM(N18:N18)</f>
        <v>0</v>
      </c>
      <c r="O17" s="58">
        <v>0</v>
      </c>
      <c r="P17" s="58">
        <v>0</v>
      </c>
      <c r="Q17" s="57">
        <f>SUM(Q18:Q18)</f>
        <v>15053516</v>
      </c>
      <c r="R17" s="57">
        <f>SUM(R18:R18)</f>
        <v>11266097</v>
      </c>
      <c r="S17" s="58" t="e">
        <f>R17/#REF!*100</f>
        <v>#REF!</v>
      </c>
      <c r="T17" s="58">
        <f aca="true" t="shared" si="4" ref="T17:T26">R17/Q17*100</f>
        <v>74.84030308932478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</row>
    <row r="18" spans="1:206" s="10" customFormat="1" ht="55.5" customHeight="1" thickBot="1">
      <c r="A18" s="59" t="s">
        <v>21</v>
      </c>
      <c r="B18" s="60" t="s">
        <v>12</v>
      </c>
      <c r="C18" s="61">
        <v>24298166</v>
      </c>
      <c r="D18" s="61">
        <v>15053516</v>
      </c>
      <c r="E18" s="61">
        <v>18974482</v>
      </c>
      <c r="F18" s="61">
        <v>12187116</v>
      </c>
      <c r="G18" s="61">
        <v>11266097</v>
      </c>
      <c r="H18" s="62">
        <f aca="true" t="shared" si="5" ref="H18:H26">G18/E18*100</f>
        <v>59.374991106476585</v>
      </c>
      <c r="I18" s="62">
        <f t="shared" si="1"/>
        <v>46.36603849031239</v>
      </c>
      <c r="J18" s="62">
        <f t="shared" si="2"/>
        <v>74.84030308932478</v>
      </c>
      <c r="K18" s="62">
        <f>G18/F18*100</f>
        <v>92.44268291201955</v>
      </c>
      <c r="L18" s="63">
        <v>0</v>
      </c>
      <c r="M18" s="63">
        <v>0</v>
      </c>
      <c r="N18" s="63">
        <v>0</v>
      </c>
      <c r="O18" s="64">
        <v>0</v>
      </c>
      <c r="P18" s="58">
        <v>0</v>
      </c>
      <c r="Q18" s="63">
        <f>D18+M18</f>
        <v>15053516</v>
      </c>
      <c r="R18" s="63">
        <f aca="true" t="shared" si="6" ref="R18:R26">N18+G18</f>
        <v>11266097</v>
      </c>
      <c r="S18" s="62" t="e">
        <f>R18/#REF!*100</f>
        <v>#REF!</v>
      </c>
      <c r="T18" s="62">
        <f t="shared" si="4"/>
        <v>74.84030308932478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</row>
    <row r="19" spans="1:20" s="3" customFormat="1" ht="19.5" customHeight="1">
      <c r="A19" s="55">
        <v>3000</v>
      </c>
      <c r="B19" s="65" t="s">
        <v>10</v>
      </c>
      <c r="C19" s="57">
        <f>SUM(C20:C24)</f>
        <v>6381101</v>
      </c>
      <c r="D19" s="57">
        <f>SUM(D20:D24)</f>
        <v>3339049</v>
      </c>
      <c r="E19" s="57">
        <f>SUM(E20:E24)</f>
        <v>4444193</v>
      </c>
      <c r="F19" s="57">
        <f>SUM(F20:F24)</f>
        <v>2774472</v>
      </c>
      <c r="G19" s="57">
        <f>SUM(G20:G24)</f>
        <v>2242387</v>
      </c>
      <c r="H19" s="66">
        <f t="shared" si="5"/>
        <v>50.45656207999968</v>
      </c>
      <c r="I19" s="58">
        <f t="shared" si="1"/>
        <v>35.14106734872242</v>
      </c>
      <c r="J19" s="58">
        <f t="shared" si="2"/>
        <v>67.15645682348477</v>
      </c>
      <c r="K19" s="58">
        <f t="shared" si="3"/>
        <v>80.82211678474319</v>
      </c>
      <c r="L19" s="67">
        <f>SUM(L20:L23)</f>
        <v>0</v>
      </c>
      <c r="M19" s="67">
        <f>SUM(M20:M23)</f>
        <v>38200</v>
      </c>
      <c r="N19" s="67">
        <f>SUM(N20:N23)</f>
        <v>38200</v>
      </c>
      <c r="O19" s="64" t="e">
        <f>N19/L19*100</f>
        <v>#DIV/0!</v>
      </c>
      <c r="P19" s="58">
        <v>0</v>
      </c>
      <c r="Q19" s="67">
        <f>M19+D19</f>
        <v>3377249</v>
      </c>
      <c r="R19" s="67">
        <f t="shared" si="6"/>
        <v>2280587</v>
      </c>
      <c r="S19" s="58" t="e">
        <f>R19/#REF!*100</f>
        <v>#REF!</v>
      </c>
      <c r="T19" s="58">
        <f t="shared" si="4"/>
        <v>67.52794952341388</v>
      </c>
    </row>
    <row r="20" spans="1:20" ht="20.25" customHeight="1">
      <c r="A20" s="68" t="s">
        <v>14</v>
      </c>
      <c r="B20" s="69" t="s">
        <v>13</v>
      </c>
      <c r="C20" s="70">
        <v>23200</v>
      </c>
      <c r="D20" s="70">
        <v>23200</v>
      </c>
      <c r="E20" s="70">
        <v>23200</v>
      </c>
      <c r="F20" s="70">
        <v>9600</v>
      </c>
      <c r="G20" s="70">
        <v>610</v>
      </c>
      <c r="H20" s="62">
        <f t="shared" si="5"/>
        <v>2.6293103448275863</v>
      </c>
      <c r="I20" s="62">
        <f t="shared" si="1"/>
        <v>2.6293103448275863</v>
      </c>
      <c r="J20" s="62">
        <f t="shared" si="2"/>
        <v>2.6293103448275863</v>
      </c>
      <c r="K20" s="62">
        <f t="shared" si="3"/>
        <v>6.354166666666666</v>
      </c>
      <c r="L20" s="63">
        <v>0</v>
      </c>
      <c r="M20" s="63">
        <v>38200</v>
      </c>
      <c r="N20" s="63">
        <v>38200</v>
      </c>
      <c r="O20" s="71">
        <v>0</v>
      </c>
      <c r="P20" s="62">
        <f>N20/M20*100</f>
        <v>100</v>
      </c>
      <c r="Q20" s="63">
        <f>M20+D20</f>
        <v>61400</v>
      </c>
      <c r="R20" s="63">
        <f t="shared" si="6"/>
        <v>38810</v>
      </c>
      <c r="S20" s="62" t="e">
        <f>R20/#REF!*100</f>
        <v>#REF!</v>
      </c>
      <c r="T20" s="62">
        <f t="shared" si="4"/>
        <v>63.20846905537459</v>
      </c>
    </row>
    <row r="21" spans="1:20" ht="37.5" customHeight="1">
      <c r="A21" s="68" t="s">
        <v>22</v>
      </c>
      <c r="B21" s="72" t="s">
        <v>23</v>
      </c>
      <c r="C21" s="61">
        <v>2278996</v>
      </c>
      <c r="D21" s="61">
        <v>2278996</v>
      </c>
      <c r="E21" s="61">
        <v>2278996</v>
      </c>
      <c r="F21" s="61">
        <v>1772596</v>
      </c>
      <c r="G21" s="61">
        <v>1591441</v>
      </c>
      <c r="H21" s="62">
        <f t="shared" si="5"/>
        <v>69.83079391100291</v>
      </c>
      <c r="I21" s="62">
        <f t="shared" si="1"/>
        <v>69.83079391100291</v>
      </c>
      <c r="J21" s="62">
        <f t="shared" si="2"/>
        <v>69.83079391100291</v>
      </c>
      <c r="K21" s="62">
        <f t="shared" si="3"/>
        <v>89.78024321390774</v>
      </c>
      <c r="L21" s="73">
        <v>0</v>
      </c>
      <c r="M21" s="73">
        <v>0</v>
      </c>
      <c r="N21" s="73">
        <v>0</v>
      </c>
      <c r="O21" s="71">
        <v>0</v>
      </c>
      <c r="P21" s="62">
        <v>0</v>
      </c>
      <c r="Q21" s="63">
        <f aca="true" t="shared" si="7" ref="Q21:Q26">M21+D21</f>
        <v>2278996</v>
      </c>
      <c r="R21" s="63">
        <f t="shared" si="6"/>
        <v>1591441</v>
      </c>
      <c r="S21" s="62" t="e">
        <f>R21/#REF!*100</f>
        <v>#REF!</v>
      </c>
      <c r="T21" s="62">
        <f t="shared" si="4"/>
        <v>69.83079391100291</v>
      </c>
    </row>
    <row r="22" spans="1:20" ht="22.5" customHeight="1">
      <c r="A22" s="68" t="s">
        <v>24</v>
      </c>
      <c r="B22" s="72" t="s">
        <v>15</v>
      </c>
      <c r="C22" s="70">
        <v>100000</v>
      </c>
      <c r="D22" s="70">
        <v>21100</v>
      </c>
      <c r="E22" s="70">
        <v>21100</v>
      </c>
      <c r="F22" s="70">
        <v>21100</v>
      </c>
      <c r="G22" s="70">
        <v>0</v>
      </c>
      <c r="H22" s="62">
        <f t="shared" si="5"/>
        <v>0</v>
      </c>
      <c r="I22" s="62">
        <f t="shared" si="1"/>
        <v>0</v>
      </c>
      <c r="J22" s="62">
        <f t="shared" si="2"/>
        <v>0</v>
      </c>
      <c r="K22" s="62">
        <f t="shared" si="3"/>
        <v>0</v>
      </c>
      <c r="L22" s="63">
        <v>0</v>
      </c>
      <c r="M22" s="63">
        <v>0</v>
      </c>
      <c r="N22" s="63">
        <v>0</v>
      </c>
      <c r="O22" s="71">
        <v>0</v>
      </c>
      <c r="P22" s="62">
        <v>0</v>
      </c>
      <c r="Q22" s="63">
        <f t="shared" si="7"/>
        <v>21100</v>
      </c>
      <c r="R22" s="63">
        <f t="shared" si="6"/>
        <v>0</v>
      </c>
      <c r="S22" s="62" t="e">
        <f>R22/#REF!*100</f>
        <v>#REF!</v>
      </c>
      <c r="T22" s="62">
        <f t="shared" si="4"/>
        <v>0</v>
      </c>
    </row>
    <row r="23" spans="1:20" ht="43.5" customHeight="1">
      <c r="A23" s="68" t="s">
        <v>25</v>
      </c>
      <c r="B23" s="69" t="s">
        <v>26</v>
      </c>
      <c r="C23" s="61">
        <v>191279</v>
      </c>
      <c r="D23" s="61">
        <v>174863</v>
      </c>
      <c r="E23" s="61">
        <v>191279</v>
      </c>
      <c r="F23" s="61">
        <v>157576</v>
      </c>
      <c r="G23" s="61">
        <v>139289</v>
      </c>
      <c r="H23" s="62">
        <f t="shared" si="5"/>
        <v>72.81980771543138</v>
      </c>
      <c r="I23" s="62">
        <f t="shared" si="1"/>
        <v>72.81980771543138</v>
      </c>
      <c r="J23" s="62">
        <f t="shared" si="2"/>
        <v>79.65607361191333</v>
      </c>
      <c r="K23" s="62">
        <f t="shared" si="3"/>
        <v>88.3948063156826</v>
      </c>
      <c r="L23" s="63">
        <v>0</v>
      </c>
      <c r="M23" s="63">
        <v>0</v>
      </c>
      <c r="N23" s="63">
        <v>0</v>
      </c>
      <c r="O23" s="71">
        <v>0</v>
      </c>
      <c r="P23" s="62">
        <v>0</v>
      </c>
      <c r="Q23" s="63">
        <f t="shared" si="7"/>
        <v>174863</v>
      </c>
      <c r="R23" s="63">
        <f t="shared" si="6"/>
        <v>139289</v>
      </c>
      <c r="S23" s="62" t="e">
        <f>R23/#REF!*100</f>
        <v>#REF!</v>
      </c>
      <c r="T23" s="62">
        <f t="shared" si="4"/>
        <v>79.65607361191333</v>
      </c>
    </row>
    <row r="24" spans="1:20" ht="19.5" customHeight="1" thickBot="1">
      <c r="A24" s="68" t="s">
        <v>27</v>
      </c>
      <c r="B24" s="74" t="s">
        <v>28</v>
      </c>
      <c r="C24" s="61">
        <v>3787626</v>
      </c>
      <c r="D24" s="61">
        <v>840890</v>
      </c>
      <c r="E24" s="61">
        <v>1929618</v>
      </c>
      <c r="F24" s="61">
        <v>813600</v>
      </c>
      <c r="G24" s="61">
        <v>511047</v>
      </c>
      <c r="H24" s="62">
        <f t="shared" si="5"/>
        <v>26.484361153347454</v>
      </c>
      <c r="I24" s="62">
        <f t="shared" si="1"/>
        <v>13.492541238232075</v>
      </c>
      <c r="J24" s="62">
        <f t="shared" si="2"/>
        <v>60.774536502990884</v>
      </c>
      <c r="K24" s="62">
        <f t="shared" si="3"/>
        <v>62.813053097345126</v>
      </c>
      <c r="L24" s="63">
        <v>0</v>
      </c>
      <c r="M24" s="63">
        <v>0</v>
      </c>
      <c r="N24" s="63">
        <v>0</v>
      </c>
      <c r="O24" s="71">
        <v>0</v>
      </c>
      <c r="P24" s="62">
        <v>0</v>
      </c>
      <c r="Q24" s="63">
        <f t="shared" si="7"/>
        <v>840890</v>
      </c>
      <c r="R24" s="63">
        <f t="shared" si="6"/>
        <v>511047</v>
      </c>
      <c r="S24" s="62" t="e">
        <f>R24/#REF!*100</f>
        <v>#REF!</v>
      </c>
      <c r="T24" s="62">
        <f t="shared" si="4"/>
        <v>60.774536502990884</v>
      </c>
    </row>
    <row r="25" spans="1:206" s="11" customFormat="1" ht="17.25" customHeight="1" thickBot="1">
      <c r="A25" s="75">
        <v>4000</v>
      </c>
      <c r="B25" s="76" t="s">
        <v>19</v>
      </c>
      <c r="C25" s="57">
        <f>C26</f>
        <v>143182</v>
      </c>
      <c r="D25" s="57">
        <f>D26</f>
        <v>76426</v>
      </c>
      <c r="E25" s="57">
        <f>E26</f>
        <v>143182</v>
      </c>
      <c r="F25" s="57">
        <f>F26</f>
        <v>37982</v>
      </c>
      <c r="G25" s="57">
        <f>G26</f>
        <v>17400</v>
      </c>
      <c r="H25" s="58">
        <f t="shared" si="5"/>
        <v>12.152365520805688</v>
      </c>
      <c r="I25" s="58">
        <f t="shared" si="1"/>
        <v>12.152365520805688</v>
      </c>
      <c r="J25" s="58">
        <f t="shared" si="2"/>
        <v>22.76712113678591</v>
      </c>
      <c r="K25" s="58">
        <f t="shared" si="3"/>
        <v>45.81117371386446</v>
      </c>
      <c r="L25" s="67">
        <f>L26</f>
        <v>0</v>
      </c>
      <c r="M25" s="67">
        <f>M26</f>
        <v>0</v>
      </c>
      <c r="N25" s="67">
        <f>N26</f>
        <v>0</v>
      </c>
      <c r="O25" s="71">
        <v>0</v>
      </c>
      <c r="P25" s="62">
        <v>0</v>
      </c>
      <c r="Q25" s="67">
        <f t="shared" si="7"/>
        <v>76426</v>
      </c>
      <c r="R25" s="67">
        <f t="shared" si="6"/>
        <v>17400</v>
      </c>
      <c r="S25" s="58" t="e">
        <f>R25/#REF!*100</f>
        <v>#REF!</v>
      </c>
      <c r="T25" s="58">
        <f t="shared" si="4"/>
        <v>22.76712113678591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</row>
    <row r="26" spans="1:206" s="10" customFormat="1" ht="21" customHeight="1" thickBot="1">
      <c r="A26" s="77">
        <v>4082</v>
      </c>
      <c r="B26" s="69" t="s">
        <v>29</v>
      </c>
      <c r="C26" s="61">
        <v>143182</v>
      </c>
      <c r="D26" s="61">
        <v>76426</v>
      </c>
      <c r="E26" s="61">
        <v>143182</v>
      </c>
      <c r="F26" s="61">
        <v>37982</v>
      </c>
      <c r="G26" s="61">
        <v>17400</v>
      </c>
      <c r="H26" s="62">
        <f t="shared" si="5"/>
        <v>12.152365520805688</v>
      </c>
      <c r="I26" s="62">
        <f t="shared" si="1"/>
        <v>12.152365520805688</v>
      </c>
      <c r="J26" s="62">
        <f t="shared" si="2"/>
        <v>22.76712113678591</v>
      </c>
      <c r="K26" s="62">
        <f t="shared" si="3"/>
        <v>45.81117371386446</v>
      </c>
      <c r="L26" s="63">
        <v>0</v>
      </c>
      <c r="M26" s="63">
        <v>0</v>
      </c>
      <c r="N26" s="63">
        <v>0</v>
      </c>
      <c r="O26" s="71">
        <v>0</v>
      </c>
      <c r="P26" s="62">
        <v>0</v>
      </c>
      <c r="Q26" s="63">
        <f t="shared" si="7"/>
        <v>76426</v>
      </c>
      <c r="R26" s="63">
        <f t="shared" si="6"/>
        <v>17400</v>
      </c>
      <c r="S26" s="62" t="e">
        <f>R26/#REF!*100</f>
        <v>#REF!</v>
      </c>
      <c r="T26" s="62">
        <f t="shared" si="4"/>
        <v>22.76712113678591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</row>
    <row r="27" spans="1:206" s="9" customFormat="1" ht="17.25" customHeight="1">
      <c r="A27" s="75">
        <v>6000</v>
      </c>
      <c r="B27" s="78" t="s">
        <v>20</v>
      </c>
      <c r="C27" s="57">
        <f>C29</f>
        <v>2700000</v>
      </c>
      <c r="D27" s="57">
        <f>D29+D28</f>
        <v>849814</v>
      </c>
      <c r="E27" s="57">
        <f aca="true" t="shared" si="8" ref="E27:T27">E29+E28</f>
        <v>4450004</v>
      </c>
      <c r="F27" s="57">
        <f t="shared" si="8"/>
        <v>799814</v>
      </c>
      <c r="G27" s="57">
        <f t="shared" si="8"/>
        <v>786114</v>
      </c>
      <c r="H27" s="57">
        <f t="shared" si="8"/>
        <v>0</v>
      </c>
      <c r="I27" s="57">
        <f t="shared" si="8"/>
        <v>29.115333333333332</v>
      </c>
      <c r="J27" s="79">
        <f t="shared" si="8"/>
        <v>98.28710175115715</v>
      </c>
      <c r="K27" s="79">
        <f t="shared" si="8"/>
        <v>98.28710175115715</v>
      </c>
      <c r="L27" s="57">
        <f t="shared" si="8"/>
        <v>18402</v>
      </c>
      <c r="M27" s="57">
        <f t="shared" si="8"/>
        <v>0</v>
      </c>
      <c r="N27" s="57">
        <f t="shared" si="8"/>
        <v>0</v>
      </c>
      <c r="O27" s="57">
        <f t="shared" si="8"/>
        <v>0</v>
      </c>
      <c r="P27" s="57">
        <f t="shared" si="8"/>
        <v>0</v>
      </c>
      <c r="Q27" s="57">
        <f t="shared" si="8"/>
        <v>849814</v>
      </c>
      <c r="R27" s="57">
        <f t="shared" si="8"/>
        <v>786114</v>
      </c>
      <c r="S27" s="57" t="e">
        <f t="shared" si="8"/>
        <v>#REF!</v>
      </c>
      <c r="T27" s="79">
        <f t="shared" si="8"/>
        <v>98.28710175115715</v>
      </c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</row>
    <row r="28" spans="1:20" s="3" customFormat="1" ht="42" customHeight="1">
      <c r="A28" s="77">
        <v>6017</v>
      </c>
      <c r="B28" s="94" t="s">
        <v>40</v>
      </c>
      <c r="C28" s="57"/>
      <c r="D28" s="70">
        <v>50000</v>
      </c>
      <c r="E28" s="70"/>
      <c r="F28" s="70">
        <v>0</v>
      </c>
      <c r="G28" s="70">
        <v>0</v>
      </c>
      <c r="H28" s="70"/>
      <c r="I28" s="70"/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63">
        <f>M28+D28</f>
        <v>50000</v>
      </c>
      <c r="R28" s="63">
        <f>N28+G28</f>
        <v>0</v>
      </c>
      <c r="S28" s="62" t="e">
        <f>R28/#REF!*100</f>
        <v>#REF!</v>
      </c>
      <c r="T28" s="62">
        <f>R28/Q28*100</f>
        <v>0</v>
      </c>
    </row>
    <row r="29" spans="1:20" s="3" customFormat="1" ht="18.75" customHeight="1" thickBot="1">
      <c r="A29" s="77">
        <v>6030</v>
      </c>
      <c r="B29" s="81" t="s">
        <v>30</v>
      </c>
      <c r="C29" s="70">
        <v>2700000</v>
      </c>
      <c r="D29" s="70">
        <v>799814</v>
      </c>
      <c r="E29" s="70">
        <v>4450004</v>
      </c>
      <c r="F29" s="70">
        <v>799814</v>
      </c>
      <c r="G29" s="70">
        <v>786114</v>
      </c>
      <c r="H29" s="82"/>
      <c r="I29" s="62">
        <f>G29/C29*100</f>
        <v>29.115333333333332</v>
      </c>
      <c r="J29" s="62">
        <f>G29/D29*100</f>
        <v>98.28710175115715</v>
      </c>
      <c r="K29" s="62">
        <f>G29/F29*100</f>
        <v>98.28710175115715</v>
      </c>
      <c r="L29" s="63">
        <v>18402</v>
      </c>
      <c r="M29" s="63">
        <v>0</v>
      </c>
      <c r="N29" s="63">
        <v>0</v>
      </c>
      <c r="O29" s="71">
        <f>N29/L29*100</f>
        <v>0</v>
      </c>
      <c r="P29" s="62">
        <v>0</v>
      </c>
      <c r="Q29" s="63">
        <f>M29+D29</f>
        <v>799814</v>
      </c>
      <c r="R29" s="63">
        <f>N29+G29</f>
        <v>786114</v>
      </c>
      <c r="S29" s="62" t="e">
        <f>R29/#REF!*100</f>
        <v>#REF!</v>
      </c>
      <c r="T29" s="62">
        <f>R29/Q29*100</f>
        <v>98.28710175115715</v>
      </c>
    </row>
    <row r="30" spans="1:206" s="6" customFormat="1" ht="21.75" customHeight="1" thickBot="1">
      <c r="A30" s="77"/>
      <c r="B30" s="65" t="s">
        <v>9</v>
      </c>
      <c r="C30" s="57" t="e">
        <f>C17+C19+C25+C27+#REF!</f>
        <v>#REF!</v>
      </c>
      <c r="D30" s="57">
        <f>D17+D19+D25+D27</f>
        <v>19318805</v>
      </c>
      <c r="E30" s="57">
        <f aca="true" t="shared" si="9" ref="E30:S30">E17+E19+E25+E27</f>
        <v>28011861</v>
      </c>
      <c r="F30" s="57">
        <f t="shared" si="9"/>
        <v>15799384</v>
      </c>
      <c r="G30" s="57">
        <f t="shared" si="9"/>
        <v>14311998</v>
      </c>
      <c r="H30" s="57">
        <f t="shared" si="9"/>
        <v>121.98391870728196</v>
      </c>
      <c r="I30" s="57">
        <f t="shared" si="9"/>
        <v>122.77480469317382</v>
      </c>
      <c r="J30" s="58">
        <f>G30/D30*100</f>
        <v>74.08324686749516</v>
      </c>
      <c r="K30" s="58">
        <f>G30/F30*100</f>
        <v>90.58579752223251</v>
      </c>
      <c r="L30" s="57">
        <f t="shared" si="9"/>
        <v>18402</v>
      </c>
      <c r="M30" s="57">
        <f t="shared" si="9"/>
        <v>38200</v>
      </c>
      <c r="N30" s="57">
        <f t="shared" si="9"/>
        <v>38200</v>
      </c>
      <c r="O30" s="57" t="e">
        <f t="shared" si="9"/>
        <v>#DIV/0!</v>
      </c>
      <c r="P30" s="57">
        <f t="shared" si="9"/>
        <v>0</v>
      </c>
      <c r="Q30" s="57">
        <f t="shared" si="9"/>
        <v>19357005</v>
      </c>
      <c r="R30" s="57">
        <f t="shared" si="9"/>
        <v>14350198</v>
      </c>
      <c r="S30" s="57" t="e">
        <f t="shared" si="9"/>
        <v>#REF!</v>
      </c>
      <c r="T30" s="58">
        <f>R30/Q30*100</f>
        <v>74.1343921748225</v>
      </c>
      <c r="U30" s="4"/>
      <c r="V30" s="33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</row>
    <row r="31" spans="1:20" ht="19.5" hidden="1" thickBot="1">
      <c r="A31" s="77"/>
      <c r="B31" s="74"/>
      <c r="C31" s="70"/>
      <c r="D31" s="63"/>
      <c r="E31" s="63"/>
      <c r="F31" s="63"/>
      <c r="G31" s="63"/>
      <c r="H31" s="62"/>
      <c r="I31" s="62"/>
      <c r="J31" s="62"/>
      <c r="K31" s="62"/>
      <c r="L31" s="63"/>
      <c r="M31" s="63"/>
      <c r="N31" s="63"/>
      <c r="O31" s="71"/>
      <c r="P31" s="62" t="e">
        <f>N31/M31*100</f>
        <v>#DIV/0!</v>
      </c>
      <c r="Q31" s="63"/>
      <c r="R31" s="63"/>
      <c r="S31" s="62"/>
      <c r="T31" s="62"/>
    </row>
    <row r="32" spans="1:20" ht="19.5" hidden="1" thickBot="1">
      <c r="A32" s="83"/>
      <c r="B32" s="84"/>
      <c r="C32" s="70"/>
      <c r="D32" s="63"/>
      <c r="E32" s="63"/>
      <c r="F32" s="63"/>
      <c r="G32" s="63"/>
      <c r="H32" s="62"/>
      <c r="I32" s="62"/>
      <c r="J32" s="62"/>
      <c r="K32" s="62"/>
      <c r="L32" s="63"/>
      <c r="M32" s="63"/>
      <c r="N32" s="63"/>
      <c r="O32" s="71"/>
      <c r="P32" s="62" t="e">
        <f>N32/M32*100</f>
        <v>#DIV/0!</v>
      </c>
      <c r="Q32" s="63"/>
      <c r="R32" s="63"/>
      <c r="S32" s="62"/>
      <c r="T32" s="62"/>
    </row>
    <row r="33" spans="1:20" ht="19.5" hidden="1" thickBot="1">
      <c r="A33" s="83"/>
      <c r="B33" s="85"/>
      <c r="C33" s="70"/>
      <c r="D33" s="63"/>
      <c r="E33" s="63"/>
      <c r="F33" s="63"/>
      <c r="G33" s="63"/>
      <c r="H33" s="62"/>
      <c r="I33" s="62"/>
      <c r="J33" s="62"/>
      <c r="K33" s="62"/>
      <c r="L33" s="63"/>
      <c r="M33" s="63"/>
      <c r="N33" s="63"/>
      <c r="O33" s="71"/>
      <c r="P33" s="62" t="e">
        <f>N33/M33*100</f>
        <v>#DIV/0!</v>
      </c>
      <c r="Q33" s="63"/>
      <c r="R33" s="63"/>
      <c r="S33" s="62"/>
      <c r="T33" s="62"/>
    </row>
    <row r="34" spans="1:206" s="11" customFormat="1" ht="22.5" customHeight="1" thickBot="1">
      <c r="A34" s="86"/>
      <c r="B34" s="87" t="s">
        <v>32</v>
      </c>
      <c r="C34" s="57"/>
      <c r="D34" s="67"/>
      <c r="E34" s="67"/>
      <c r="F34" s="67"/>
      <c r="G34" s="57">
        <v>118659</v>
      </c>
      <c r="H34" s="58"/>
      <c r="I34" s="58"/>
      <c r="J34" s="58"/>
      <c r="K34" s="58"/>
      <c r="L34" s="67"/>
      <c r="M34" s="67"/>
      <c r="N34" s="57">
        <v>3588</v>
      </c>
      <c r="O34" s="64"/>
      <c r="P34" s="62"/>
      <c r="Q34" s="67"/>
      <c r="R34" s="67">
        <f>G34+N34</f>
        <v>122247</v>
      </c>
      <c r="S34" s="58"/>
      <c r="T34" s="58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</row>
    <row r="35" spans="1:20" ht="32.25" customHeight="1">
      <c r="A35" s="104"/>
      <c r="B35" s="105"/>
      <c r="C35" s="40"/>
      <c r="D35" s="41"/>
      <c r="E35" s="88"/>
      <c r="F35" s="88"/>
      <c r="G35" s="89"/>
      <c r="H35" s="90"/>
      <c r="I35" s="90"/>
      <c r="J35" s="91"/>
      <c r="K35" s="90"/>
      <c r="L35" s="90"/>
      <c r="M35" s="44"/>
      <c r="N35" s="44"/>
      <c r="O35" s="88"/>
      <c r="P35" s="88"/>
      <c r="Q35" s="44"/>
      <c r="R35" s="44"/>
      <c r="S35" s="88"/>
      <c r="T35" s="88"/>
    </row>
    <row r="36" spans="1:20" ht="18.75">
      <c r="A36" s="40"/>
      <c r="B36" s="40"/>
      <c r="C36" s="40"/>
      <c r="D36" s="41"/>
      <c r="E36" s="88"/>
      <c r="F36" s="88"/>
      <c r="G36" s="88"/>
      <c r="H36" s="88"/>
      <c r="I36" s="88"/>
      <c r="J36" s="91"/>
      <c r="K36" s="88"/>
      <c r="L36" s="44"/>
      <c r="M36" s="44"/>
      <c r="N36" s="44"/>
      <c r="O36" s="88"/>
      <c r="P36" s="88"/>
      <c r="Q36" s="44"/>
      <c r="R36" s="44"/>
      <c r="S36" s="88"/>
      <c r="T36" s="88"/>
    </row>
    <row r="37" spans="1:20" ht="18.75" customHeight="1">
      <c r="A37" s="41"/>
      <c r="B37" s="41"/>
      <c r="C37" s="40"/>
      <c r="D37" s="41"/>
      <c r="E37" s="88"/>
      <c r="F37" s="88"/>
      <c r="G37" s="42"/>
      <c r="H37" s="90"/>
      <c r="I37" s="90"/>
      <c r="J37" s="91"/>
      <c r="K37" s="90"/>
      <c r="L37" s="90" t="s">
        <v>31</v>
      </c>
      <c r="M37" s="44"/>
      <c r="N37" s="44"/>
      <c r="O37" s="88"/>
      <c r="P37" s="88"/>
      <c r="Q37" s="44"/>
      <c r="R37" s="44"/>
      <c r="S37" s="88"/>
      <c r="T37" s="88"/>
    </row>
    <row r="38" spans="1:20" ht="15" customHeight="1">
      <c r="A38" s="43"/>
      <c r="B38" s="43" t="s">
        <v>50</v>
      </c>
      <c r="C38" s="92"/>
      <c r="D38" s="93"/>
      <c r="E38" s="93"/>
      <c r="F38" s="93" t="s">
        <v>37</v>
      </c>
      <c r="G38" s="44" t="s">
        <v>38</v>
      </c>
      <c r="H38" s="93"/>
      <c r="I38" s="93"/>
      <c r="J38" s="100" t="s">
        <v>31</v>
      </c>
      <c r="K38" s="100"/>
      <c r="L38" s="93"/>
      <c r="M38" s="93"/>
      <c r="N38" s="93"/>
      <c r="O38" s="93"/>
      <c r="P38" s="93"/>
      <c r="Q38" s="93"/>
      <c r="R38" s="93"/>
      <c r="S38" s="93"/>
      <c r="T38" s="93"/>
    </row>
    <row r="39" spans="1:20" ht="12.75">
      <c r="A39" s="5"/>
      <c r="B39" s="5"/>
      <c r="C39" s="31"/>
      <c r="D39" s="18"/>
      <c r="E39" s="18"/>
      <c r="F39" s="18"/>
      <c r="G39" s="18"/>
      <c r="H39" s="18"/>
      <c r="I39" s="18"/>
      <c r="J39" s="27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1:20" ht="12.75">
      <c r="A40" s="5"/>
      <c r="B40" s="5"/>
      <c r="C40" s="31"/>
      <c r="D40" s="18"/>
      <c r="E40" s="18"/>
      <c r="F40" s="18"/>
      <c r="G40" s="18"/>
      <c r="H40" s="18"/>
      <c r="I40" s="18"/>
      <c r="J40" s="27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12.75">
      <c r="A41" s="5"/>
      <c r="B41" s="5"/>
      <c r="C41" s="31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7:9" ht="12.75">
      <c r="G42" s="19"/>
      <c r="I42" s="19"/>
    </row>
    <row r="43" spans="3:14" ht="12.75">
      <c r="C43" s="32"/>
      <c r="D43" s="28"/>
      <c r="F43" s="19"/>
      <c r="G43" s="19"/>
      <c r="L43" s="19"/>
      <c r="M43" s="19"/>
      <c r="N43" s="19"/>
    </row>
    <row r="44" spans="4:13" ht="12.75">
      <c r="D44" s="29"/>
      <c r="M44" s="19"/>
    </row>
    <row r="52" ht="12.75">
      <c r="B52" s="12"/>
    </row>
    <row r="57" spans="7:14" ht="12.75">
      <c r="G57" s="30"/>
      <c r="I57" s="28"/>
      <c r="N57" s="30"/>
    </row>
    <row r="71" ht="12.75">
      <c r="G71" s="30"/>
    </row>
  </sheetData>
  <sheetProtection/>
  <mergeCells count="23">
    <mergeCell ref="T11:T14"/>
    <mergeCell ref="N11:N14"/>
    <mergeCell ref="O11:O14"/>
    <mergeCell ref="P11:P14"/>
    <mergeCell ref="Q11:Q14"/>
    <mergeCell ref="R11:R14"/>
    <mergeCell ref="S11:S14"/>
    <mergeCell ref="F11:F14"/>
    <mergeCell ref="G11:G14"/>
    <mergeCell ref="H11:H14"/>
    <mergeCell ref="I11:I14"/>
    <mergeCell ref="J11:J14"/>
    <mergeCell ref="K11:K14"/>
    <mergeCell ref="J38:K38"/>
    <mergeCell ref="Q10:T10"/>
    <mergeCell ref="C10:K10"/>
    <mergeCell ref="A35:B35"/>
    <mergeCell ref="L10:P10"/>
    <mergeCell ref="A10:A16"/>
    <mergeCell ref="B10:B16"/>
    <mergeCell ref="D11:D14"/>
    <mergeCell ref="E11:E14"/>
    <mergeCell ref="M11:M14"/>
  </mergeCells>
  <printOptions/>
  <pageMargins left="0" right="0" top="0" bottom="0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2020-10-16T11:52:26Z</cp:lastPrinted>
  <dcterms:created xsi:type="dcterms:W3CDTF">1996-10-08T23:32:33Z</dcterms:created>
  <dcterms:modified xsi:type="dcterms:W3CDTF">2020-10-16T11:52:29Z</dcterms:modified>
  <cp:category/>
  <cp:version/>
  <cp:contentType/>
  <cp:contentStatus/>
</cp:coreProperties>
</file>