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0"/>
  </bookViews>
  <sheets>
    <sheet name="бюджет 2014" sheetId="1" r:id="rId1"/>
    <sheet name="сесія 2014 (19.03.14)" sheetId="2" r:id="rId2"/>
    <sheet name="виконк 1 кв.2014 " sheetId="3" r:id="rId3"/>
    <sheet name="сесія 2014 (07.05.14)" sheetId="4" r:id="rId4"/>
    <sheet name="сесія 2014 (12.09.14)" sheetId="5" r:id="rId5"/>
    <sheet name="виконк 1 півріч.2014 " sheetId="6" r:id="rId6"/>
    <sheet name="виконк 9 місяц 2014" sheetId="7" r:id="rId7"/>
    <sheet name="сесія 9 місяц 2014" sheetId="8" r:id="rId8"/>
    <sheet name="сесія 2014 (10.11.14)" sheetId="9" r:id="rId9"/>
    <sheet name="сесія 2014 (29.12.14)" sheetId="10" r:id="rId10"/>
    <sheet name="виконк за 2014" sheetId="11" r:id="rId11"/>
    <sheet name="бюджет 2015" sheetId="12" r:id="rId12"/>
    <sheet name="виконк 1 кв.2015" sheetId="13" r:id="rId13"/>
    <sheet name="сесія 1 кв.2015" sheetId="14" r:id="rId14"/>
    <sheet name="сесія 2015(30.04.15)" sheetId="15" r:id="rId15"/>
    <sheet name="виконк 1 півріч.2015" sheetId="16" r:id="rId16"/>
    <sheet name="сесія 1 півріч.2015 " sheetId="17" r:id="rId17"/>
    <sheet name="сесія 2015(вересень) " sheetId="18" r:id="rId18"/>
    <sheet name="сесія 9 місяців 2015  " sheetId="19" r:id="rId19"/>
    <sheet name="сесія 2015 (жовтень)" sheetId="20" r:id="rId20"/>
    <sheet name=" викон 2015  " sheetId="21" r:id="rId21"/>
  </sheets>
  <definedNames>
    <definedName name="_xlnm.Print_Area" localSheetId="11">'бюджет 2015'!$A$1:$F$122</definedName>
    <definedName name="_xlnm.Print_Area" localSheetId="10">'виконк за 2014'!$A$1:$G$220</definedName>
    <definedName name="_xlnm.Print_Area" localSheetId="3">'сесія 2014 (07.05.14)'!$A$1:$F$145</definedName>
    <definedName name="_xlnm.Print_Area" localSheetId="1">'сесія 2014 (19.03.14)'!$A$1:$F$145</definedName>
    <definedName name="_xlnm.Print_Area" localSheetId="19">'сесія 2015 (жовтень)'!$A$1:$G$179</definedName>
    <definedName name="_xlnm.Print_Area" localSheetId="14">'сесія 2015(30.04.15)'!$A$1:$G$151</definedName>
    <definedName name="_xlnm.Print_Area" localSheetId="17">'сесія 2015(вересень) '!$A$1:$G$164</definedName>
  </definedNames>
  <calcPr fullCalcOnLoad="1"/>
</workbook>
</file>

<file path=xl/sharedStrings.xml><?xml version="1.0" encoding="utf-8"?>
<sst xmlns="http://schemas.openxmlformats.org/spreadsheetml/2006/main" count="4019" uniqueCount="591">
  <si>
    <t xml:space="preserve">             Додаток  1</t>
  </si>
  <si>
    <t>до рішення районної у місті Дніпропетровську ради</t>
  </si>
  <si>
    <t xml:space="preserve">        від________   № _____</t>
  </si>
  <si>
    <t xml:space="preserve">                     Доходи  бюджету району  на  2014 рік </t>
  </si>
  <si>
    <t>(тис.грн.)</t>
  </si>
  <si>
    <t>Код</t>
  </si>
  <si>
    <t xml:space="preserve">     Спеціальний фонд</t>
  </si>
  <si>
    <t>бюджетної</t>
  </si>
  <si>
    <t>Найменування доходів згідно із бюджетною</t>
  </si>
  <si>
    <t>Загаль-</t>
  </si>
  <si>
    <t>у тому числі</t>
  </si>
  <si>
    <t>Всього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</si>
  <si>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</si>
  <si>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</si>
  <si>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</si>
  <si>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</si>
  <si>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</si>
  <si>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</si>
  <si>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</si>
  <si>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 xml:space="preserve"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</si>
  <si>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</si>
  <si>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</si>
  <si>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</si>
  <si>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</si>
  <si>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</si>
  <si>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</si>
  <si>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</si>
  <si>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</si>
  <si>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</si>
  <si>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</si>
  <si>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</si>
  <si>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</si>
  <si>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</si>
  <si>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</si>
  <si>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</si>
  <si>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</si>
  <si>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</si>
  <si>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Місцеві податки і збори </t>
  </si>
  <si>
    <t xml:space="preserve"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</si>
  <si>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</si>
  <si>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</si>
  <si>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</si>
  <si>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</si>
  <si>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</si>
  <si>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Збір за провадження деяких видів підприємницької діяльності  </t>
  </si>
  <si>
    <t>Збір за провадження торговельної діяльності (роздрібна торгівля), сплачений фізичними</t>
  </si>
  <si>
    <t>особами</t>
  </si>
  <si>
    <t>Збір за провадження торговельної діяльності (роздрібна торгівля), сплачений юридични-</t>
  </si>
  <si>
    <t>ми особами</t>
  </si>
  <si>
    <t>Збір за провадження торговельної діяльності (оптова торгівля), сплачений фізичними</t>
  </si>
  <si>
    <t xml:space="preserve">особами </t>
  </si>
  <si>
    <t>Збір за провадження торговельної діяльності (ресторанне господарство), сплачений</t>
  </si>
  <si>
    <t>фізичними особами</t>
  </si>
  <si>
    <t>Збір за провадження торговельної діяльності (оптова торгівля), сплачений юридичними</t>
  </si>
  <si>
    <t>юридичними  особами</t>
  </si>
  <si>
    <t>Збір за провадження торговельної діяльності із придбання пільгового торгового патенту</t>
  </si>
  <si>
    <t>Збір за провадження торговельного діяльності із придбанням короткотермінового</t>
  </si>
  <si>
    <t>торгового патенту</t>
  </si>
  <si>
    <t>Збір за провадження діяльності з надання платних послуг, сплачений фізичними особами</t>
  </si>
  <si>
    <t xml:space="preserve">Збір за провадження торговельної діяльності з надання платних послуг, сплачений </t>
  </si>
  <si>
    <t>юридичними особами</t>
  </si>
  <si>
    <t>Збір за здійснення діяльності у сфері розваг,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</si>
  <si>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</si>
  <si>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</si>
  <si>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</si>
  <si>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</si>
  <si>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</si>
  <si>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</si>
  <si>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</si>
  <si>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некомерційної та господарської</t>
  </si>
  <si>
    <t>діяльності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</si>
  <si>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</si>
  <si>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</si>
  <si>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</si>
  <si>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</si>
  <si>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</si>
  <si>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</si>
  <si>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</si>
  <si>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</si>
  <si>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</si>
  <si>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</si>
  <si>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</si>
  <si>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</si>
  <si>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 </t>
  </si>
  <si>
    <t>із законодавством</t>
  </si>
  <si>
    <t xml:space="preserve">Плата за послуги, що надаються бюджетними установами згідно з їх основною діяльностю 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</si>
  <si>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</si>
  <si>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</si>
  <si>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</t>
  </si>
  <si>
    <t>нерухомого майна)</t>
  </si>
  <si>
    <t xml:space="preserve">  РАЗОМ ДОХОДІВ</t>
  </si>
  <si>
    <t xml:space="preserve">Офіційні трансферти </t>
  </si>
  <si>
    <t>Від органів державного управління</t>
  </si>
  <si>
    <t>Дотації</t>
  </si>
  <si>
    <t>Дотації  вирівнювання,  що одержуються  з  районних  та міських (міст Києва і Севасто-</t>
  </si>
  <si>
    <t xml:space="preserve">поля, міст  республіканського і  обласного  значення) бюджетів  </t>
  </si>
  <si>
    <t>Інша додаткова дотація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</si>
  <si>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</si>
  <si>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</si>
  <si>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</si>
  <si>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</si>
  <si>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державної допомоги дітям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</si>
  <si>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</si>
  <si>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</si>
  <si>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 xml:space="preserve">допостачання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</si>
  <si>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</si>
  <si>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зв"язку,</t>
  </si>
  <si>
    <t>інших передбачених  законодавством пільг (крім пільг на одержання ліків, зубопротезу-</t>
  </si>
  <si>
    <t>вання, оплату електроенергії, природного і скрапленого газу на побутові потреби, твердо-</t>
  </si>
  <si>
    <t>го та рідкого пічного побутового палива, послуг тепло-, водопостачання і водовідведення,</t>
  </si>
  <si>
    <t>квартирної плати (утримання будинків і споруд та прибудинкових територій), вивезення</t>
  </si>
  <si>
    <t>побутового сміття та рідких нечистот), на компенсацію втрати частини доходів у зв"зку</t>
  </si>
  <si>
    <t xml:space="preserve">з відміною податку з власників транспортних засобів та інших самохідних машин і меха- </t>
  </si>
  <si>
    <t>нізмів та відповідним збільшенням ставок акцизного податку з пального і на компенсацію</t>
  </si>
  <si>
    <t>за пільговий проїзд окремих категорій громадян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</si>
  <si>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</si>
  <si>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</si>
  <si>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</si>
  <si>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 xml:space="preserve">Субвенція з державного бюджету на забезпечення харчуванням (сніданками) учнів 5-11 </t>
  </si>
  <si>
    <t>класів загальноосвітних навчальних закладів</t>
  </si>
  <si>
    <t>Інші субвенції (субвенція з міського бюджету на проведення  ремонту пам"ятників)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</si>
  <si>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</si>
  <si>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</si>
  <si>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</si>
  <si>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</si>
  <si>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</si>
  <si>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   ВСЬОГО ДОХОДІВ</t>
  </si>
  <si>
    <t xml:space="preserve">           Голова районної у місті Дніпропетровську ради                                                                          О.І.Юрашко</t>
  </si>
  <si>
    <t>Дотації  вирівнювання,  що одержуються  з  районних  та міських (міст Києва і Севастополя, міст</t>
  </si>
  <si>
    <t xml:space="preserve">республіканського і  обласного  значення) бюджетів  </t>
  </si>
  <si>
    <t>Субвенція з державного бюджету місцевим бюджетам на виплату допомоги сім"ям з дітьми,</t>
  </si>
  <si>
    <t>малозабезпеченим сім"ям, інвалідам з дитинства, дітям-інвалідам т тимчасової державної допомо-</t>
  </si>
  <si>
    <t>ги дітям</t>
  </si>
  <si>
    <t>Субвенція  з  державного  бюджету  місцевим бюджетам  на  надання пільг та житлових субсидій</t>
  </si>
  <si>
    <t>населенню  на оплату  електроенергії, природного газу, послуг тепло-, водопостачання і водовідве-</t>
  </si>
  <si>
    <t>дення, квартирної плати (утримання будинків і споруд та прибудинкових територій), вивезення</t>
  </si>
  <si>
    <t>вивезення побутового сміття та рідких нечистот</t>
  </si>
  <si>
    <t>Субвенція з державного бюджету місцевим бюджетам на надання пільг з послуг зв"язку, інших</t>
  </si>
  <si>
    <t>передбачених  законодавством пільг (крім пільг на одержання ліків, зубопротезування, оплату</t>
  </si>
  <si>
    <t>електроенергії, природного і скрапленого газу на побутові потреби, твердого та рідкого пічного</t>
  </si>
  <si>
    <t>побутового палива, послуг тепло-, водопостачання і водовідведення, квартирної плати (утримання</t>
  </si>
  <si>
    <t>будинків і споруд та прибудинкових територій), вивезення побутового сміття та рідких нечистот),</t>
  </si>
  <si>
    <t>на компенсацію втрати частини доходів у зв"зку з відміною податку з власників транспортних</t>
  </si>
  <si>
    <t xml:space="preserve">засобів та інших самохідних машин і механізмів та відповідним збільшенням ставок акцизного </t>
  </si>
  <si>
    <t>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</si>
  <si>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</t>
  </si>
  <si>
    <t>населенню на придбання твердого та рідкого пічного побутового палива і скрапленого газу</t>
  </si>
  <si>
    <t>Субвенція з державного бюджету на забезпечення харчуванням (сніданками) учнів 5-11 класів</t>
  </si>
  <si>
    <t>загальноосвітних навчальних закладів</t>
  </si>
  <si>
    <t>Інші субвенції, всього</t>
  </si>
  <si>
    <t>Інші субвенції (субвенція з міського бюджету на проведення поточних ремонтів пам"ятників)</t>
  </si>
  <si>
    <t>Інші субвенції (субвенція з міського бюджету на благоустрій)</t>
  </si>
  <si>
    <t>Інші субвенції (субвенція з міського бюджету на виконання Комплексної програми соціального</t>
  </si>
  <si>
    <t>захисту ветеранів війни та праці м.Дніпропетровська "Ветеран" на 2013-2017рр.)</t>
  </si>
  <si>
    <t xml:space="preserve">Інші субвенції (субвенція з міського бюджету на відведення земельних ділянок для передачі  їх у </t>
  </si>
  <si>
    <t>постійне користування закладами освіти)</t>
  </si>
  <si>
    <t>Інші субвенції (субвенція з міського бюджету на проведення поточних ремонтів закладів освіти)</t>
  </si>
  <si>
    <t>Інші субвенції (субвенція з міського бюджету на виконання робіт на об"єкті: "Енергоефективна</t>
  </si>
  <si>
    <t>реновація Комунального закладу освіти "Спеціалізована середня загальноосвітня школа №53</t>
  </si>
  <si>
    <t>з поглибленим вивчанням німецької мови", по вул. Тополиній, 35 у м. Дніпропетровську (із заміною</t>
  </si>
  <si>
    <t>вікон, утепленням фасаду)" (капітальний ремонт)</t>
  </si>
  <si>
    <t xml:space="preserve">Інші субвенції (субвенція з міського бюджету на модернізацію спортивних майданчиків загально- </t>
  </si>
  <si>
    <t>освітніх навчальних закладів)</t>
  </si>
  <si>
    <t xml:space="preserve">Інші субвенції (субвенція з міського бюджету на розширення мережі дошкільних навчальних  </t>
  </si>
  <si>
    <t>закладів та модернізацію дитячих майданчиків дошкільних навчальних закладів)</t>
  </si>
  <si>
    <t>Інші субвенції (субвенція з міського бюджету на проведення капітальних ремонтів закладів освіти)</t>
  </si>
  <si>
    <t>Субвенція з державного бюджету місцевим бюджетам на виплату державної соціальної допомоги</t>
  </si>
  <si>
    <t>на дітей-сиріт та дітей, позбавлених батьківського піклування, грошового забезпечення батькам-</t>
  </si>
  <si>
    <t>вихователям і прийомним батькам за надання соціальних послуг у дитячих будинках сімейного</t>
  </si>
  <si>
    <t>типу та прийомних сім"ях за принципом "гроші ходять за дитиною"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</si>
  <si>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</si>
  <si>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</si>
  <si>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</si>
  <si>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</si>
  <si>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 xml:space="preserve">                       Звіт про виконання доходної частини бюджету по Бабушкінському району за 1 квартал 2014 року</t>
  </si>
  <si>
    <t xml:space="preserve">                                                                                    ( у розрізі дохідних джерел )</t>
  </si>
  <si>
    <t>тис. грн.</t>
  </si>
  <si>
    <t>План по</t>
  </si>
  <si>
    <t>Уточнений</t>
  </si>
  <si>
    <t>Виконано</t>
  </si>
  <si>
    <t xml:space="preserve">                       % виконання </t>
  </si>
  <si>
    <t>Найменування показника</t>
  </si>
  <si>
    <t>бюджету</t>
  </si>
  <si>
    <t xml:space="preserve"> план на</t>
  </si>
  <si>
    <t>план по бюд-</t>
  </si>
  <si>
    <t xml:space="preserve"> за </t>
  </si>
  <si>
    <t>до річного</t>
  </si>
  <si>
    <t>до уточне-</t>
  </si>
  <si>
    <t>до уточ.пла-</t>
  </si>
  <si>
    <t xml:space="preserve">району на </t>
  </si>
  <si>
    <t>жету на звіт-</t>
  </si>
  <si>
    <t>звітний</t>
  </si>
  <si>
    <t>плану по</t>
  </si>
  <si>
    <t xml:space="preserve">ного плану </t>
  </si>
  <si>
    <t xml:space="preserve">ну на звіт- </t>
  </si>
  <si>
    <t>2014 рік</t>
  </si>
  <si>
    <t>рік</t>
  </si>
  <si>
    <t>ний період</t>
  </si>
  <si>
    <t>період</t>
  </si>
  <si>
    <t>б-ту району</t>
  </si>
  <si>
    <t>на 2014 рік</t>
  </si>
  <si>
    <t>Податки на доходи, податки на прибуток, податки на збільшення</t>
  </si>
  <si>
    <t>ринкової вартості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</si>
  <si>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</si>
  <si>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</si>
  <si>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</si>
  <si>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</si>
  <si>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</si>
  <si>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</si>
  <si>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</si>
  <si>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</si>
  <si>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азартні ігри</t>
  </si>
  <si>
    <t xml:space="preserve">Фіксований податок на доходи фізичних осіб від зайняття підприємницькою </t>
  </si>
  <si>
    <t>діяльностю, нарахований до 1 січня 2012 року</t>
  </si>
  <si>
    <t>Збір за спеціальне використання води</t>
  </si>
  <si>
    <t>Збір за спеціальне використання води водних об"єктів місцевого значення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</si>
  <si>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</si>
  <si>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</si>
  <si>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>Комунальний податок</t>
  </si>
  <si>
    <t>Збір за припаркування автотранспорту</t>
  </si>
  <si>
    <t xml:space="preserve">Збір за місця для паркування транспортних засобів, сплачений юридичними </t>
  </si>
  <si>
    <t xml:space="preserve">Збір за місця для паркування транспортних засобів, сплачений фізичними 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</si>
  <si>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</si>
  <si>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</si>
  <si>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 xml:space="preserve">фізичними особами </t>
  </si>
  <si>
    <t>Збір за провадження торговельної діяльності (ресторанне господарство),</t>
  </si>
  <si>
    <t>сплачений фізичними особами</t>
  </si>
  <si>
    <t xml:space="preserve"> юридичними особами</t>
  </si>
  <si>
    <t>сплачений  юридичними  особами</t>
  </si>
  <si>
    <t>Збір за провадження торговельної діяльності із придбання пільгового торгового</t>
  </si>
  <si>
    <t>патенту</t>
  </si>
  <si>
    <t>Збір за провадження торговельної діяльності з надання платних послуг,</t>
  </si>
  <si>
    <t>сплачений юридичними особами</t>
  </si>
  <si>
    <t xml:space="preserve">Збір за здійснення діяльності у сфері розваг, сплачений юридичними </t>
  </si>
  <si>
    <t>Штрафні санкції за порушення законодавства про патентування, за порушен-</t>
  </si>
  <si>
    <t>ня норм регулювання обігу готівки та про застосування реєстраторів роз-</t>
  </si>
  <si>
    <t>рахункових операцій у сфері торгівлі, громадського харчування та послуг</t>
  </si>
  <si>
    <t>Адміністративні збори та платежі, доходи від некомерційної та</t>
  </si>
  <si>
    <t>господарської діяльності</t>
  </si>
  <si>
    <t>Державне мито, що сплачується за місцем розгляду та оформлення до-</t>
  </si>
  <si>
    <t>кументів, у  тому  числі за оформлення документів на спадщину і дару-</t>
  </si>
  <si>
    <t>вання</t>
  </si>
  <si>
    <t>Державне мито, пов"язане з видачею та оформленням закордонних пас-</t>
  </si>
  <si>
    <t>портів (посвідок) та паспортів громадян України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</si>
  <si>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</si>
  <si>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</si>
  <si>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</si>
  <si>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Разом доходів</t>
  </si>
  <si>
    <t>Дотації  вирівнювання,  що одержуються  з  районних  та міських (міст</t>
  </si>
  <si>
    <t xml:space="preserve">Києва  і  Севастополя, міст  республіканського і  обласного  значення)   </t>
  </si>
  <si>
    <t>бюджетів</t>
  </si>
  <si>
    <t xml:space="preserve">Інші додаткові дотації </t>
  </si>
  <si>
    <t>Субвенція з державного бюджету місцевим бюджетам на виплату допо-</t>
  </si>
  <si>
    <t>моги сім"ям з дітьми, малозабезпеченим сім"ям, інвалідам з дитинства,</t>
  </si>
  <si>
    <t>дітям-інвалідам та тимчасової державної допомоги дітям</t>
  </si>
  <si>
    <t xml:space="preserve">Субвенція  з  державного  бюджету  місцевим бюджетам  на  надання </t>
  </si>
  <si>
    <t>пільг  та  житлових субсидій населенню  на оплату  електроенергії, при-</t>
  </si>
  <si>
    <t xml:space="preserve">родного  газу, послуг   тепло-, водопостачання  і водовідведення, квар- </t>
  </si>
  <si>
    <t>тирної плати (утримання будинків і споруд та прибудинкових територій),</t>
  </si>
  <si>
    <t>Субвенція з державного бюджету місцевим бюджетам на надання</t>
  </si>
  <si>
    <t xml:space="preserve">пільг з  послуг зв"язку, інших передбачених  законодавством пільг (крім пільг </t>
  </si>
  <si>
    <t xml:space="preserve">на одержання ліків, зубопротезування, оплату електроенергії, природного і </t>
  </si>
  <si>
    <t>скрапленого газу на побутові потреби, твердого та рідкого пічного побутового</t>
  </si>
  <si>
    <t>палива, послуг тепло-, водопостачання і водовідведення, квартирної плати</t>
  </si>
  <si>
    <t>(утримання будинків і споруд та прибудинкових територій), вивезення побуто-</t>
  </si>
  <si>
    <t xml:space="preserve">вого сміття та рідких нечистот), на компенсацію втрати частини доходів у </t>
  </si>
  <si>
    <t xml:space="preserve">у зв"язку з відміною податку з власників транспортних засобів та інших само- </t>
  </si>
  <si>
    <t xml:space="preserve">хідних машин і механізмів та відповідним збільшенням ставок акцизного податку </t>
  </si>
  <si>
    <t>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</si>
  <si>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</t>
  </si>
  <si>
    <t xml:space="preserve">житлових субсидій населенню на придбання твердого та рідкого пічного </t>
  </si>
  <si>
    <t>побутового палива і скрапленого газу</t>
  </si>
  <si>
    <t>Субвенція з державного бюджету на забезпечення харчуванням (сніданками) учнів</t>
  </si>
  <si>
    <t>5-11 класів загальноосвітних навчальних закладів</t>
  </si>
  <si>
    <t>Інші субвенції (субвенція з міського бюджету на проведення поточних ремонтів</t>
  </si>
  <si>
    <t>пам"ятників)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</si>
  <si>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</si>
  <si>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ветеранів війни та праці м.Дніпропетровська "Ветеран" </t>
  </si>
  <si>
    <t>на 2013-2017р.р.)</t>
  </si>
  <si>
    <t xml:space="preserve">Інші субвенції (субвенція з міського бюджету на відведення земельних ділянок для  </t>
  </si>
  <si>
    <t>передачі їх у постійне користування закладами освіти)</t>
  </si>
  <si>
    <t>закладів освіти)</t>
  </si>
  <si>
    <t xml:space="preserve">Інші субвенції (субвенція з міського бюджету на виконання заходів Програми  </t>
  </si>
  <si>
    <t>зайнятості населення по м.Дніпропетровську на 2013-2017р.р.(організація</t>
  </si>
  <si>
    <t>проведення оплачувальних громадських робіт)</t>
  </si>
  <si>
    <t>Субвенція з державного бюджету місцевим бюджетам на виплату державної</t>
  </si>
  <si>
    <t>соціальної допомоги на дітей-сиріт та дітей, позбавлених батьківського піклу-</t>
  </si>
  <si>
    <t>вання, грошового  забезпечення  батькам-вихователям і прийомним батькам</t>
  </si>
  <si>
    <t>за надання соціальних послуг у дитячих будинках сімейного типу та прийом-</t>
  </si>
  <si>
    <t>них сім"ях за принципом "гроші ходять за дитиною"</t>
  </si>
  <si>
    <t xml:space="preserve">   ЗАГАЛЬНИЙ ФОНД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</si>
  <si>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</si>
  <si>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</si>
  <si>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 xml:space="preserve">   ЗАГАЛЬНИЙ   ФОНД   ВСЬОГО</t>
  </si>
  <si>
    <t xml:space="preserve">Спеціальний фонд </t>
  </si>
  <si>
    <t>Податок на нерухоме майно, відмінне від земельної ділянки</t>
  </si>
  <si>
    <t xml:space="preserve">Податок на нерухоме майно, відмінне від земельної ділянки, сплачений </t>
  </si>
  <si>
    <t>Надходження від плати за послуги, що надаються бюджетними установами згідно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</si>
  <si>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</si>
  <si>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</si>
  <si>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</si>
  <si>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</si>
  <si>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</si>
  <si>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</si>
  <si>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</si>
  <si>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</si>
  <si>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</si>
  <si>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них інших об"єктів</t>
  </si>
  <si>
    <t>Офіційні трансферти</t>
  </si>
  <si>
    <t xml:space="preserve">Субвенції </t>
  </si>
  <si>
    <t xml:space="preserve">Інші субвенції (субвенція з міського бюджету на проведення капітальних ремонтів </t>
  </si>
  <si>
    <t xml:space="preserve">Інші субвенції (субвенція з міського бюджету на виконання робіт на об"єкті: </t>
  </si>
  <si>
    <t>"Ефективна реновація КЗО "Спеціалізованої середньої загальної школи № 53 з</t>
  </si>
  <si>
    <t>поглибленим вивчанням німецької мови" (з заміною вікон, утеплення фасаду)</t>
  </si>
  <si>
    <t>(капітальний ремонт)</t>
  </si>
  <si>
    <t>Інші субвенції (субвенція з міського бюджету на модернізацію спортивних</t>
  </si>
  <si>
    <t>майданчиків загальноосвітніх навчальних закладів)</t>
  </si>
  <si>
    <t>Інші субвенції (субвенція з міського бюджету на розширення мережі дошкільних</t>
  </si>
  <si>
    <t>навчальних закладів та модернізацію дитячих майданчиків дошкільних навчальних</t>
  </si>
  <si>
    <t>закладів)</t>
  </si>
  <si>
    <t>Інші розрахунки</t>
  </si>
  <si>
    <t>СПЕЦІАЛЬНИЙ ФОНД ВСЬОГО</t>
  </si>
  <si>
    <t>ВСЬОГО   ДОХОДІВ</t>
  </si>
  <si>
    <t>Керуючий справами виконкому</t>
  </si>
  <si>
    <t>М.В.Ребченко</t>
  </si>
  <si>
    <t>Інші субвенції (субвенція з міського бюджету на виконання заходів Програми зайнятості населення</t>
  </si>
  <si>
    <t>по м.Дніпропетровську на 2013-2017р.р. (організація проведення оплачуваних громадських робіт)</t>
  </si>
  <si>
    <t>Інші субвенції (субвенція з міського бюджету на виконання  Програми національно-патріотичного</t>
  </si>
  <si>
    <t>виховання дітей та молоді  м.Дніпропетровська на 2012-2016р.р.)</t>
  </si>
  <si>
    <t>Інші субвенції (субвенція з обласного бюджету на фінансування обласного конкурсу мініпроектів з</t>
  </si>
  <si>
    <t xml:space="preserve">енергоефективності та енергозбереження серед локальних громад) </t>
  </si>
  <si>
    <t>від__________________ № _____</t>
  </si>
  <si>
    <t xml:space="preserve">Інші субвенції (субвенція з міського бюджету на виконання Програми виконання доручень вибор- </t>
  </si>
  <si>
    <t>ців депутатами Дніпропетровської міської ради VІ скликання на 2014-2015 роки)</t>
  </si>
  <si>
    <t xml:space="preserve">Інші субвенції (субвенція з обласного бюджету на облаштування в закладах освіти зон Wi-Fi) </t>
  </si>
  <si>
    <t>Інші субвенції (субвенція з міського бюджету на встановлення приладів обліку енергоносіїв у зак-</t>
  </si>
  <si>
    <t>ладах освіти)</t>
  </si>
  <si>
    <t xml:space="preserve">                       Виконання дохідної частини бюджету Бабушкінського району за І півріччя 2014 року</t>
  </si>
  <si>
    <t>зайнятості населення по м.Дніпропетровську на 2013 - 2017р.р.(організація</t>
  </si>
  <si>
    <t xml:space="preserve">Інші субвенції (субвенція з міського бюджету на виконання Програми національно- </t>
  </si>
  <si>
    <t>патріотичного виховання дітей та молоді м.Дніпропетровська на 2012 - 2016 р.р.)</t>
  </si>
  <si>
    <t>Інші субвенції (субвенція з обласного бюджету на фінансування обласного конкурсу</t>
  </si>
  <si>
    <t>мініпроектів з енергоефективності та енергозбереження серед локальних громад)</t>
  </si>
  <si>
    <t>Інші субвенції (субвенція з міського бюджету на виконання Програми виконання</t>
  </si>
  <si>
    <t xml:space="preserve">доручень виборців депутатам Дніпропетровської міської ради VI скликання </t>
  </si>
  <si>
    <t>на 2012 - 2015 роки)</t>
  </si>
  <si>
    <t>Кошти, що передаються із загального фонду бюджету до бюджету розвитку (спеціальний фонд)</t>
  </si>
  <si>
    <t xml:space="preserve">Інші субвенції (субвенція з міського бюджету на виконання Програми виконання </t>
  </si>
  <si>
    <t>доручень виборців депутатам Дніпропетровської міської ради VI скликання на</t>
  </si>
  <si>
    <t>2012 - 2015 роки)</t>
  </si>
  <si>
    <t xml:space="preserve">                       Виконання дохідної частини бюджету Бабушкінського району за 9 місяців 2014 року</t>
  </si>
  <si>
    <t>Податок на доходи фізичних осіб із суми пенсійних виплат або щомісячного довіч-</t>
  </si>
  <si>
    <t>ного грошового утримання, що оподатковуються відповідно до підпункту 164.2.19</t>
  </si>
  <si>
    <t>пункту 164.2 статті 164 Податкового кодексу</t>
  </si>
  <si>
    <t xml:space="preserve">Інші субвенції (субвенція з обласного бюджету на облаштування в закладах </t>
  </si>
  <si>
    <t xml:space="preserve">освіти зон Wi-Fi) </t>
  </si>
  <si>
    <t xml:space="preserve">Інші субвенції (субвенція з міського бюджету на встановлення приладів обліку </t>
  </si>
  <si>
    <t>енергоносіїв у закладах освіти - капітальний ремонт, реконструкція, встановлення</t>
  </si>
  <si>
    <t>вузлів обліку пр родного газу та коректорів)</t>
  </si>
  <si>
    <t xml:space="preserve">           Голова районної у місті Дніпропетровську ради                                                                          Д.С.Чабанець</t>
  </si>
  <si>
    <t>Податок на доходи фізичних осіб із суми пенсійних віплат або щомісячного довічного грошового утримання,</t>
  </si>
  <si>
    <t>що оподатковуються відповідно до підпункту 164.2.19 пункту 164.2 статті 164 Податкового кодексу</t>
  </si>
  <si>
    <t>Інші субвенції (субвенція з міського бюджету на видалення аварійних дерев)</t>
  </si>
  <si>
    <t>Інші субвенції (субвенція з міського бюджету на придбання новорічних подарунків для дітей із малозабезпе-</t>
  </si>
  <si>
    <t>чених, багатодітних та неповних сімей, обдарованих дітей, дітей-сиріт, дітей-інвалідів, дітей під опікою та</t>
  </si>
  <si>
    <t>дітей учасників АТО)</t>
  </si>
  <si>
    <t>Інші субвенції (субвенція з міського бюджету на  природоохоронні заходи (ліквідацію сміттєзвалищ)</t>
  </si>
  <si>
    <t>Інші субвенції (субвенція з міського бюджету на придбання систем доочищення питної води)</t>
  </si>
  <si>
    <t xml:space="preserve">                       Звіт про виконання доходної частини бюджету по Бабушкінському району за  2014 рік</t>
  </si>
  <si>
    <t>Податок на доходи фізичних осіб із суми пенсійних виплат або щомісячного довічного</t>
  </si>
  <si>
    <t>грошового утримання, що оподатковується відповідно до пункту 164.2.19 пункту 164.2</t>
  </si>
  <si>
    <t>статті 164 Податкового кодексу</t>
  </si>
  <si>
    <t>Авансові внески з податку на прибуток підприємств та фінансових установ комуналь-</t>
  </si>
  <si>
    <t>ної власності (району або міста)</t>
  </si>
  <si>
    <t>Податок з реклами</t>
  </si>
  <si>
    <t>Субвенція з державного бюджету на забезпечення харчуванням (сніданками) учнів 5-11</t>
  </si>
  <si>
    <t>Інші субвенції (всьго)</t>
  </si>
  <si>
    <t>Інші субвенції (субвенція з міського бюджету на проведення ремонту пом"ятників)</t>
  </si>
  <si>
    <t>Інші субвенції (субвенція з міського бюджету на придбання новорічних подарунків для</t>
  </si>
  <si>
    <t xml:space="preserve">дітей із малозабезпечених, багатодітних та неповних сімей, обдарованих дітей, дітей- </t>
  </si>
  <si>
    <t>сиріт, дітей-інвалідів, дітей під опікою та дітей учасників АТО)</t>
  </si>
  <si>
    <t xml:space="preserve">доручень виборців депутатам Дніпропетровської міської ради VІ скликання на </t>
  </si>
  <si>
    <t>Інші субвенції (субвенція з міського бюджету на виконання Програми національно-</t>
  </si>
  <si>
    <t>патриотичного виховання дітей та молоді м.Дніпропетровська на 2012-2016 роки)</t>
  </si>
  <si>
    <t xml:space="preserve">Інші субвенції (субвенція з обласного бюджету на фінансування обласного конкурсу </t>
  </si>
  <si>
    <t>Інші субвенції (субвенція з міського бюджету на виконання заходів Програми зайнятості</t>
  </si>
  <si>
    <t>населення по м.Дніпропетровську на 2013-2017 роки (організація проведення опла-</t>
  </si>
  <si>
    <t>чуваних громадських робіт)</t>
  </si>
  <si>
    <t xml:space="preserve">Інші субвенції (субвенція з міського бюджету на проведення поточних ремонтів </t>
  </si>
  <si>
    <t>Інші субвенції (субвенція з міського бюджету на виконання Комплексної програми</t>
  </si>
  <si>
    <t>соціального захисту ветеранів війни та праці м.Дніпропетровська "Ветеран"</t>
  </si>
  <si>
    <t>на 2013 - 2017рр.)</t>
  </si>
  <si>
    <t>Інші субвенції (субвенція з міського бюджету на відведення земельних ділянок</t>
  </si>
  <si>
    <t>для передачи їх у постійне користування закладам освіти)</t>
  </si>
  <si>
    <t xml:space="preserve">Інші субвенції (субвенція з міського бюджету на облаштування в закладах освіти зон  </t>
  </si>
  <si>
    <t xml:space="preserve"> Wi-Fi)</t>
  </si>
  <si>
    <t>соціальної допомоги на дітей-сиріт та дітей, позбавлених батьківського піклування,</t>
  </si>
  <si>
    <t>грошового  забезпечення  батькам-вихователям і прийомним батькам за надання</t>
  </si>
  <si>
    <t>соціальних послуг у дитячих будинках сімейного типу та прийомних сім"ях  за принци-</t>
  </si>
  <si>
    <t>пом "гроші ходять за дитиною"</t>
  </si>
  <si>
    <t>Фінансування за активними операціями</t>
  </si>
  <si>
    <t>доручень виборців депутатам ДМР VІ скликання на 2012 - 2015 роки)</t>
  </si>
  <si>
    <t>(капремонт)</t>
  </si>
  <si>
    <t>Інші субвенції (субвенція з міського бюджету на придбання  систем доочищення питної</t>
  </si>
  <si>
    <t>води)</t>
  </si>
  <si>
    <t xml:space="preserve">Інші субвенції (субвенція з міського бюджету на природоохоронні заходи (ліквідацію </t>
  </si>
  <si>
    <t>стихійних сміттєзвалищ)</t>
  </si>
  <si>
    <t xml:space="preserve">                     Доходи  бюджету району  на  2015 рік 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</si>
  <si>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</si>
  <si>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</si>
  <si>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</si>
  <si>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 xml:space="preserve">Місцеві податки </t>
  </si>
  <si>
    <t>Податок на майно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</si>
  <si>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</si>
  <si>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</si>
  <si>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</si>
  <si>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</si>
  <si>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</si>
  <si>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</si>
  <si>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 xml:space="preserve">Субвенція з інших бюджетів на виконання інвестиційних проектів 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</si>
  <si>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</si>
  <si>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</si>
  <si>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Освітня субвенція з державного бюджету місцевим бюджетам</t>
  </si>
  <si>
    <t>Інші субвенції (субвенція з міського бюджету на озеленення території)</t>
  </si>
  <si>
    <t>Інші субвенції (субвенція з міського бюджету на виконання Програми надання послуг та</t>
  </si>
  <si>
    <t>інших видів допомоги соціально-незахищеним верстам населення міста Дніпропетровська</t>
  </si>
  <si>
    <t>на 2014 - 2018роки)</t>
  </si>
  <si>
    <t xml:space="preserve">Інші субвенції (субвенція з міського бюджету на виконання  природоохоронних заходів </t>
  </si>
  <si>
    <t xml:space="preserve">(ліквідація стихійних сміттєзвалищ (погашення заборгованості за фактично виконані </t>
  </si>
  <si>
    <t>у 2014 році роботи))</t>
  </si>
  <si>
    <t xml:space="preserve">           Голова районної у місті Дніпропетровську ради                                                                          </t>
  </si>
  <si>
    <t>Д.С.Чабанець</t>
  </si>
  <si>
    <t xml:space="preserve">                       Звіт про виконання доходної частини бюджету по Бабушкінському району за 1 квартал 2015 року</t>
  </si>
  <si>
    <t>2015 рік</t>
  </si>
  <si>
    <t>на 2015 рік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</si>
  <si>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</si>
  <si>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</si>
  <si>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</si>
  <si>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</si>
  <si>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</si>
  <si>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</si>
  <si>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</si>
  <si>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фізичними особами, що справлявся до 1 січня 2015 року</t>
  </si>
  <si>
    <t>юридичними особами, що справлявся до 1 січня 2015 року</t>
  </si>
  <si>
    <t>сплачений фізичними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</si>
  <si>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</si>
  <si>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</si>
  <si>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патенту, що справлявся до 1 січня 2015 року</t>
  </si>
  <si>
    <t>торгового патенту, що справлявся до 1 січня 2015 року</t>
  </si>
  <si>
    <t>сплачений юридичними особами, що справлявся до 1 січня 2015 року</t>
  </si>
  <si>
    <t>особами, що справлявся до 1 січня 2015 року</t>
  </si>
  <si>
    <t>Податки та збори, не віднесені до інших категорій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</si>
  <si>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</si>
  <si>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</si>
  <si>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</si>
  <si>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>тому  числі за оформлення документів на спадщину і дарування</t>
  </si>
  <si>
    <t>Державне мито за дії, пов"язані з одержанням патентів на об"єкти права інтелектуаль-</t>
  </si>
  <si>
    <t>ної власності, підтриманням їх чинності та передаванням прав їхніми власниками</t>
  </si>
  <si>
    <t>Державне мито, пов"язане з видачею та оформленням закордонних паспортів</t>
  </si>
  <si>
    <t xml:space="preserve"> (посвідок) та паспортів громадян України</t>
  </si>
  <si>
    <t>Інші додаткові дотації</t>
  </si>
  <si>
    <t>Субвенція з державного бюджету місцевим бюджетам на виплату допомоги сім"ям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</si>
  <si>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</si>
  <si>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</si>
  <si>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</si>
  <si>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</si>
  <si>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</si>
  <si>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</si>
  <si>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</si>
  <si>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</t>
  </si>
  <si>
    <t xml:space="preserve"> зв"язку, інших передбачених  законодавством пільг (крім пільг на одержання ліків,</t>
  </si>
  <si>
    <t xml:space="preserve"> зубопротезування, оплату електроенергії, природного і скрапленого газу на побутові</t>
  </si>
  <si>
    <t xml:space="preserve"> потреби, твердого та рідкого пічного побутового палива, послуг тепло-, водопоста-</t>
  </si>
  <si>
    <t>чання і водовідведення, квартирної плати (утримання будинків і споруд та прибудин-</t>
  </si>
  <si>
    <t>кових територій), вивезення побутового сміття та рідких нечистот), на компенсацію</t>
  </si>
  <si>
    <t>втрати частини доходів у зв"язку з відміною податку з власників транспортних засобів</t>
  </si>
  <si>
    <t xml:space="preserve">та інших самохідних машин і механізмів та відповідним збільшенням ставок акцизного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</si>
  <si>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</si>
  <si>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</si>
  <si>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</si>
  <si>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>Інші субвенції (субвенція з міського бюджету на виконання Програми надання послуг</t>
  </si>
  <si>
    <t>та інших видів допомоги соціально-незахищеним верстам населення міста</t>
  </si>
  <si>
    <t>Дніпропетровська на 2014 - 2018 роки)</t>
  </si>
  <si>
    <t>Інші субвенції (субвенція з міського бюджету на озеленення)</t>
  </si>
  <si>
    <t>населення по м.Дніпропетровську на 2013-2017роки (організація проведення оплачува-</t>
  </si>
  <si>
    <t>них громадських робіт)</t>
  </si>
  <si>
    <t>Інші субвенції (субвенція з міського бюджету на виконання Програми виконання дору-</t>
  </si>
  <si>
    <t>чень виборців депутатам Дніпропетровської міської ради Viскликання на 2014-2015р.р.)</t>
  </si>
  <si>
    <t>Дніпропетровська на 2014 - 2018 роки (надання адресної допомоги на оплату житлово-</t>
  </si>
  <si>
    <t>комунальних послуг учасникам АТО, членам їх сімей, що проживають та зареєстровані</t>
  </si>
  <si>
    <t>у місті Дніпропетровську))</t>
  </si>
  <si>
    <t>Інші субвенції (субвенція з міського бюджету на ремонт та благоустрій пам"ятників)</t>
  </si>
  <si>
    <t>Інші субвенції (субвенція з міського бюджету на проведення енергетичного обстеження</t>
  </si>
  <si>
    <t>Інші субвенції (субвенція з міського бюджету на проведення поточних ремонтів закладів</t>
  </si>
  <si>
    <t>освіти)</t>
  </si>
  <si>
    <t>інших видів допомоги соціально-незахищеним верстам населення м.Дніпропетровська</t>
  </si>
  <si>
    <t>на 2014-2018 роки (поховання військовослужбовців, які загинули під час бойових дій у</t>
  </si>
  <si>
    <t>Луганській та Донецькій областях))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</si>
  <si>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</si>
  <si>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</si>
  <si>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>Субвенція з інших бюджетів на виконання інвестиційних проектів</t>
  </si>
  <si>
    <t xml:space="preserve">Інші субвенції, всього </t>
  </si>
  <si>
    <t xml:space="preserve">Інші субвенції (субвенція з міського бюджету на виконання природоохоронних заходів </t>
  </si>
  <si>
    <t>(ліквідація стихійних сміттєзвалищ (погашення заборгованості за фактично виконані</t>
  </si>
  <si>
    <t xml:space="preserve">Інші субвенції (субвенція з міського бюджету на виконання Програми виконання доручень </t>
  </si>
  <si>
    <t>виборців депутатам Дніпропетровської міської ради Viскликання на 2014-2015роки)</t>
  </si>
  <si>
    <t xml:space="preserve">Інші субвенції (субвенція з міського бюджету на проведення капітальних ремонтівм  </t>
  </si>
  <si>
    <t>Інші субвенції (субвенція з міського бюджету на придбання систем доочищення питної</t>
  </si>
  <si>
    <t>Інші субвенції (субвенція з міського бюджету на встановлення приладів обліку енергоно-</t>
  </si>
  <si>
    <t>сіїв у закладах освіти - капітальний ремонт, реконструкція, встановлення вузлів обліку</t>
  </si>
  <si>
    <t>природного газу та коректорів)</t>
  </si>
  <si>
    <t>О.А.Федянович</t>
  </si>
  <si>
    <t>Інші субвенції (субвенція з міського бюджету на виконання Програми підтримки учасників</t>
  </si>
  <si>
    <t>АТО та членів їх сімей м.Дніпропетровська "Родина героя" на 2014-2019 роки (поховання</t>
  </si>
  <si>
    <t>військовослужбовців, які загинули під час бойових дій у Луганській та Донецькій областях))</t>
  </si>
  <si>
    <t>чень виборців депутатам Дніпропетровської міської ради VI скликання на 2014-2015р.р.)</t>
  </si>
  <si>
    <t>АТО та членів їх сімей м.Дніпропетровська "Родина героя" на 2014-2019 роки (надання</t>
  </si>
  <si>
    <t>адресної допомоги на оплату житлово-комунальних послуг учасникам АТО, членам їх</t>
  </si>
  <si>
    <t>сімей, що проживають та зареєстровані у місті Дніпропетровську))</t>
  </si>
  <si>
    <t xml:space="preserve">Інші субвенції (субвенція з міського бюджету на проведення капітальних ремонтів  </t>
  </si>
  <si>
    <t>Інші субвенції (субвенція з міського бюджету на поповнення бібліотечних фондів шкільних</t>
  </si>
  <si>
    <t>бібліотек)</t>
  </si>
  <si>
    <t>Інші субвенції (субвенція з міського бюджету на придбання комп"ютерної техніки управлінню</t>
  </si>
  <si>
    <t>праці та соціального захисту населення районної у місті ради згідно з Постановою КМУ від</t>
  </si>
  <si>
    <t>28.02.2015 № 106)</t>
  </si>
  <si>
    <t xml:space="preserve">                       Звіт про виконання доходної частини бюджету по Бабушкінському району за 1 півріччя 2015 року</t>
  </si>
  <si>
    <t xml:space="preserve">Штрафні санкції за порушення законодавства про патентування за порушення норм </t>
  </si>
  <si>
    <t xml:space="preserve">регулювання обігу готівки та про застосування реєстраторів розрахункових операцій у </t>
  </si>
  <si>
    <t>сфері торгівлі, громадського харчування та послуг</t>
  </si>
  <si>
    <t>Надходження коштів з рахунків виборчих фондів</t>
  </si>
  <si>
    <t xml:space="preserve">адресної допомоги на оплату житлово-комунальних послуг учасникам АТО, членам їх </t>
  </si>
  <si>
    <t>Інші субвенції (субвенція з міського бюджету на утримання закладів освіти)</t>
  </si>
  <si>
    <t>Інші субвенції (субвенція з міського бюджету на виконання заходів Програми національно-</t>
  </si>
  <si>
    <t>патриотичного виховання дітей та молоді м.Дніпропетровська на 2012-2016р.р.)</t>
  </si>
  <si>
    <t>Інші субвенціх (субвенція з міського бюджету на придбання ком"ютерної техніки управлінню</t>
  </si>
  <si>
    <t xml:space="preserve">праці та соціального захисту населення районної у місті ради згідно з Постановою КМУ </t>
  </si>
  <si>
    <t>від 28.02.2015 № 106)</t>
  </si>
  <si>
    <t xml:space="preserve">Інші субвенції (субвенція з міського бюджету на фінансування обласного конкурсу </t>
  </si>
  <si>
    <t>мініпроектів з енергоефективності та енергозбереження серед локальних громад ( інша</t>
  </si>
  <si>
    <t>додаткова дотація з обласного бюджету))</t>
  </si>
  <si>
    <t>патріотичного виховання дітей та молоді м.Дніпропетровська на 2012-2016 р.р.)</t>
  </si>
  <si>
    <t>мініпроектів з енергоефективності та енергозбереження серед локальних громанд</t>
  </si>
  <si>
    <t>(інша додаткова дотація з обласного бюджету))</t>
  </si>
  <si>
    <t>Інші субвенції (субвенція з міського бюджету на оздоровлення дітей військовослужбовців,</t>
  </si>
  <si>
    <t xml:space="preserve">які загинули при виконанні службових обов"язків у зоні АТО, чи брали (беруть) безпосе- </t>
  </si>
  <si>
    <t>редньо участь у проведенні АТО))</t>
  </si>
  <si>
    <t>Інші субвенції (субвенція з міського бюджету на виконання заходів Програми запобігання</t>
  </si>
  <si>
    <t xml:space="preserve">виникненню надзвичайних ситуацій і оперативного реагування на них, оповіщення та </t>
  </si>
  <si>
    <t>захисту населення, забезпечення пожежної безпеки і умов безпечного відпочинку людей</t>
  </si>
  <si>
    <t>на водних об"єктах м.Дніпропетровська на 2011-2015 роки)</t>
  </si>
  <si>
    <t xml:space="preserve">                       Звіт про виконання доходної частини бюджету по Бабушкінському району за 9 місяців 2015 року</t>
  </si>
  <si>
    <t>чень виборців депутатам Дніпропетровської міської ради VІ скликання на 2014-2015р.р.)</t>
  </si>
  <si>
    <t>виникненню надзвичайних ситуацій і оперативного реагування на них, оповіщення та захисту</t>
  </si>
  <si>
    <t>населення, забезпечення пожежної безпеки і умов безпечного відпочинку людей на водних</t>
  </si>
  <si>
    <t>об"єктах м.Дніпропетровська на 2011-2015 роки)</t>
  </si>
  <si>
    <t xml:space="preserve">Інші субвенції (субвенція з міського бюджету на фінансування переможців обласного </t>
  </si>
  <si>
    <t xml:space="preserve">конкурсу проектів із реконструкції, модернізації;будівництва систем теплозабезпечення в   </t>
  </si>
  <si>
    <t>житловому секторі ( за рахунок іншої додаткової дотації з обласного бюджету))</t>
  </si>
  <si>
    <t>які загинули при виконанні службових обов"язків у зоні АТО, чи брали (беруть) безпосередньо</t>
  </si>
  <si>
    <t>участь у проведенні АТО)</t>
  </si>
  <si>
    <t>Інші субвенції (субвенція з міського бюджету на придбання ком"ютерної техніки управлінню</t>
  </si>
  <si>
    <t>Інші субвенції (субвенція з міського бюджету на виконання Комплексної програми соціаль-</t>
  </si>
  <si>
    <t xml:space="preserve">ного захисту ветеранів війни та праці м.Дніпропетровська "Ветеран" на 2013-2017 роки </t>
  </si>
  <si>
    <t xml:space="preserve">(надання щомісячної адресної допомоги сім"ям загиблих (померлих) інвалідів війни і </t>
  </si>
  <si>
    <t>учасників бойових дій та сім"ям загиблих (померлих) учасників бойових дій в Афганістані,</t>
  </si>
  <si>
    <t>які не мають право на отримання пільг з оплати житлово-комунальних послуг в залежності</t>
  </si>
  <si>
    <t>від середньомісячного сукупного доходу)</t>
  </si>
  <si>
    <t>Інші субвенції (субвенція з міського бюджету на фінансування обласного конкурсу проектів</t>
  </si>
  <si>
    <t>із реконструкції, модернізації, будівництва систем теплозабезпечення в житловому секторі</t>
  </si>
  <si>
    <t>Інші субвенції (субвенція з міського бюджету на ліквідацію стихійних сміттєзвалищ)</t>
  </si>
  <si>
    <t xml:space="preserve">Інші субвенції (субвенція з міського бюджету на придбання обладнання для дитячих </t>
  </si>
  <si>
    <t>майданчиків)</t>
  </si>
  <si>
    <t xml:space="preserve"> допомоги на дітей-сиріт та дітей, позбавлених батьківського піклування, грошового</t>
  </si>
  <si>
    <t xml:space="preserve"> забезпечення  батькам-вихователям і прийомним батькам за надання соціальних послуг</t>
  </si>
  <si>
    <t xml:space="preserve"> у дитячих будинках сімейного типу та прийомних сім"ях за принципом "гроші ходять за</t>
  </si>
  <si>
    <t xml:space="preserve"> дитиною"</t>
  </si>
  <si>
    <t xml:space="preserve">Субвенція з державного бюджету місцевим бюджетам на проведення виборів депутатів </t>
  </si>
  <si>
    <t>місцевих рад та сельських, селищних, міських голів</t>
  </si>
  <si>
    <t>до рішення виконкому районної у місті  ради</t>
  </si>
  <si>
    <t xml:space="preserve">        Від 26.02.16   № 20</t>
  </si>
  <si>
    <t xml:space="preserve">                       Звіт про виконання доходної частини бюджету по Бабушкінському району за  2015 рік</t>
  </si>
  <si>
    <t>захисту ветеранів війни та праці м.Дніпропетровська "Ветеран" на 2013-2017 р.р.)</t>
  </si>
  <si>
    <t>Субвенція з державного бюджету на проведення виборів депутатів місцевих рад та сільських,</t>
  </si>
  <si>
    <t>селищних, міських голів</t>
  </si>
  <si>
    <t>виборців депутатам Дніпропетровської міської ради VІ скликання на 2014-2015роки)</t>
  </si>
  <si>
    <t xml:space="preserve">Інші субвенції (субвенція з обласного бюджету на фінансування переможців обласного </t>
  </si>
  <si>
    <t>конкурсу проектів із реконструкції, модернізації, будівництва систем теплозабезпечення в</t>
  </si>
  <si>
    <t>житловому секторі)</t>
  </si>
  <si>
    <t>Інші субвенції (субвенція з міського бюджету на придбання обладнення для дитячих майданчи-</t>
  </si>
  <si>
    <t>ків)</t>
  </si>
  <si>
    <t>Заступник голови районної у місті ради з питань діяльності виконавчих органів-керуючий справами виконкому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</si>
</sst>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"/>
    <numFmt numFmtId="167" formatCode="0"/>
    <numFmt numFmtId="168" formatCode="#,##0.0;[RED]#,##0.0"/>
    <numFmt numFmtId="169" formatCode="0.00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09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>
      <alignment/>
      <protection/>
    </xf>
    <xf numFmtId="164" fontId="0" fillId="0" borderId="1" xfId="0" applyFont="1" applyBorder="1" applyAlignment="1">
      <alignment horizontal="center"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2" fillId="0" borderId="5" xfId="20" applyFont="1" applyBorder="1">
      <alignment/>
      <protection/>
    </xf>
    <xf numFmtId="164" fontId="0" fillId="0" borderId="6" xfId="0" applyFont="1" applyBorder="1" applyAlignment="1">
      <alignment/>
    </xf>
    <xf numFmtId="164" fontId="2" fillId="0" borderId="7" xfId="20" applyFont="1" applyBorder="1" applyAlignment="1">
      <alignment horizontal="center"/>
      <protection/>
    </xf>
    <xf numFmtId="164" fontId="2" fillId="0" borderId="6" xfId="20" applyFont="1" applyBorder="1" applyAlignment="1">
      <alignment/>
      <protection/>
    </xf>
    <xf numFmtId="164" fontId="2" fillId="0" borderId="8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7" xfId="20" applyFont="1" applyBorder="1">
      <alignment/>
      <protection/>
    </xf>
    <xf numFmtId="164" fontId="2" fillId="0" borderId="9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4" fillId="0" borderId="6" xfId="20" applyFont="1" applyBorder="1" applyAlignment="1">
      <alignment horizontal="center"/>
      <protection/>
    </xf>
    <xf numFmtId="164" fontId="5" fillId="0" borderId="7" xfId="20" applyFont="1" applyBorder="1">
      <alignment/>
      <protection/>
    </xf>
    <xf numFmtId="165" fontId="4" fillId="0" borderId="6" xfId="20" applyNumberFormat="1" applyFont="1" applyBorder="1" applyAlignment="1">
      <alignment horizontal="center"/>
      <protection/>
    </xf>
    <xf numFmtId="164" fontId="6" fillId="0" borderId="6" xfId="20" applyFont="1" applyBorder="1" applyAlignment="1">
      <alignment horizontal="center"/>
      <protection/>
    </xf>
    <xf numFmtId="165" fontId="6" fillId="0" borderId="6" xfId="20" applyNumberFormat="1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0" fillId="0" borderId="0" xfId="20" applyFont="1">
      <alignment/>
      <protection/>
    </xf>
    <xf numFmtId="164" fontId="7" fillId="0" borderId="0" xfId="20" applyFont="1" applyBorder="1">
      <alignment/>
      <protection/>
    </xf>
    <xf numFmtId="164" fontId="7" fillId="0" borderId="0" xfId="20" applyFont="1">
      <alignment/>
      <protection/>
    </xf>
    <xf numFmtId="164" fontId="4" fillId="0" borderId="9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5" fontId="4" fillId="0" borderId="9" xfId="20" applyNumberFormat="1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4" fontId="5" fillId="0" borderId="6" xfId="20" applyFont="1" applyBorder="1">
      <alignment/>
      <protection/>
    </xf>
    <xf numFmtId="164" fontId="2" fillId="0" borderId="6" xfId="20" applyFont="1" applyBorder="1">
      <alignment/>
      <protection/>
    </xf>
    <xf numFmtId="164" fontId="6" fillId="0" borderId="6" xfId="20" applyFont="1" applyFill="1" applyBorder="1" applyAlignment="1">
      <alignment horizontal="center"/>
      <protection/>
    </xf>
    <xf numFmtId="164" fontId="4" fillId="0" borderId="9" xfId="20" applyFont="1" applyBorder="1">
      <alignment/>
      <protection/>
    </xf>
    <xf numFmtId="164" fontId="5" fillId="0" borderId="0" xfId="20" applyFont="1" applyBorder="1">
      <alignment/>
      <protection/>
    </xf>
    <xf numFmtId="164" fontId="5" fillId="0" borderId="0" xfId="20" applyFont="1" applyBorder="1" applyAlignment="1">
      <alignment horizontal="center"/>
      <protection/>
    </xf>
    <xf numFmtId="165" fontId="5" fillId="0" borderId="0" xfId="20" applyNumberFormat="1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8" fillId="0" borderId="0" xfId="20" applyFont="1">
      <alignment/>
      <protection/>
    </xf>
    <xf numFmtId="165" fontId="4" fillId="0" borderId="1" xfId="20" applyNumberFormat="1" applyFont="1" applyBorder="1" applyAlignment="1">
      <alignment horizontal="center"/>
      <protection/>
    </xf>
    <xf numFmtId="165" fontId="6" fillId="0" borderId="6" xfId="20" applyNumberFormat="1" applyFont="1" applyFill="1" applyBorder="1" applyAlignment="1">
      <alignment horizontal="center"/>
      <protection/>
    </xf>
    <xf numFmtId="165" fontId="4" fillId="0" borderId="6" xfId="20" applyNumberFormat="1" applyFont="1" applyFill="1" applyBorder="1" applyAlignment="1">
      <alignment horizontal="center"/>
      <protection/>
    </xf>
    <xf numFmtId="164" fontId="2" fillId="0" borderId="10" xfId="20" applyFont="1" applyBorder="1">
      <alignment/>
      <protection/>
    </xf>
    <xf numFmtId="164" fontId="7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6" fontId="0" fillId="0" borderId="6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/>
    </xf>
    <xf numFmtId="165" fontId="7" fillId="0" borderId="6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4" fontId="0" fillId="0" borderId="6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7" fillId="0" borderId="9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6" fontId="7" fillId="0" borderId="1" xfId="0" applyNumberFormat="1" applyFont="1" applyFill="1" applyBorder="1" applyAlignment="1">
      <alignment horizontal="center"/>
    </xf>
    <xf numFmtId="164" fontId="7" fillId="0" borderId="6" xfId="0" applyFont="1" applyBorder="1" applyAlignment="1">
      <alignment/>
    </xf>
    <xf numFmtId="164" fontId="0" fillId="0" borderId="6" xfId="20" applyFont="1" applyFill="1" applyBorder="1" applyAlignment="1">
      <alignment horizontal="center"/>
      <protection/>
    </xf>
    <xf numFmtId="164" fontId="0" fillId="0" borderId="6" xfId="20" applyFont="1" applyBorder="1">
      <alignment/>
      <protection/>
    </xf>
    <xf numFmtId="165" fontId="0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4" fontId="7" fillId="0" borderId="6" xfId="20" applyFont="1" applyBorder="1" applyAlignment="1">
      <alignment horizontal="center"/>
      <protection/>
    </xf>
    <xf numFmtId="164" fontId="7" fillId="0" borderId="6" xfId="20" applyFont="1" applyBorder="1">
      <alignment/>
      <protection/>
    </xf>
    <xf numFmtId="164" fontId="0" fillId="0" borderId="6" xfId="20" applyFont="1" applyBorder="1" applyAlignment="1">
      <alignment horizontal="center"/>
      <protection/>
    </xf>
    <xf numFmtId="164" fontId="0" fillId="0" borderId="6" xfId="0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4" fontId="0" fillId="0" borderId="6" xfId="0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1" xfId="0" applyFont="1" applyBorder="1" applyAlignment="1">
      <alignment/>
    </xf>
    <xf numFmtId="165" fontId="7" fillId="0" borderId="3" xfId="0" applyNumberFormat="1" applyFont="1" applyBorder="1" applyAlignment="1">
      <alignment horizontal="center"/>
    </xf>
    <xf numFmtId="164" fontId="7" fillId="0" borderId="12" xfId="0" applyFont="1" applyBorder="1" applyAlignment="1">
      <alignment/>
    </xf>
    <xf numFmtId="164" fontId="0" fillId="0" borderId="9" xfId="0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4" fontId="7" fillId="0" borderId="9" xfId="0" applyFont="1" applyBorder="1" applyAlignment="1">
      <alignment/>
    </xf>
    <xf numFmtId="164" fontId="7" fillId="0" borderId="12" xfId="0" applyFont="1" applyBorder="1" applyAlignment="1">
      <alignment horizontal="left"/>
    </xf>
    <xf numFmtId="164" fontId="7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4" fontId="0" fillId="0" borderId="7" xfId="0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4" fontId="0" fillId="0" borderId="7" xfId="20" applyFont="1" applyFill="1" applyBorder="1">
      <alignment/>
      <protection/>
    </xf>
    <xf numFmtId="164" fontId="0" fillId="0" borderId="10" xfId="0" applyBorder="1" applyAlignment="1">
      <alignment/>
    </xf>
    <xf numFmtId="164" fontId="7" fillId="0" borderId="3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0" fillId="0" borderId="9" xfId="0" applyBorder="1" applyAlignment="1">
      <alignment/>
    </xf>
    <xf numFmtId="165" fontId="0" fillId="0" borderId="9" xfId="0" applyNumberFormat="1" applyBorder="1" applyAlignment="1">
      <alignment horizontal="center"/>
    </xf>
    <xf numFmtId="164" fontId="7" fillId="0" borderId="9" xfId="0" applyFont="1" applyFill="1" applyBorder="1" applyAlignment="1">
      <alignment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20" applyFont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4" fillId="0" borderId="13" xfId="20" applyFont="1" applyBorder="1" applyAlignment="1">
      <alignment horizontal="center"/>
      <protection/>
    </xf>
    <xf numFmtId="164" fontId="5" fillId="0" borderId="14" xfId="20" applyFont="1" applyBorder="1">
      <alignment/>
      <protection/>
    </xf>
    <xf numFmtId="165" fontId="4" fillId="0" borderId="15" xfId="20" applyNumberFormat="1" applyFont="1" applyBorder="1" applyAlignment="1">
      <alignment horizontal="center"/>
      <protection/>
    </xf>
    <xf numFmtId="164" fontId="4" fillId="0" borderId="15" xfId="20" applyFont="1" applyBorder="1" applyAlignment="1">
      <alignment horizontal="center"/>
      <protection/>
    </xf>
    <xf numFmtId="165" fontId="4" fillId="0" borderId="16" xfId="20" applyNumberFormat="1" applyFont="1" applyBorder="1" applyAlignment="1">
      <alignment horizontal="center"/>
      <protection/>
    </xf>
    <xf numFmtId="164" fontId="6" fillId="0" borderId="13" xfId="20" applyFont="1" applyBorder="1" applyAlignment="1">
      <alignment horizontal="center"/>
      <protection/>
    </xf>
    <xf numFmtId="164" fontId="2" fillId="0" borderId="14" xfId="20" applyFont="1" applyBorder="1">
      <alignment/>
      <protection/>
    </xf>
    <xf numFmtId="165" fontId="6" fillId="0" borderId="15" xfId="20" applyNumberFormat="1" applyFont="1" applyBorder="1" applyAlignment="1">
      <alignment horizontal="center"/>
      <protection/>
    </xf>
    <xf numFmtId="164" fontId="6" fillId="0" borderId="15" xfId="20" applyFont="1" applyBorder="1" applyAlignment="1">
      <alignment horizontal="center"/>
      <protection/>
    </xf>
    <xf numFmtId="165" fontId="6" fillId="0" borderId="16" xfId="20" applyNumberFormat="1" applyFont="1" applyBorder="1" applyAlignment="1">
      <alignment horizontal="center"/>
      <protection/>
    </xf>
    <xf numFmtId="164" fontId="6" fillId="0" borderId="17" xfId="20" applyFont="1" applyBorder="1" applyAlignment="1">
      <alignment horizontal="center"/>
      <protection/>
    </xf>
    <xf numFmtId="164" fontId="2" fillId="0" borderId="18" xfId="20" applyFont="1" applyBorder="1">
      <alignment/>
      <protection/>
    </xf>
    <xf numFmtId="165" fontId="6" fillId="0" borderId="19" xfId="20" applyNumberFormat="1" applyFont="1" applyBorder="1" applyAlignment="1">
      <alignment horizontal="center"/>
      <protection/>
    </xf>
    <xf numFmtId="164" fontId="6" fillId="0" borderId="19" xfId="20" applyFont="1" applyBorder="1" applyAlignment="1">
      <alignment horizontal="center"/>
      <protection/>
    </xf>
    <xf numFmtId="165" fontId="6" fillId="0" borderId="20" xfId="20" applyNumberFormat="1" applyFont="1" applyBorder="1" applyAlignment="1">
      <alignment horizontal="center"/>
      <protection/>
    </xf>
    <xf numFmtId="164" fontId="6" fillId="0" borderId="21" xfId="20" applyFont="1" applyBorder="1" applyAlignment="1">
      <alignment horizontal="center"/>
      <protection/>
    </xf>
    <xf numFmtId="164" fontId="2" fillId="0" borderId="22" xfId="20" applyFont="1" applyBorder="1">
      <alignment/>
      <protection/>
    </xf>
    <xf numFmtId="165" fontId="6" fillId="0" borderId="23" xfId="20" applyNumberFormat="1" applyFont="1" applyBorder="1" applyAlignment="1">
      <alignment horizontal="center"/>
      <protection/>
    </xf>
    <xf numFmtId="164" fontId="6" fillId="0" borderId="23" xfId="20" applyFont="1" applyBorder="1" applyAlignment="1">
      <alignment horizontal="center"/>
      <protection/>
    </xf>
    <xf numFmtId="165" fontId="6" fillId="0" borderId="24" xfId="20" applyNumberFormat="1" applyFont="1" applyBorder="1" applyAlignment="1">
      <alignment horizontal="center"/>
      <protection/>
    </xf>
    <xf numFmtId="164" fontId="6" fillId="0" borderId="25" xfId="20" applyFont="1" applyBorder="1" applyAlignment="1">
      <alignment horizontal="center"/>
      <protection/>
    </xf>
    <xf numFmtId="165" fontId="6" fillId="0" borderId="26" xfId="20" applyNumberFormat="1" applyFont="1" applyBorder="1" applyAlignment="1">
      <alignment horizontal="center"/>
      <protection/>
    </xf>
    <xf numFmtId="164" fontId="6" fillId="0" borderId="24" xfId="20" applyFont="1" applyBorder="1" applyAlignment="1">
      <alignment horizontal="center"/>
      <protection/>
    </xf>
    <xf numFmtId="164" fontId="4" fillId="0" borderId="17" xfId="20" applyFont="1" applyBorder="1" applyAlignment="1">
      <alignment horizontal="center"/>
      <protection/>
    </xf>
    <xf numFmtId="164" fontId="5" fillId="0" borderId="18" xfId="20" applyFont="1" applyBorder="1">
      <alignment/>
      <protection/>
    </xf>
    <xf numFmtId="165" fontId="4" fillId="0" borderId="19" xfId="20" applyNumberFormat="1" applyFont="1" applyBorder="1" applyAlignment="1">
      <alignment horizontal="center"/>
      <protection/>
    </xf>
    <xf numFmtId="164" fontId="4" fillId="0" borderId="19" xfId="20" applyFont="1" applyBorder="1" applyAlignment="1">
      <alignment horizontal="center"/>
      <protection/>
    </xf>
    <xf numFmtId="165" fontId="4" fillId="0" borderId="20" xfId="20" applyNumberFormat="1" applyFont="1" applyBorder="1" applyAlignment="1">
      <alignment horizontal="center"/>
      <protection/>
    </xf>
    <xf numFmtId="164" fontId="5" fillId="0" borderId="22" xfId="20" applyFont="1" applyBorder="1">
      <alignment/>
      <protection/>
    </xf>
    <xf numFmtId="164" fontId="4" fillId="0" borderId="21" xfId="20" applyFont="1" applyBorder="1" applyAlignment="1">
      <alignment horizontal="center"/>
      <protection/>
    </xf>
    <xf numFmtId="165" fontId="4" fillId="0" borderId="23" xfId="20" applyNumberFormat="1" applyFont="1" applyBorder="1" applyAlignment="1">
      <alignment horizontal="center"/>
      <protection/>
    </xf>
    <xf numFmtId="164" fontId="4" fillId="0" borderId="23" xfId="20" applyFont="1" applyBorder="1" applyAlignment="1">
      <alignment horizontal="center"/>
      <protection/>
    </xf>
    <xf numFmtId="165" fontId="4" fillId="0" borderId="24" xfId="20" applyNumberFormat="1" applyFont="1" applyBorder="1" applyAlignment="1">
      <alignment horizontal="center"/>
      <protection/>
    </xf>
    <xf numFmtId="164" fontId="5" fillId="0" borderId="15" xfId="20" applyFont="1" applyBorder="1">
      <alignment/>
      <protection/>
    </xf>
    <xf numFmtId="164" fontId="4" fillId="2" borderId="13" xfId="20" applyFont="1" applyFill="1" applyBorder="1" applyAlignment="1">
      <alignment horizontal="center"/>
      <protection/>
    </xf>
    <xf numFmtId="164" fontId="5" fillId="2" borderId="15" xfId="20" applyFont="1" applyFill="1" applyBorder="1">
      <alignment/>
      <protection/>
    </xf>
    <xf numFmtId="165" fontId="4" fillId="2" borderId="15" xfId="20" applyNumberFormat="1" applyFont="1" applyFill="1" applyBorder="1" applyAlignment="1">
      <alignment horizontal="center"/>
      <protection/>
    </xf>
    <xf numFmtId="164" fontId="6" fillId="2" borderId="17" xfId="20" applyFont="1" applyFill="1" applyBorder="1" applyAlignment="1">
      <alignment horizontal="center"/>
      <protection/>
    </xf>
    <xf numFmtId="164" fontId="2" fillId="2" borderId="19" xfId="20" applyFont="1" applyFill="1" applyBorder="1">
      <alignment/>
      <protection/>
    </xf>
    <xf numFmtId="165" fontId="6" fillId="2" borderId="19" xfId="20" applyNumberFormat="1" applyFont="1" applyFill="1" applyBorder="1" applyAlignment="1">
      <alignment horizontal="center"/>
      <protection/>
    </xf>
    <xf numFmtId="164" fontId="6" fillId="0" borderId="19" xfId="20" applyFont="1" applyFill="1" applyBorder="1" applyAlignment="1">
      <alignment horizontal="center"/>
      <protection/>
    </xf>
    <xf numFmtId="164" fontId="6" fillId="2" borderId="21" xfId="20" applyFont="1" applyFill="1" applyBorder="1" applyAlignment="1">
      <alignment horizontal="center"/>
      <protection/>
    </xf>
    <xf numFmtId="164" fontId="2" fillId="2" borderId="23" xfId="20" applyFont="1" applyFill="1" applyBorder="1">
      <alignment/>
      <protection/>
    </xf>
    <xf numFmtId="165" fontId="6" fillId="2" borderId="23" xfId="20" applyNumberFormat="1" applyFont="1" applyFill="1" applyBorder="1" applyAlignment="1">
      <alignment horizontal="center"/>
      <protection/>
    </xf>
    <xf numFmtId="164" fontId="6" fillId="0" borderId="23" xfId="20" applyFont="1" applyFill="1" applyBorder="1" applyAlignment="1">
      <alignment horizontal="center"/>
      <protection/>
    </xf>
    <xf numFmtId="164" fontId="6" fillId="2" borderId="13" xfId="20" applyFont="1" applyFill="1" applyBorder="1" applyAlignment="1">
      <alignment horizontal="center"/>
      <protection/>
    </xf>
    <xf numFmtId="164" fontId="2" fillId="2" borderId="15" xfId="20" applyFont="1" applyFill="1" applyBorder="1">
      <alignment/>
      <protection/>
    </xf>
    <xf numFmtId="165" fontId="6" fillId="2" borderId="15" xfId="20" applyNumberFormat="1" applyFont="1" applyFill="1" applyBorder="1" applyAlignment="1">
      <alignment horizontal="center"/>
      <protection/>
    </xf>
    <xf numFmtId="164" fontId="6" fillId="0" borderId="15" xfId="20" applyFont="1" applyFill="1" applyBorder="1" applyAlignment="1">
      <alignment horizontal="center"/>
      <protection/>
    </xf>
    <xf numFmtId="164" fontId="4" fillId="2" borderId="17" xfId="20" applyFont="1" applyFill="1" applyBorder="1" applyAlignment="1">
      <alignment horizontal="center"/>
      <protection/>
    </xf>
    <xf numFmtId="164" fontId="5" fillId="2" borderId="19" xfId="20" applyFont="1" applyFill="1" applyBorder="1">
      <alignment/>
      <protection/>
    </xf>
    <xf numFmtId="165" fontId="4" fillId="2" borderId="19" xfId="20" applyNumberFormat="1" applyFont="1" applyFill="1" applyBorder="1" applyAlignment="1">
      <alignment horizontal="center"/>
      <protection/>
    </xf>
    <xf numFmtId="165" fontId="4" fillId="0" borderId="19" xfId="20" applyNumberFormat="1" applyFont="1" applyFill="1" applyBorder="1" applyAlignment="1">
      <alignment horizontal="center"/>
      <protection/>
    </xf>
    <xf numFmtId="164" fontId="6" fillId="2" borderId="23" xfId="20" applyFont="1" applyFill="1" applyBorder="1" applyAlignment="1">
      <alignment horizontal="center"/>
      <protection/>
    </xf>
    <xf numFmtId="164" fontId="6" fillId="2" borderId="25" xfId="20" applyFont="1" applyFill="1" applyBorder="1" applyAlignment="1">
      <alignment horizontal="center"/>
      <protection/>
    </xf>
    <xf numFmtId="164" fontId="2" fillId="2" borderId="6" xfId="20" applyFont="1" applyFill="1" applyBorder="1">
      <alignment/>
      <protection/>
    </xf>
    <xf numFmtId="164" fontId="6" fillId="2" borderId="6" xfId="20" applyFont="1" applyFill="1" applyBorder="1" applyAlignment="1">
      <alignment horizontal="center"/>
      <protection/>
    </xf>
    <xf numFmtId="164" fontId="6" fillId="0" borderId="26" xfId="20" applyFont="1" applyBorder="1" applyAlignment="1">
      <alignment horizontal="center"/>
      <protection/>
    </xf>
    <xf numFmtId="165" fontId="6" fillId="0" borderId="19" xfId="20" applyNumberFormat="1" applyFont="1" applyFill="1" applyBorder="1" applyAlignment="1">
      <alignment horizontal="center"/>
      <protection/>
    </xf>
    <xf numFmtId="165" fontId="6" fillId="0" borderId="15" xfId="20" applyNumberFormat="1" applyFont="1" applyFill="1" applyBorder="1" applyAlignment="1">
      <alignment horizontal="center"/>
      <protection/>
    </xf>
    <xf numFmtId="165" fontId="6" fillId="0" borderId="23" xfId="20" applyNumberFormat="1" applyFont="1" applyFill="1" applyBorder="1" applyAlignment="1">
      <alignment horizontal="center"/>
      <protection/>
    </xf>
    <xf numFmtId="164" fontId="4" fillId="0" borderId="10" xfId="20" applyFont="1" applyBorder="1">
      <alignment/>
      <protection/>
    </xf>
    <xf numFmtId="164" fontId="5" fillId="0" borderId="27" xfId="20" applyFont="1" applyBorder="1">
      <alignment/>
      <protection/>
    </xf>
    <xf numFmtId="165" fontId="4" fillId="0" borderId="10" xfId="20" applyNumberFormat="1" applyFont="1" applyBorder="1" applyAlignment="1">
      <alignment horizontal="center"/>
      <protection/>
    </xf>
    <xf numFmtId="168" fontId="0" fillId="0" borderId="6" xfId="0" applyNumberFormat="1" applyBorder="1" applyAlignment="1">
      <alignment horizontal="center"/>
    </xf>
    <xf numFmtId="164" fontId="0" fillId="0" borderId="7" xfId="20" applyFont="1" applyBorder="1">
      <alignment/>
      <protection/>
    </xf>
    <xf numFmtId="164" fontId="7" fillId="0" borderId="12" xfId="0" applyFont="1" applyBorder="1" applyAlignment="1">
      <alignment wrapText="1"/>
    </xf>
    <xf numFmtId="165" fontId="0" fillId="0" borderId="3" xfId="0" applyNumberFormat="1" applyFill="1" applyBorder="1" applyAlignment="1">
      <alignment horizontal="center"/>
    </xf>
    <xf numFmtId="164" fontId="0" fillId="2" borderId="15" xfId="20" applyFont="1" applyFill="1" applyBorder="1">
      <alignment/>
      <protection/>
    </xf>
    <xf numFmtId="164" fontId="4" fillId="2" borderId="15" xfId="20" applyFont="1" applyFill="1" applyBorder="1" applyAlignment="1">
      <alignment horizontal="center"/>
      <protection/>
    </xf>
    <xf numFmtId="164" fontId="6" fillId="2" borderId="19" xfId="20" applyFont="1" applyFill="1" applyBorder="1" applyAlignment="1">
      <alignment horizontal="center"/>
      <protection/>
    </xf>
    <xf numFmtId="164" fontId="6" fillId="2" borderId="15" xfId="20" applyFont="1" applyFill="1" applyBorder="1" applyAlignment="1">
      <alignment horizontal="center"/>
      <protection/>
    </xf>
    <xf numFmtId="164" fontId="4" fillId="2" borderId="19" xfId="20" applyFont="1" applyFill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5" fillId="0" borderId="28" xfId="20" applyFont="1" applyBorder="1">
      <alignment/>
      <protection/>
    </xf>
    <xf numFmtId="164" fontId="4" fillId="0" borderId="28" xfId="20" applyFont="1" applyBorder="1" applyAlignment="1">
      <alignment horizontal="center"/>
      <protection/>
    </xf>
    <xf numFmtId="164" fontId="2" fillId="0" borderId="28" xfId="20" applyFont="1" applyBorder="1">
      <alignment/>
      <protection/>
    </xf>
    <xf numFmtId="164" fontId="6" fillId="0" borderId="28" xfId="20" applyFont="1" applyBorder="1" applyAlignment="1">
      <alignment horizontal="center"/>
      <protection/>
    </xf>
    <xf numFmtId="164" fontId="2" fillId="0" borderId="29" xfId="20" applyFont="1" applyBorder="1">
      <alignment/>
      <protection/>
    </xf>
    <xf numFmtId="164" fontId="6" fillId="0" borderId="29" xfId="20" applyFont="1" applyBorder="1" applyAlignment="1">
      <alignment horizontal="center"/>
      <protection/>
    </xf>
    <xf numFmtId="164" fontId="2" fillId="0" borderId="30" xfId="20" applyFont="1" applyBorder="1">
      <alignment/>
      <protection/>
    </xf>
    <xf numFmtId="164" fontId="6" fillId="0" borderId="30" xfId="20" applyFont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6" fillId="0" borderId="0" xfId="20" applyFont="1" applyBorder="1" applyAlignment="1">
      <alignment horizontal="center"/>
      <protection/>
    </xf>
    <xf numFmtId="164" fontId="5" fillId="0" borderId="29" xfId="20" applyFont="1" applyBorder="1">
      <alignment/>
      <protection/>
    </xf>
    <xf numFmtId="164" fontId="4" fillId="0" borderId="29" xfId="20" applyFont="1" applyBorder="1" applyAlignment="1">
      <alignment horizontal="center"/>
      <protection/>
    </xf>
    <xf numFmtId="164" fontId="5" fillId="0" borderId="3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4" fontId="4" fillId="0" borderId="30" xfId="20" applyFont="1" applyBorder="1" applyAlignment="1">
      <alignment horizontal="center"/>
      <protection/>
    </xf>
    <xf numFmtId="165" fontId="4" fillId="0" borderId="28" xfId="20" applyNumberFormat="1" applyFont="1" applyBorder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164" fontId="5" fillId="2" borderId="28" xfId="20" applyFont="1" applyFill="1" applyBorder="1">
      <alignment/>
      <protection/>
    </xf>
    <xf numFmtId="164" fontId="2" fillId="2" borderId="29" xfId="20" applyFont="1" applyFill="1" applyBorder="1">
      <alignment/>
      <protection/>
    </xf>
    <xf numFmtId="164" fontId="2" fillId="2" borderId="30" xfId="20" applyFont="1" applyFill="1" applyBorder="1">
      <alignment/>
      <protection/>
    </xf>
    <xf numFmtId="164" fontId="2" fillId="2" borderId="28" xfId="20" applyFont="1" applyFill="1" applyBorder="1">
      <alignment/>
      <protection/>
    </xf>
    <xf numFmtId="164" fontId="5" fillId="2" borderId="29" xfId="20" applyFont="1" applyFill="1" applyBorder="1">
      <alignment/>
      <protection/>
    </xf>
    <xf numFmtId="165" fontId="4" fillId="0" borderId="29" xfId="20" applyNumberFormat="1" applyFont="1" applyBorder="1" applyAlignment="1">
      <alignment horizontal="center"/>
      <protection/>
    </xf>
    <xf numFmtId="164" fontId="2" fillId="2" borderId="0" xfId="20" applyFont="1" applyFill="1" applyBorder="1">
      <alignment/>
      <protection/>
    </xf>
    <xf numFmtId="165" fontId="6" fillId="0" borderId="28" xfId="20" applyNumberFormat="1" applyFont="1" applyBorder="1" applyAlignment="1">
      <alignment horizontal="center"/>
      <protection/>
    </xf>
    <xf numFmtId="165" fontId="6" fillId="0" borderId="29" xfId="20" applyNumberFormat="1" applyFont="1" applyBorder="1" applyAlignment="1">
      <alignment horizontal="center"/>
      <protection/>
    </xf>
    <xf numFmtId="165" fontId="6" fillId="0" borderId="30" xfId="20" applyNumberFormat="1" applyFont="1" applyBorder="1" applyAlignment="1">
      <alignment horizontal="center"/>
      <protection/>
    </xf>
    <xf numFmtId="165" fontId="6" fillId="2" borderId="29" xfId="20" applyNumberFormat="1" applyFont="1" applyFill="1" applyBorder="1" applyAlignment="1">
      <alignment horizontal="center"/>
      <protection/>
    </xf>
    <xf numFmtId="165" fontId="6" fillId="0" borderId="28" xfId="20" applyNumberFormat="1" applyFont="1" applyFill="1" applyBorder="1" applyAlignment="1">
      <alignment horizontal="center"/>
      <protection/>
    </xf>
    <xf numFmtId="165" fontId="6" fillId="0" borderId="0" xfId="20" applyNumberFormat="1" applyFont="1" applyFill="1" applyBorder="1" applyAlignment="1">
      <alignment horizont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6" fillId="2" borderId="30" xfId="20" applyNumberFormat="1" applyFont="1" applyFill="1" applyBorder="1" applyAlignment="1">
      <alignment horizontal="center"/>
      <protection/>
    </xf>
    <xf numFmtId="165" fontId="6" fillId="2" borderId="28" xfId="20" applyNumberFormat="1" applyFont="1" applyFill="1" applyBorder="1" applyAlignment="1">
      <alignment horizontal="center"/>
      <protection/>
    </xf>
    <xf numFmtId="164" fontId="5" fillId="0" borderId="31" xfId="20" applyFont="1" applyBorder="1">
      <alignment/>
      <protection/>
    </xf>
    <xf numFmtId="165" fontId="4" fillId="0" borderId="31" xfId="20" applyNumberFormat="1" applyFont="1" applyBorder="1" applyAlignment="1">
      <alignment horizontal="center"/>
      <protection/>
    </xf>
    <xf numFmtId="164" fontId="0" fillId="0" borderId="2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7" fillId="0" borderId="32" xfId="0" applyFont="1" applyBorder="1" applyAlignment="1">
      <alignment horizontal="center"/>
    </xf>
    <xf numFmtId="164" fontId="7" fillId="0" borderId="33" xfId="0" applyFont="1" applyBorder="1" applyAlignment="1">
      <alignment/>
    </xf>
    <xf numFmtId="165" fontId="7" fillId="0" borderId="32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4" fontId="7" fillId="0" borderId="30" xfId="0" applyFont="1" applyBorder="1" applyAlignment="1">
      <alignment/>
    </xf>
    <xf numFmtId="165" fontId="7" fillId="0" borderId="23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8" xfId="0" applyFont="1" applyBorder="1" applyAlignment="1">
      <alignment/>
    </xf>
    <xf numFmtId="165" fontId="0" fillId="0" borderId="15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30" xfId="0" applyFont="1" applyBorder="1" applyAlignment="1">
      <alignment/>
    </xf>
    <xf numFmtId="165" fontId="0" fillId="0" borderId="23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0" fillId="0" borderId="15" xfId="0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7" fillId="0" borderId="15" xfId="0" applyFont="1" applyBorder="1" applyAlignment="1">
      <alignment horizontal="center"/>
    </xf>
    <xf numFmtId="164" fontId="7" fillId="0" borderId="28" xfId="0" applyFont="1" applyBorder="1" applyAlignment="1">
      <alignment/>
    </xf>
    <xf numFmtId="165" fontId="0" fillId="0" borderId="15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9" xfId="0" applyFont="1" applyBorder="1" applyAlignment="1">
      <alignment/>
    </xf>
    <xf numFmtId="165" fontId="0" fillId="0" borderId="19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4" fontId="5" fillId="0" borderId="12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30" xfId="0" applyBorder="1" applyAlignment="1">
      <alignment horizontal="center"/>
    </xf>
    <xf numFmtId="165" fontId="0" fillId="0" borderId="28" xfId="0" applyNumberFormat="1" applyFill="1" applyBorder="1" applyAlignment="1">
      <alignment horizontal="center"/>
    </xf>
    <xf numFmtId="164" fontId="0" fillId="0" borderId="15" xfId="20" applyFont="1" applyBorder="1" applyAlignment="1">
      <alignment horizontal="center"/>
      <protection/>
    </xf>
    <xf numFmtId="164" fontId="0" fillId="2" borderId="28" xfId="20" applyFont="1" applyFill="1" applyBorder="1">
      <alignment/>
      <protection/>
    </xf>
    <xf numFmtId="164" fontId="0" fillId="2" borderId="29" xfId="20" applyFont="1" applyFill="1" applyBorder="1">
      <alignment/>
      <protection/>
    </xf>
    <xf numFmtId="165" fontId="0" fillId="0" borderId="0" xfId="0" applyNumberFormat="1" applyFill="1" applyBorder="1" applyAlignment="1">
      <alignment horizontal="center"/>
    </xf>
    <xf numFmtId="164" fontId="0" fillId="2" borderId="0" xfId="20" applyFont="1" applyFill="1" applyBorder="1">
      <alignment/>
      <protection/>
    </xf>
    <xf numFmtId="164" fontId="0" fillId="0" borderId="23" xfId="20" applyFont="1" applyBorder="1" applyAlignment="1">
      <alignment horizontal="center"/>
      <protection/>
    </xf>
    <xf numFmtId="164" fontId="0" fillId="2" borderId="30" xfId="20" applyFont="1" applyFill="1" applyBorder="1">
      <alignment/>
      <protection/>
    </xf>
    <xf numFmtId="164" fontId="0" fillId="0" borderId="30" xfId="0" applyFill="1" applyBorder="1" applyAlignment="1">
      <alignment horizontal="center"/>
    </xf>
    <xf numFmtId="164" fontId="0" fillId="0" borderId="30" xfId="20" applyFont="1" applyBorder="1">
      <alignment/>
      <protection/>
    </xf>
    <xf numFmtId="165" fontId="0" fillId="0" borderId="30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29" xfId="20" applyFont="1" applyBorder="1">
      <alignment/>
      <protection/>
    </xf>
    <xf numFmtId="165" fontId="0" fillId="0" borderId="29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4" fontId="0" fillId="0" borderId="28" xfId="20" applyFont="1" applyBorder="1">
      <alignment/>
      <protection/>
    </xf>
    <xf numFmtId="165" fontId="0" fillId="0" borderId="30" xfId="0" applyNumberFormat="1" applyBorder="1" applyAlignment="1">
      <alignment horizontal="center"/>
    </xf>
    <xf numFmtId="164" fontId="7" fillId="0" borderId="31" xfId="0" applyFont="1" applyBorder="1" applyAlignment="1">
      <alignment/>
    </xf>
    <xf numFmtId="164" fontId="7" fillId="0" borderId="4" xfId="0" applyFont="1" applyBorder="1" applyAlignment="1">
      <alignment/>
    </xf>
    <xf numFmtId="164" fontId="0" fillId="0" borderId="3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/>
    </xf>
    <xf numFmtId="166" fontId="7" fillId="0" borderId="23" xfId="0" applyNumberFormat="1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6" fontId="7" fillId="0" borderId="19" xfId="0" applyNumberFormat="1" applyFont="1" applyBorder="1" applyAlignment="1">
      <alignment horizontal="center"/>
    </xf>
    <xf numFmtId="164" fontId="7" fillId="0" borderId="14" xfId="0" applyFont="1" applyBorder="1" applyAlignment="1">
      <alignment horizontal="center"/>
    </xf>
    <xf numFmtId="164" fontId="7" fillId="0" borderId="15" xfId="0" applyFont="1" applyBorder="1" applyAlignment="1">
      <alignment/>
    </xf>
    <xf numFmtId="164" fontId="7" fillId="0" borderId="18" xfId="0" applyFont="1" applyBorder="1" applyAlignment="1">
      <alignment horizontal="center"/>
    </xf>
    <xf numFmtId="164" fontId="7" fillId="0" borderId="19" xfId="0" applyFont="1" applyBorder="1" applyAlignment="1">
      <alignment/>
    </xf>
    <xf numFmtId="165" fontId="7" fillId="0" borderId="19" xfId="0" applyNumberFormat="1" applyFont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3" xfId="0" applyFont="1" applyBorder="1" applyAlignment="1">
      <alignment/>
    </xf>
    <xf numFmtId="165" fontId="7" fillId="0" borderId="30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0" fillId="0" borderId="30" xfId="0" applyFill="1" applyBorder="1" applyAlignment="1">
      <alignment/>
    </xf>
    <xf numFmtId="164" fontId="0" fillId="0" borderId="23" xfId="0" applyFill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/>
    </xf>
    <xf numFmtId="165" fontId="0" fillId="0" borderId="28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23" xfId="0" applyBorder="1" applyAlignment="1">
      <alignment/>
    </xf>
    <xf numFmtId="166" fontId="2" fillId="0" borderId="23" xfId="0" applyNumberFormat="1" applyFon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64" fontId="0" fillId="0" borderId="18" xfId="20" applyFont="1" applyFill="1" applyBorder="1" applyAlignment="1">
      <alignment horizontal="center"/>
      <protection/>
    </xf>
    <xf numFmtId="164" fontId="0" fillId="0" borderId="19" xfId="20" applyFont="1" applyFill="1" applyBorder="1">
      <alignment/>
      <protection/>
    </xf>
    <xf numFmtId="164" fontId="0" fillId="0" borderId="22" xfId="20" applyFont="1" applyFill="1" applyBorder="1" applyAlignment="1">
      <alignment horizontal="center"/>
      <protection/>
    </xf>
    <xf numFmtId="164" fontId="0" fillId="0" borderId="23" xfId="20" applyFont="1" applyFill="1" applyBorder="1">
      <alignment/>
      <protection/>
    </xf>
    <xf numFmtId="166" fontId="7" fillId="0" borderId="10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2" xfId="20" applyFont="1" applyBorder="1">
      <alignment/>
      <protection/>
    </xf>
    <xf numFmtId="164" fontId="2" fillId="0" borderId="1" xfId="20" applyFont="1" applyBorder="1">
      <alignment/>
      <protection/>
    </xf>
    <xf numFmtId="164" fontId="6" fillId="0" borderId="6" xfId="0" applyFont="1" applyBorder="1" applyAlignment="1">
      <alignment/>
    </xf>
    <xf numFmtId="164" fontId="6" fillId="0" borderId="7" xfId="20" applyFont="1" applyBorder="1" applyAlignment="1">
      <alignment horizontal="center"/>
      <protection/>
    </xf>
    <xf numFmtId="164" fontId="6" fillId="0" borderId="7" xfId="20" applyFont="1" applyBorder="1">
      <alignment/>
      <protection/>
    </xf>
    <xf numFmtId="164" fontId="6" fillId="0" borderId="9" xfId="20" applyFont="1" applyBorder="1" applyAlignment="1">
      <alignment horizontal="center"/>
      <protection/>
    </xf>
    <xf numFmtId="164" fontId="6" fillId="0" borderId="3" xfId="20" applyFont="1" applyBorder="1" applyAlignment="1">
      <alignment horizontal="center"/>
      <protection/>
    </xf>
    <xf numFmtId="164" fontId="4" fillId="0" borderId="7" xfId="20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1" xfId="20" applyFont="1" applyBorder="1">
      <alignment/>
      <protection/>
    </xf>
    <xf numFmtId="164" fontId="4" fillId="0" borderId="0" xfId="20" applyFont="1" applyBorder="1">
      <alignment/>
      <protection/>
    </xf>
    <xf numFmtId="164" fontId="6" fillId="0" borderId="0" xfId="20" applyFont="1" applyBorder="1">
      <alignment/>
      <protection/>
    </xf>
    <xf numFmtId="164" fontId="6" fillId="0" borderId="6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4" fillId="0" borderId="12" xfId="20" applyFont="1" applyBorder="1">
      <alignment/>
      <protection/>
    </xf>
    <xf numFmtId="169" fontId="0" fillId="0" borderId="7" xfId="0" applyNumberFormat="1" applyBorder="1" applyAlignment="1">
      <alignment horizontal="center"/>
    </xf>
    <xf numFmtId="164" fontId="8" fillId="0" borderId="0" xfId="0" applyFont="1" applyAlignment="1">
      <alignment/>
    </xf>
    <xf numFmtId="164" fontId="4" fillId="0" borderId="1" xfId="20" applyFont="1" applyBorder="1">
      <alignment/>
      <protection/>
    </xf>
    <xf numFmtId="164" fontId="4" fillId="0" borderId="6" xfId="20" applyFont="1" applyBorder="1">
      <alignment/>
      <protection/>
    </xf>
    <xf numFmtId="164" fontId="6" fillId="0" borderId="6" xfId="20" applyFont="1" applyBorder="1">
      <alignment/>
      <protection/>
    </xf>
    <xf numFmtId="164" fontId="6" fillId="0" borderId="6" xfId="20" applyFont="1" applyFill="1" applyBorder="1">
      <alignment/>
      <protection/>
    </xf>
    <xf numFmtId="165" fontId="5" fillId="0" borderId="6" xfId="20" applyNumberFormat="1" applyFont="1" applyBorder="1" applyAlignment="1">
      <alignment horizontal="center"/>
      <protection/>
    </xf>
    <xf numFmtId="164" fontId="5" fillId="0" borderId="6" xfId="20" applyFont="1" applyBorder="1" applyAlignment="1">
      <alignment horizontal="center"/>
      <protection/>
    </xf>
    <xf numFmtId="164" fontId="6" fillId="0" borderId="6" xfId="0" applyFont="1" applyFill="1" applyBorder="1" applyAlignment="1">
      <alignment/>
    </xf>
    <xf numFmtId="164" fontId="0" fillId="0" borderId="6" xfId="20" applyFont="1" applyFill="1" applyBorder="1">
      <alignment/>
      <protection/>
    </xf>
    <xf numFmtId="164" fontId="7" fillId="0" borderId="12" xfId="0" applyFont="1" applyBorder="1" applyAlignment="1">
      <alignment horizontal="justify" vertical="top"/>
    </xf>
    <xf numFmtId="165" fontId="0" fillId="0" borderId="9" xfId="0" applyNumberFormat="1" applyFill="1" applyBorder="1" applyAlignment="1">
      <alignment horizontal="center"/>
    </xf>
    <xf numFmtId="169" fontId="0" fillId="0" borderId="7" xfId="0" applyNumberFormat="1" applyFill="1" applyBorder="1" applyAlignment="1">
      <alignment horizontal="center"/>
    </xf>
    <xf numFmtId="164" fontId="5" fillId="0" borderId="6" xfId="20" applyFont="1" applyFill="1" applyBorder="1" applyAlignment="1">
      <alignment horizontal="center"/>
      <protection/>
    </xf>
    <xf numFmtId="165" fontId="5" fillId="0" borderId="6" xfId="20" applyNumberFormat="1" applyFont="1" applyFill="1" applyBorder="1" applyAlignment="1">
      <alignment horizontal="center"/>
      <protection/>
    </xf>
    <xf numFmtId="164" fontId="2" fillId="0" borderId="6" xfId="20" applyFont="1" applyFill="1" applyBorder="1">
      <alignment/>
      <protection/>
    </xf>
    <xf numFmtId="164" fontId="5" fillId="0" borderId="6" xfId="20" applyFont="1" applyFill="1" applyBorder="1">
      <alignment/>
      <protection/>
    </xf>
    <xf numFmtId="164" fontId="6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96" sqref="C96"/>
    </sheetView>
  </sheetViews>
  <sheetFormatPr defaultColWidth="9.00390625" defaultRowHeight="12.75"/>
  <cols>
    <col min="1" max="1" width="12.75390625" style="1" customWidth="1"/>
    <col min="2" max="2" width="90.375" style="1" customWidth="1"/>
    <col min="3" max="3" width="17.375" style="1" customWidth="1"/>
    <col min="4" max="4" width="15.25390625" style="1" customWidth="1"/>
    <col min="5" max="5" width="16.625" style="1" customWidth="1"/>
    <col min="6" max="6" width="18.625" style="1" customWidth="1"/>
    <col min="7" max="16384" width="9.125" style="1" customWidth="1"/>
  </cols>
  <sheetData>
    <row r="1" spans="3:7" ht="14.25">
      <c r="C1" s="2"/>
      <c r="D1" s="2" t="s">
        <v>0</v>
      </c>
      <c r="E1" s="2"/>
      <c r="F1" s="2"/>
      <c r="G1" s="3"/>
    </row>
    <row r="2" spans="3:7" ht="14.25">
      <c r="C2" s="2" t="s">
        <v>1</v>
      </c>
      <c r="D2" s="2"/>
      <c r="E2" s="2"/>
      <c r="F2" s="2"/>
      <c r="G2" s="3"/>
    </row>
    <row r="3" spans="3:7" ht="14.25">
      <c r="C3" s="2"/>
      <c r="D3" s="2" t="s">
        <v>2</v>
      </c>
      <c r="E3" s="2"/>
      <c r="F3" s="2"/>
      <c r="G3" s="3"/>
    </row>
    <row r="4" spans="3:7" ht="14.25">
      <c r="C4" s="2"/>
      <c r="D4" s="2"/>
      <c r="E4" s="2"/>
      <c r="F4" s="2"/>
      <c r="G4" s="3"/>
    </row>
    <row r="5" ht="12.75">
      <c r="G5" s="3"/>
    </row>
    <row r="6" spans="2:7" ht="18">
      <c r="B6" s="4" t="s">
        <v>3</v>
      </c>
      <c r="G6" s="3"/>
    </row>
    <row r="7" spans="6:7" ht="13.5">
      <c r="F7" s="1" t="s">
        <v>4</v>
      </c>
      <c r="G7" s="3"/>
    </row>
    <row r="8" spans="1:7" ht="15">
      <c r="A8" s="5" t="s">
        <v>5</v>
      </c>
      <c r="B8" s="6"/>
      <c r="C8" s="6"/>
      <c r="D8" s="7" t="s">
        <v>6</v>
      </c>
      <c r="E8" s="8"/>
      <c r="F8" s="9"/>
      <c r="G8" s="3"/>
    </row>
    <row r="9" spans="1:7" ht="16.5" customHeight="1">
      <c r="A9" s="10" t="s">
        <v>7</v>
      </c>
      <c r="B9" s="11" t="s">
        <v>8</v>
      </c>
      <c r="C9" s="11" t="s">
        <v>9</v>
      </c>
      <c r="D9" s="12"/>
      <c r="E9" s="13" t="s">
        <v>10</v>
      </c>
      <c r="F9" s="13" t="s">
        <v>11</v>
      </c>
      <c r="G9" s="3"/>
    </row>
    <row r="10" spans="1:7" ht="12.75" customHeight="1">
      <c r="A10" s="10" t="s">
        <v>12</v>
      </c>
      <c r="B10" s="11" t="s">
        <v>13</v>
      </c>
      <c r="C10" s="11" t="s">
        <v>14</v>
      </c>
      <c r="D10" s="14" t="s">
        <v>15</v>
      </c>
      <c r="E10" s="13" t="s">
        <v>16</v>
      </c>
      <c r="F10" s="13"/>
      <c r="G10" s="3"/>
    </row>
    <row r="11" spans="1:7" ht="15.75" customHeight="1">
      <c r="A11" s="14"/>
      <c r="B11" s="15"/>
      <c r="C11" s="11" t="s">
        <v>17</v>
      </c>
      <c r="D11" s="14"/>
      <c r="E11" s="13" t="s">
        <v>18</v>
      </c>
      <c r="F11" s="13"/>
      <c r="G11" s="3"/>
    </row>
    <row r="12" spans="1:7" ht="12" customHeight="1">
      <c r="A12" s="16">
        <v>1</v>
      </c>
      <c r="B12" s="17">
        <v>2</v>
      </c>
      <c r="C12" s="17">
        <v>3</v>
      </c>
      <c r="D12" s="16">
        <v>4</v>
      </c>
      <c r="E12" s="16">
        <v>5</v>
      </c>
      <c r="F12" s="8">
        <v>6</v>
      </c>
      <c r="G12" s="3"/>
    </row>
    <row r="13" spans="1:7" ht="15.75" customHeight="1">
      <c r="A13" s="18">
        <v>10000000</v>
      </c>
      <c r="B13" s="19" t="s">
        <v>19</v>
      </c>
      <c r="C13" s="20">
        <f>C14+C25+C31</f>
        <v>171910.22000000003</v>
      </c>
      <c r="D13" s="18"/>
      <c r="E13" s="18"/>
      <c r="F13" s="20">
        <f aca="true" t="shared" si="0" ref="F13:F16">C13</f>
        <v>171910.22000000003</v>
      </c>
      <c r="G13" s="3"/>
    </row>
    <row r="14" spans="1:7" ht="21" customHeight="1">
      <c r="A14" s="18">
        <v>11000000</v>
      </c>
      <c r="B14" s="19" t="s">
        <v>20</v>
      </c>
      <c r="C14" s="20">
        <f>C15</f>
        <v>85839.52</v>
      </c>
      <c r="D14" s="18"/>
      <c r="E14" s="18"/>
      <c r="F14" s="20">
        <f t="shared" si="0"/>
        <v>85839.52</v>
      </c>
      <c r="G14" s="3"/>
    </row>
    <row r="15" spans="1:7" s="24" customFormat="1" ht="18.75" customHeight="1">
      <c r="A15" s="21">
        <v>11010000</v>
      </c>
      <c r="B15" s="15" t="s">
        <v>21</v>
      </c>
      <c r="C15" s="22">
        <f>C16+C18+C21+C23</f>
        <v>85839.52</v>
      </c>
      <c r="D15" s="21"/>
      <c r="E15" s="21"/>
      <c r="F15" s="22">
        <f t="shared" si="0"/>
        <v>85839.52</v>
      </c>
      <c r="G15" s="23"/>
    </row>
    <row r="16" spans="1:7" s="26" customFormat="1" ht="17.25" customHeight="1">
      <c r="A16" s="21">
        <v>11010100</v>
      </c>
      <c r="B16" s="15" t="s">
        <v>22</v>
      </c>
      <c r="C16" s="22">
        <v>66566.52</v>
      </c>
      <c r="D16" s="21"/>
      <c r="E16" s="21"/>
      <c r="F16" s="22">
        <f t="shared" si="0"/>
        <v>66566.52</v>
      </c>
      <c r="G16" s="25"/>
    </row>
    <row r="17" spans="1:7" s="26" customFormat="1" ht="17.25" customHeight="1">
      <c r="A17" s="21"/>
      <c r="B17" s="15" t="s">
        <v>23</v>
      </c>
      <c r="C17" s="22"/>
      <c r="D17" s="21"/>
      <c r="E17" s="21"/>
      <c r="F17" s="22"/>
      <c r="G17" s="25"/>
    </row>
    <row r="18" spans="1:7" ht="18.75" customHeight="1">
      <c r="A18" s="21">
        <v>11010200</v>
      </c>
      <c r="B18" s="15" t="s">
        <v>24</v>
      </c>
      <c r="C18" s="22">
        <v>10477.3</v>
      </c>
      <c r="D18" s="21"/>
      <c r="E18" s="21"/>
      <c r="F18" s="22">
        <f>C18</f>
        <v>10477.3</v>
      </c>
      <c r="G18" s="3"/>
    </row>
    <row r="19" spans="1:7" ht="13.5" customHeight="1">
      <c r="A19" s="21"/>
      <c r="B19" s="15" t="s">
        <v>25</v>
      </c>
      <c r="C19" s="22"/>
      <c r="D19" s="21"/>
      <c r="E19" s="21"/>
      <c r="F19" s="22"/>
      <c r="G19" s="3"/>
    </row>
    <row r="20" spans="1:7" ht="13.5" customHeight="1">
      <c r="A20" s="21"/>
      <c r="B20" s="15" t="s">
        <v>26</v>
      </c>
      <c r="C20" s="22"/>
      <c r="D20" s="21"/>
      <c r="E20" s="21"/>
      <c r="F20" s="22"/>
      <c r="G20" s="3"/>
    </row>
    <row r="21" spans="1:7" ht="14.25" customHeight="1">
      <c r="A21" s="21">
        <v>11010400</v>
      </c>
      <c r="B21" s="15" t="s">
        <v>27</v>
      </c>
      <c r="C21" s="22">
        <v>4448.9</v>
      </c>
      <c r="D21" s="21"/>
      <c r="E21" s="21"/>
      <c r="F21" s="22">
        <f>C21</f>
        <v>4448.9</v>
      </c>
      <c r="G21" s="3"/>
    </row>
    <row r="22" spans="1:7" ht="14.25" customHeight="1">
      <c r="A22" s="21"/>
      <c r="B22" s="15" t="s">
        <v>28</v>
      </c>
      <c r="C22" s="22"/>
      <c r="D22" s="21"/>
      <c r="E22" s="21"/>
      <c r="F22" s="22"/>
      <c r="G22" s="3"/>
    </row>
    <row r="23" spans="1:7" ht="14.25" customHeight="1">
      <c r="A23" s="21">
        <v>11010500</v>
      </c>
      <c r="B23" s="15" t="s">
        <v>29</v>
      </c>
      <c r="C23" s="22">
        <v>4346.8</v>
      </c>
      <c r="D23" s="21"/>
      <c r="E23" s="21"/>
      <c r="F23" s="22">
        <f>C23</f>
        <v>4346.8</v>
      </c>
      <c r="G23" s="3"/>
    </row>
    <row r="24" spans="1:7" ht="12" customHeight="1">
      <c r="A24" s="21"/>
      <c r="B24" s="15" t="s">
        <v>30</v>
      </c>
      <c r="C24" s="22"/>
      <c r="D24" s="21"/>
      <c r="E24" s="21"/>
      <c r="F24" s="22"/>
      <c r="G24" s="3"/>
    </row>
    <row r="25" spans="1:7" ht="20.25" customHeight="1">
      <c r="A25" s="18">
        <v>13000000</v>
      </c>
      <c r="B25" s="19" t="s">
        <v>31</v>
      </c>
      <c r="C25" s="20">
        <f>C26</f>
        <v>80350</v>
      </c>
      <c r="D25" s="18"/>
      <c r="E25" s="18"/>
      <c r="F25" s="20">
        <f aca="true" t="shared" si="1" ref="F25:F39">C25</f>
        <v>80350</v>
      </c>
      <c r="G25" s="3"/>
    </row>
    <row r="26" spans="1:7" ht="15" customHeight="1">
      <c r="A26" s="21">
        <v>13050000</v>
      </c>
      <c r="B26" s="15" t="s">
        <v>32</v>
      </c>
      <c r="C26" s="22">
        <f>C27+C28+C29+C30</f>
        <v>80350</v>
      </c>
      <c r="D26" s="21"/>
      <c r="E26" s="21"/>
      <c r="F26" s="22">
        <f t="shared" si="1"/>
        <v>80350</v>
      </c>
      <c r="G26" s="3"/>
    </row>
    <row r="27" spans="1:7" ht="15" customHeight="1">
      <c r="A27" s="21">
        <v>13050100</v>
      </c>
      <c r="B27" s="15" t="s">
        <v>33</v>
      </c>
      <c r="C27" s="22">
        <v>23000</v>
      </c>
      <c r="D27" s="21"/>
      <c r="E27" s="21"/>
      <c r="F27" s="22">
        <f t="shared" si="1"/>
        <v>23000</v>
      </c>
      <c r="G27" s="3"/>
    </row>
    <row r="28" spans="1:7" ht="16.5" customHeight="1">
      <c r="A28" s="21">
        <v>13050200</v>
      </c>
      <c r="B28" s="15" t="s">
        <v>34</v>
      </c>
      <c r="C28" s="22">
        <v>49030</v>
      </c>
      <c r="D28" s="21"/>
      <c r="E28" s="21"/>
      <c r="F28" s="22">
        <f t="shared" si="1"/>
        <v>49030</v>
      </c>
      <c r="G28" s="3"/>
    </row>
    <row r="29" spans="1:7" ht="13.5" customHeight="1">
      <c r="A29" s="21">
        <v>13050300</v>
      </c>
      <c r="B29" s="15" t="s">
        <v>35</v>
      </c>
      <c r="C29" s="22">
        <v>2620</v>
      </c>
      <c r="D29" s="21"/>
      <c r="E29" s="21"/>
      <c r="F29" s="22">
        <f t="shared" si="1"/>
        <v>2620</v>
      </c>
      <c r="G29" s="3"/>
    </row>
    <row r="30" spans="1:7" ht="14.25" customHeight="1">
      <c r="A30" s="21">
        <v>13050500</v>
      </c>
      <c r="B30" s="15" t="s">
        <v>36</v>
      </c>
      <c r="C30" s="22">
        <v>5700</v>
      </c>
      <c r="D30" s="21"/>
      <c r="E30" s="21"/>
      <c r="F30" s="22">
        <f t="shared" si="1"/>
        <v>5700</v>
      </c>
      <c r="G30" s="3"/>
    </row>
    <row r="31" spans="1:7" ht="14.25" customHeight="1">
      <c r="A31" s="18">
        <v>18000000</v>
      </c>
      <c r="B31" s="19" t="s">
        <v>37</v>
      </c>
      <c r="C31" s="20">
        <f>C32+C35+C38</f>
        <v>5720.7</v>
      </c>
      <c r="D31" s="18"/>
      <c r="E31" s="18"/>
      <c r="F31" s="20">
        <f t="shared" si="1"/>
        <v>5720.7</v>
      </c>
      <c r="G31" s="3"/>
    </row>
    <row r="32" spans="1:7" ht="14.25" customHeight="1">
      <c r="A32" s="18">
        <v>18020000</v>
      </c>
      <c r="B32" s="19" t="s">
        <v>38</v>
      </c>
      <c r="C32" s="20">
        <f>C33+C34</f>
        <v>1855.7</v>
      </c>
      <c r="D32" s="18"/>
      <c r="E32" s="18"/>
      <c r="F32" s="20">
        <f t="shared" si="1"/>
        <v>1855.7</v>
      </c>
      <c r="G32" s="3"/>
    </row>
    <row r="33" spans="1:7" ht="14.25" customHeight="1">
      <c r="A33" s="21">
        <v>18020100</v>
      </c>
      <c r="B33" s="15" t="s">
        <v>39</v>
      </c>
      <c r="C33" s="22">
        <v>1528.7</v>
      </c>
      <c r="D33" s="21"/>
      <c r="E33" s="21"/>
      <c r="F33" s="22">
        <f t="shared" si="1"/>
        <v>1528.7</v>
      </c>
      <c r="G33" s="3"/>
    </row>
    <row r="34" spans="1:7" ht="14.25" customHeight="1">
      <c r="A34" s="21">
        <v>18020200</v>
      </c>
      <c r="B34" s="15" t="s">
        <v>40</v>
      </c>
      <c r="C34" s="22">
        <v>327</v>
      </c>
      <c r="D34" s="21"/>
      <c r="E34" s="21"/>
      <c r="F34" s="22">
        <f t="shared" si="1"/>
        <v>327</v>
      </c>
      <c r="G34" s="3"/>
    </row>
    <row r="35" spans="1:7" ht="14.25" customHeight="1">
      <c r="A35" s="18">
        <v>18030000</v>
      </c>
      <c r="B35" s="19" t="s">
        <v>41</v>
      </c>
      <c r="C35" s="20">
        <f>C36+C37</f>
        <v>307</v>
      </c>
      <c r="D35" s="18"/>
      <c r="E35" s="18"/>
      <c r="F35" s="20">
        <f t="shared" si="1"/>
        <v>307</v>
      </c>
      <c r="G35" s="3"/>
    </row>
    <row r="36" spans="1:7" ht="14.25" customHeight="1">
      <c r="A36" s="21">
        <v>18030100</v>
      </c>
      <c r="B36" s="15" t="s">
        <v>42</v>
      </c>
      <c r="C36" s="22">
        <v>272</v>
      </c>
      <c r="D36" s="21"/>
      <c r="E36" s="21"/>
      <c r="F36" s="22">
        <f t="shared" si="1"/>
        <v>272</v>
      </c>
      <c r="G36" s="3"/>
    </row>
    <row r="37" spans="1:7" ht="14.25" customHeight="1">
      <c r="A37" s="21">
        <v>18030200</v>
      </c>
      <c r="B37" s="15" t="s">
        <v>43</v>
      </c>
      <c r="C37" s="22">
        <v>35</v>
      </c>
      <c r="D37" s="21"/>
      <c r="E37" s="21"/>
      <c r="F37" s="22">
        <f t="shared" si="1"/>
        <v>35</v>
      </c>
      <c r="G37" s="3"/>
    </row>
    <row r="38" spans="1:7" ht="14.25" customHeight="1">
      <c r="A38" s="18">
        <v>18040000</v>
      </c>
      <c r="B38" s="19" t="s">
        <v>44</v>
      </c>
      <c r="C38" s="20">
        <f>C39+C41+C43+C45+C47+C49+C55+C57+C51+C52+C54</f>
        <v>3558</v>
      </c>
      <c r="D38" s="18"/>
      <c r="E38" s="18"/>
      <c r="F38" s="20">
        <f t="shared" si="1"/>
        <v>3558</v>
      </c>
      <c r="G38" s="3"/>
    </row>
    <row r="39" spans="1:7" ht="14.25" customHeight="1">
      <c r="A39" s="21">
        <v>18040100</v>
      </c>
      <c r="B39" s="15" t="s">
        <v>45</v>
      </c>
      <c r="C39" s="22">
        <v>238</v>
      </c>
      <c r="D39" s="21"/>
      <c r="E39" s="21"/>
      <c r="F39" s="22">
        <f t="shared" si="1"/>
        <v>238</v>
      </c>
      <c r="G39" s="3"/>
    </row>
    <row r="40" spans="1:7" ht="14.25" customHeight="1">
      <c r="A40" s="21"/>
      <c r="B40" s="15" t="s">
        <v>46</v>
      </c>
      <c r="C40" s="21"/>
      <c r="D40" s="21"/>
      <c r="E40" s="21"/>
      <c r="F40" s="21"/>
      <c r="G40" s="3"/>
    </row>
    <row r="41" spans="1:7" ht="14.25" customHeight="1">
      <c r="A41" s="21">
        <v>18040200</v>
      </c>
      <c r="B41" s="15" t="s">
        <v>47</v>
      </c>
      <c r="C41" s="22">
        <v>2071</v>
      </c>
      <c r="D41" s="21"/>
      <c r="E41" s="21"/>
      <c r="F41" s="22">
        <f>C41</f>
        <v>2071</v>
      </c>
      <c r="G41" s="3"/>
    </row>
    <row r="42" spans="1:7" ht="14.25" customHeight="1">
      <c r="A42" s="21"/>
      <c r="B42" s="15" t="s">
        <v>48</v>
      </c>
      <c r="C42" s="21"/>
      <c r="D42" s="21"/>
      <c r="E42" s="21"/>
      <c r="F42" s="21"/>
      <c r="G42" s="3"/>
    </row>
    <row r="43" spans="1:7" ht="14.25" customHeight="1">
      <c r="A43" s="21">
        <v>18040500</v>
      </c>
      <c r="B43" s="15" t="s">
        <v>49</v>
      </c>
      <c r="C43" s="22">
        <v>8</v>
      </c>
      <c r="D43" s="21"/>
      <c r="E43" s="21"/>
      <c r="F43" s="22">
        <f>C43</f>
        <v>8</v>
      </c>
      <c r="G43" s="3"/>
    </row>
    <row r="44" spans="1:7" ht="14.25" customHeight="1">
      <c r="A44" s="21"/>
      <c r="B44" s="15" t="s">
        <v>50</v>
      </c>
      <c r="C44" s="21"/>
      <c r="D44" s="21"/>
      <c r="E44" s="21"/>
      <c r="F44" s="21"/>
      <c r="G44" s="3"/>
    </row>
    <row r="45" spans="1:7" ht="14.25" customHeight="1">
      <c r="A45" s="21">
        <v>18040600</v>
      </c>
      <c r="B45" s="15" t="s">
        <v>51</v>
      </c>
      <c r="C45" s="22">
        <v>271</v>
      </c>
      <c r="D45" s="21"/>
      <c r="E45" s="21"/>
      <c r="F45" s="22">
        <f>C45</f>
        <v>271</v>
      </c>
      <c r="G45" s="3"/>
    </row>
    <row r="46" spans="1:7" ht="14.25" customHeight="1">
      <c r="A46" s="21"/>
      <c r="B46" s="15" t="s">
        <v>52</v>
      </c>
      <c r="C46" s="21"/>
      <c r="D46" s="21"/>
      <c r="E46" s="21"/>
      <c r="F46" s="21"/>
      <c r="G46" s="3"/>
    </row>
    <row r="47" spans="1:7" ht="14.25" customHeight="1">
      <c r="A47" s="21">
        <v>18040700</v>
      </c>
      <c r="B47" s="15" t="s">
        <v>53</v>
      </c>
      <c r="C47" s="22">
        <v>154</v>
      </c>
      <c r="D47" s="21"/>
      <c r="E47" s="21"/>
      <c r="F47" s="22">
        <f>C47</f>
        <v>154</v>
      </c>
      <c r="G47" s="3"/>
    </row>
    <row r="48" spans="1:7" ht="14.25" customHeight="1">
      <c r="A48" s="21"/>
      <c r="B48" s="15" t="s">
        <v>46</v>
      </c>
      <c r="C48" s="21"/>
      <c r="D48" s="21"/>
      <c r="E48" s="21"/>
      <c r="F48" s="22"/>
      <c r="G48" s="3"/>
    </row>
    <row r="49" spans="1:7" ht="14.25" customHeight="1">
      <c r="A49" s="21">
        <v>18040800</v>
      </c>
      <c r="B49" s="15" t="s">
        <v>51</v>
      </c>
      <c r="C49" s="22">
        <v>656</v>
      </c>
      <c r="D49" s="21"/>
      <c r="E49" s="21"/>
      <c r="F49" s="22">
        <f>C49</f>
        <v>656</v>
      </c>
      <c r="G49" s="3"/>
    </row>
    <row r="50" spans="1:7" ht="14.25" customHeight="1">
      <c r="A50" s="21"/>
      <c r="B50" s="15" t="s">
        <v>54</v>
      </c>
      <c r="C50" s="22"/>
      <c r="D50" s="21"/>
      <c r="E50" s="21"/>
      <c r="F50" s="22"/>
      <c r="G50" s="3"/>
    </row>
    <row r="51" spans="1:7" ht="14.25" customHeight="1">
      <c r="A51" s="21">
        <v>18040900</v>
      </c>
      <c r="B51" s="15" t="s">
        <v>55</v>
      </c>
      <c r="C51" s="22">
        <v>0</v>
      </c>
      <c r="D51" s="21"/>
      <c r="E51" s="21"/>
      <c r="F51" s="22">
        <f aca="true" t="shared" si="2" ref="F51:F52">C51</f>
        <v>0</v>
      </c>
      <c r="G51" s="3"/>
    </row>
    <row r="52" spans="1:7" ht="14.25" customHeight="1">
      <c r="A52" s="21">
        <v>18041000</v>
      </c>
      <c r="B52" s="15" t="s">
        <v>56</v>
      </c>
      <c r="C52" s="22">
        <v>14</v>
      </c>
      <c r="D52" s="21"/>
      <c r="E52" s="21"/>
      <c r="F52" s="22">
        <f t="shared" si="2"/>
        <v>14</v>
      </c>
      <c r="G52" s="3"/>
    </row>
    <row r="53" spans="1:7" ht="14.25" customHeight="1">
      <c r="A53" s="21"/>
      <c r="B53" s="15" t="s">
        <v>57</v>
      </c>
      <c r="C53" s="22"/>
      <c r="D53" s="21"/>
      <c r="E53" s="21"/>
      <c r="F53" s="22"/>
      <c r="G53" s="3"/>
    </row>
    <row r="54" spans="1:7" ht="14.25" customHeight="1">
      <c r="A54" s="21">
        <v>18041300</v>
      </c>
      <c r="B54" s="15" t="s">
        <v>58</v>
      </c>
      <c r="C54" s="22">
        <v>0</v>
      </c>
      <c r="D54" s="21"/>
      <c r="E54" s="21"/>
      <c r="F54" s="22">
        <f aca="true" t="shared" si="3" ref="F54:F55">C54</f>
        <v>0</v>
      </c>
      <c r="G54" s="3"/>
    </row>
    <row r="55" spans="1:7" ht="14.25" customHeight="1">
      <c r="A55" s="21">
        <v>18041400</v>
      </c>
      <c r="B55" s="15" t="s">
        <v>59</v>
      </c>
      <c r="C55" s="22">
        <v>120</v>
      </c>
      <c r="D55" s="21"/>
      <c r="E55" s="21"/>
      <c r="F55" s="22">
        <f t="shared" si="3"/>
        <v>120</v>
      </c>
      <c r="G55" s="3"/>
    </row>
    <row r="56" spans="1:7" ht="14.25" customHeight="1">
      <c r="A56" s="21"/>
      <c r="B56" s="15" t="s">
        <v>60</v>
      </c>
      <c r="C56" s="22"/>
      <c r="D56" s="21"/>
      <c r="E56" s="21"/>
      <c r="F56" s="22"/>
      <c r="G56" s="3"/>
    </row>
    <row r="57" spans="1:7" ht="14.25" customHeight="1">
      <c r="A57" s="21">
        <v>18041700</v>
      </c>
      <c r="B57" s="15" t="s">
        <v>61</v>
      </c>
      <c r="C57" s="22">
        <v>26</v>
      </c>
      <c r="D57" s="21"/>
      <c r="E57" s="21"/>
      <c r="F57" s="22">
        <f>C57</f>
        <v>26</v>
      </c>
      <c r="G57" s="3"/>
    </row>
    <row r="58" spans="1:7" ht="15.75" customHeight="1">
      <c r="A58" s="18">
        <v>20000000</v>
      </c>
      <c r="B58" s="19" t="s">
        <v>62</v>
      </c>
      <c r="C58" s="20">
        <f>C59+C66+C73</f>
        <v>471.5</v>
      </c>
      <c r="D58" s="20">
        <f>D81</f>
        <v>4265.227</v>
      </c>
      <c r="E58" s="18"/>
      <c r="F58" s="20">
        <f>C58+D58</f>
        <v>4736.727</v>
      </c>
      <c r="G58" s="3"/>
    </row>
    <row r="59" spans="1:7" ht="15.75">
      <c r="A59" s="18">
        <v>21000000</v>
      </c>
      <c r="B59" s="19" t="s">
        <v>63</v>
      </c>
      <c r="C59" s="20">
        <f>C60</f>
        <v>91.5</v>
      </c>
      <c r="D59" s="18"/>
      <c r="E59" s="18"/>
      <c r="F59" s="20">
        <f aca="true" t="shared" si="4" ref="F59:F62">C59</f>
        <v>91.5</v>
      </c>
      <c r="G59" s="3"/>
    </row>
    <row r="60" spans="1:7" ht="14.25" customHeight="1">
      <c r="A60" s="18">
        <v>21080000</v>
      </c>
      <c r="B60" s="19" t="s">
        <v>64</v>
      </c>
      <c r="C60" s="20">
        <f>C61+C62+C65</f>
        <v>91.5</v>
      </c>
      <c r="D60" s="18"/>
      <c r="E60" s="18"/>
      <c r="F60" s="20">
        <f t="shared" si="4"/>
        <v>91.5</v>
      </c>
      <c r="G60" s="3"/>
    </row>
    <row r="61" spans="1:7" ht="14.25" customHeight="1">
      <c r="A61" s="21">
        <v>21080500</v>
      </c>
      <c r="B61" s="15" t="s">
        <v>64</v>
      </c>
      <c r="C61" s="22">
        <v>0.5</v>
      </c>
      <c r="D61" s="21"/>
      <c r="E61" s="21"/>
      <c r="F61" s="22">
        <f t="shared" si="4"/>
        <v>0.5</v>
      </c>
      <c r="G61" s="3"/>
    </row>
    <row r="62" spans="1:7" ht="14.25" customHeight="1">
      <c r="A62" s="21">
        <v>21080900</v>
      </c>
      <c r="B62" s="15" t="s">
        <v>65</v>
      </c>
      <c r="C62" s="22">
        <v>3</v>
      </c>
      <c r="D62" s="21"/>
      <c r="E62" s="21"/>
      <c r="F62" s="22">
        <f t="shared" si="4"/>
        <v>3</v>
      </c>
      <c r="G62" s="3"/>
    </row>
    <row r="63" spans="1:7" ht="14.25" customHeight="1">
      <c r="A63" s="21"/>
      <c r="B63" s="15" t="s">
        <v>66</v>
      </c>
      <c r="C63" s="22"/>
      <c r="D63" s="21"/>
      <c r="E63" s="21"/>
      <c r="F63" s="22"/>
      <c r="G63" s="3"/>
    </row>
    <row r="64" spans="1:7" ht="14.25" customHeight="1">
      <c r="A64" s="21"/>
      <c r="B64" s="15" t="s">
        <v>67</v>
      </c>
      <c r="C64" s="22"/>
      <c r="D64" s="21"/>
      <c r="E64" s="21"/>
      <c r="F64" s="22"/>
      <c r="G64" s="3"/>
    </row>
    <row r="65" spans="1:7" ht="14.25" customHeight="1">
      <c r="A65" s="21">
        <v>21081100</v>
      </c>
      <c r="B65" s="15" t="s">
        <v>68</v>
      </c>
      <c r="C65" s="22">
        <v>88</v>
      </c>
      <c r="D65" s="21"/>
      <c r="E65" s="21"/>
      <c r="F65" s="22">
        <f>C65</f>
        <v>88</v>
      </c>
      <c r="G65" s="3"/>
    </row>
    <row r="66" spans="1:7" ht="15.75">
      <c r="A66" s="18">
        <v>22000000</v>
      </c>
      <c r="B66" s="19" t="s">
        <v>69</v>
      </c>
      <c r="C66" s="20">
        <f>C68</f>
        <v>370</v>
      </c>
      <c r="D66" s="18"/>
      <c r="E66" s="18"/>
      <c r="F66" s="20">
        <f>F68</f>
        <v>370</v>
      </c>
      <c r="G66" s="3"/>
    </row>
    <row r="67" spans="1:7" ht="15.75">
      <c r="A67" s="21"/>
      <c r="B67" s="19" t="s">
        <v>70</v>
      </c>
      <c r="C67" s="21"/>
      <c r="D67" s="21"/>
      <c r="E67" s="21"/>
      <c r="F67" s="21"/>
      <c r="G67" s="3"/>
    </row>
    <row r="68" spans="1:7" ht="15.75">
      <c r="A68" s="18">
        <v>22090000</v>
      </c>
      <c r="B68" s="19" t="s">
        <v>71</v>
      </c>
      <c r="C68" s="20">
        <f>C69+C71</f>
        <v>370</v>
      </c>
      <c r="D68" s="18"/>
      <c r="E68" s="18"/>
      <c r="F68" s="20">
        <f>F69+F71</f>
        <v>370</v>
      </c>
      <c r="G68" s="3"/>
    </row>
    <row r="69" spans="1:7" ht="15">
      <c r="A69" s="21">
        <v>22090100</v>
      </c>
      <c r="B69" s="15" t="s">
        <v>72</v>
      </c>
      <c r="C69" s="22">
        <v>314</v>
      </c>
      <c r="D69" s="21"/>
      <c r="E69" s="21"/>
      <c r="F69" s="22">
        <f>C69</f>
        <v>314</v>
      </c>
      <c r="G69" s="3"/>
    </row>
    <row r="70" spans="1:7" ht="15">
      <c r="A70" s="21"/>
      <c r="B70" s="15" t="s">
        <v>73</v>
      </c>
      <c r="C70" s="22"/>
      <c r="D70" s="21"/>
      <c r="E70" s="21"/>
      <c r="F70" s="22"/>
      <c r="G70" s="3"/>
    </row>
    <row r="71" spans="1:7" ht="15">
      <c r="A71" s="21">
        <v>22090400</v>
      </c>
      <c r="B71" s="15" t="s">
        <v>74</v>
      </c>
      <c r="C71" s="22">
        <v>56</v>
      </c>
      <c r="D71" s="21"/>
      <c r="E71" s="21"/>
      <c r="F71" s="22">
        <f>C71</f>
        <v>56</v>
      </c>
      <c r="G71" s="3"/>
    </row>
    <row r="72" spans="1:7" ht="15">
      <c r="A72" s="21"/>
      <c r="B72" s="15" t="s">
        <v>75</v>
      </c>
      <c r="C72" s="22"/>
      <c r="D72" s="21"/>
      <c r="E72" s="21"/>
      <c r="F72" s="22"/>
      <c r="G72" s="3"/>
    </row>
    <row r="73" spans="1:7" ht="15.75">
      <c r="A73" s="18">
        <v>24000000</v>
      </c>
      <c r="B73" s="19" t="s">
        <v>76</v>
      </c>
      <c r="C73" s="20">
        <f aca="true" t="shared" si="5" ref="C73:C74">C74</f>
        <v>10</v>
      </c>
      <c r="D73" s="18"/>
      <c r="E73" s="18"/>
      <c r="F73" s="20">
        <f aca="true" t="shared" si="6" ref="F73:F78">C73</f>
        <v>10</v>
      </c>
      <c r="G73" s="3"/>
    </row>
    <row r="74" spans="1:7" ht="15.75">
      <c r="A74" s="18">
        <v>24060000</v>
      </c>
      <c r="B74" s="19" t="s">
        <v>64</v>
      </c>
      <c r="C74" s="20">
        <f t="shared" si="5"/>
        <v>10</v>
      </c>
      <c r="D74" s="18"/>
      <c r="E74" s="18"/>
      <c r="F74" s="20">
        <f t="shared" si="6"/>
        <v>10</v>
      </c>
      <c r="G74" s="3"/>
    </row>
    <row r="75" spans="1:7" ht="15">
      <c r="A75" s="21">
        <v>24060300</v>
      </c>
      <c r="B75" s="15" t="s">
        <v>64</v>
      </c>
      <c r="C75" s="22">
        <v>10</v>
      </c>
      <c r="D75" s="21"/>
      <c r="E75" s="21"/>
      <c r="F75" s="22">
        <f t="shared" si="6"/>
        <v>10</v>
      </c>
      <c r="G75" s="3"/>
    </row>
    <row r="76" spans="1:7" ht="15.75">
      <c r="A76" s="18">
        <v>30000000</v>
      </c>
      <c r="B76" s="19" t="s">
        <v>77</v>
      </c>
      <c r="C76" s="20">
        <f aca="true" t="shared" si="7" ref="C76:C77">C77</f>
        <v>1.5</v>
      </c>
      <c r="D76" s="18"/>
      <c r="E76" s="18"/>
      <c r="F76" s="20">
        <f t="shared" si="6"/>
        <v>1.5</v>
      </c>
      <c r="G76" s="3"/>
    </row>
    <row r="77" spans="1:7" ht="15.75">
      <c r="A77" s="18">
        <v>31000000</v>
      </c>
      <c r="B77" s="19" t="s">
        <v>78</v>
      </c>
      <c r="C77" s="20">
        <f t="shared" si="7"/>
        <v>1.5</v>
      </c>
      <c r="D77" s="18"/>
      <c r="E77" s="18"/>
      <c r="F77" s="20">
        <f t="shared" si="6"/>
        <v>1.5</v>
      </c>
      <c r="G77" s="3"/>
    </row>
    <row r="78" spans="1:7" ht="15">
      <c r="A78" s="21">
        <v>31010200</v>
      </c>
      <c r="B78" s="15" t="s">
        <v>79</v>
      </c>
      <c r="C78" s="22">
        <v>1.5</v>
      </c>
      <c r="D78" s="21"/>
      <c r="E78" s="21"/>
      <c r="F78" s="22">
        <f t="shared" si="6"/>
        <v>1.5</v>
      </c>
      <c r="G78" s="3"/>
    </row>
    <row r="79" spans="1:7" ht="15">
      <c r="A79" s="21"/>
      <c r="B79" s="15" t="s">
        <v>80</v>
      </c>
      <c r="C79" s="22"/>
      <c r="D79" s="21"/>
      <c r="E79" s="21"/>
      <c r="F79" s="22"/>
      <c r="G79" s="3"/>
    </row>
    <row r="80" spans="1:7" ht="15">
      <c r="A80" s="21"/>
      <c r="B80" s="15" t="s">
        <v>81</v>
      </c>
      <c r="C80" s="22"/>
      <c r="D80" s="21"/>
      <c r="E80" s="21"/>
      <c r="F80" s="22"/>
      <c r="G80" s="3"/>
    </row>
    <row r="81" spans="1:7" ht="13.5" customHeight="1">
      <c r="A81" s="18">
        <v>25000000</v>
      </c>
      <c r="B81" s="19" t="s">
        <v>82</v>
      </c>
      <c r="C81" s="20"/>
      <c r="D81" s="20">
        <f>D82</f>
        <v>4265.227</v>
      </c>
      <c r="E81" s="18"/>
      <c r="F81" s="20">
        <f aca="true" t="shared" si="8" ref="F81:F82">D81</f>
        <v>4265.227</v>
      </c>
      <c r="G81" s="3"/>
    </row>
    <row r="82" spans="1:7" ht="15.75">
      <c r="A82" s="18">
        <v>25010000</v>
      </c>
      <c r="B82" s="19" t="s">
        <v>83</v>
      </c>
      <c r="C82" s="20"/>
      <c r="D82" s="20">
        <f>D84+D85+D86+D87</f>
        <v>4265.227</v>
      </c>
      <c r="E82" s="18"/>
      <c r="F82" s="20">
        <f t="shared" si="8"/>
        <v>4265.227</v>
      </c>
      <c r="G82" s="3"/>
    </row>
    <row r="83" spans="1:7" ht="15.75">
      <c r="A83" s="18"/>
      <c r="B83" s="19" t="s">
        <v>84</v>
      </c>
      <c r="C83" s="20"/>
      <c r="D83" s="20"/>
      <c r="E83" s="18"/>
      <c r="F83" s="20"/>
      <c r="G83" s="3"/>
    </row>
    <row r="84" spans="1:7" ht="15">
      <c r="A84" s="21">
        <v>25010100</v>
      </c>
      <c r="B84" s="15" t="s">
        <v>85</v>
      </c>
      <c r="C84" s="22"/>
      <c r="D84" s="22">
        <v>3466.162</v>
      </c>
      <c r="E84" s="21"/>
      <c r="F84" s="22">
        <f aca="true" t="shared" si="9" ref="F84:F87">D84</f>
        <v>3466.162</v>
      </c>
      <c r="G84" s="3"/>
    </row>
    <row r="85" spans="1:7" ht="15">
      <c r="A85" s="21">
        <v>25010200</v>
      </c>
      <c r="B85" s="15" t="s">
        <v>86</v>
      </c>
      <c r="C85" s="22"/>
      <c r="D85" s="22">
        <v>265.415</v>
      </c>
      <c r="E85" s="21"/>
      <c r="F85" s="22">
        <f t="shared" si="9"/>
        <v>265.415</v>
      </c>
      <c r="G85" s="3"/>
    </row>
    <row r="86" spans="1:7" ht="15">
      <c r="A86" s="21">
        <v>25010300</v>
      </c>
      <c r="B86" s="15" t="s">
        <v>87</v>
      </c>
      <c r="C86" s="21"/>
      <c r="D86" s="22">
        <v>533.65</v>
      </c>
      <c r="E86" s="21"/>
      <c r="F86" s="22">
        <f t="shared" si="9"/>
        <v>533.65</v>
      </c>
      <c r="G86" s="3"/>
    </row>
    <row r="87" spans="1:7" ht="15">
      <c r="A87" s="21">
        <v>25010400</v>
      </c>
      <c r="B87" s="15" t="s">
        <v>88</v>
      </c>
      <c r="C87" s="21"/>
      <c r="D87" s="22">
        <v>0</v>
      </c>
      <c r="E87" s="21"/>
      <c r="F87" s="22">
        <f t="shared" si="9"/>
        <v>0</v>
      </c>
      <c r="G87" s="3"/>
    </row>
    <row r="88" spans="1:7" ht="15.75">
      <c r="A88" s="21"/>
      <c r="B88" s="15" t="s">
        <v>89</v>
      </c>
      <c r="C88" s="21"/>
      <c r="D88" s="22"/>
      <c r="E88" s="21"/>
      <c r="F88" s="22"/>
      <c r="G88" s="3"/>
    </row>
    <row r="89" spans="1:7" ht="16.5">
      <c r="A89" s="27"/>
      <c r="B89" s="28" t="s">
        <v>90</v>
      </c>
      <c r="C89" s="29">
        <f>C58+C13+C76</f>
        <v>172383.22000000003</v>
      </c>
      <c r="D89" s="29">
        <f>D58</f>
        <v>4265.227</v>
      </c>
      <c r="E89" s="27"/>
      <c r="F89" s="29">
        <f>F58+F13+F76</f>
        <v>176648.44700000004</v>
      </c>
      <c r="G89" s="3"/>
    </row>
    <row r="90" spans="1:7" ht="15.75">
      <c r="A90" s="18">
        <v>40000000</v>
      </c>
      <c r="B90" s="30" t="s">
        <v>91</v>
      </c>
      <c r="C90" s="20">
        <f>C91</f>
        <v>138072.729</v>
      </c>
      <c r="D90" s="20">
        <f>D91</f>
        <v>0</v>
      </c>
      <c r="E90" s="20">
        <f>E91</f>
        <v>0</v>
      </c>
      <c r="F90" s="20">
        <f>C90+D90</f>
        <v>138072.729</v>
      </c>
      <c r="G90" s="3"/>
    </row>
    <row r="91" spans="1:7" ht="15.75">
      <c r="A91" s="18">
        <v>41000000</v>
      </c>
      <c r="B91" s="31" t="s">
        <v>92</v>
      </c>
      <c r="C91" s="20">
        <f>C96+C92</f>
        <v>138072.729</v>
      </c>
      <c r="D91" s="20">
        <f>D96</f>
        <v>0</v>
      </c>
      <c r="E91" s="20">
        <f>E96</f>
        <v>0</v>
      </c>
      <c r="F91" s="20">
        <f>D91+C91</f>
        <v>138072.729</v>
      </c>
      <c r="G91" s="3"/>
    </row>
    <row r="92" spans="1:7" ht="15.75">
      <c r="A92" s="18">
        <v>41020000</v>
      </c>
      <c r="B92" s="31" t="s">
        <v>93</v>
      </c>
      <c r="C92" s="20">
        <f>C93+C95</f>
        <v>120.356</v>
      </c>
      <c r="D92" s="18"/>
      <c r="E92" s="18"/>
      <c r="F92" s="20">
        <f aca="true" t="shared" si="10" ref="F92:F93">C92</f>
        <v>120.356</v>
      </c>
      <c r="G92" s="3"/>
    </row>
    <row r="93" spans="1:7" ht="15">
      <c r="A93" s="21">
        <v>41020300</v>
      </c>
      <c r="B93" s="32" t="s">
        <v>94</v>
      </c>
      <c r="C93" s="22">
        <v>120.356</v>
      </c>
      <c r="D93" s="21"/>
      <c r="E93" s="21"/>
      <c r="F93" s="22">
        <f t="shared" si="10"/>
        <v>120.356</v>
      </c>
      <c r="G93" s="3"/>
    </row>
    <row r="94" spans="1:7" ht="15">
      <c r="A94" s="21"/>
      <c r="B94" s="32" t="s">
        <v>95</v>
      </c>
      <c r="C94" s="22"/>
      <c r="D94" s="21"/>
      <c r="E94" s="21"/>
      <c r="F94" s="22"/>
      <c r="G94" s="3"/>
    </row>
    <row r="95" spans="1:7" ht="15">
      <c r="A95" s="21">
        <v>41020900</v>
      </c>
      <c r="B95" s="32" t="s">
        <v>96</v>
      </c>
      <c r="C95" s="22"/>
      <c r="D95" s="21"/>
      <c r="E95" s="21"/>
      <c r="F95" s="22">
        <f>C95</f>
        <v>0</v>
      </c>
      <c r="G95" s="3"/>
    </row>
    <row r="96" spans="1:7" ht="15.75">
      <c r="A96" s="18">
        <v>41030000</v>
      </c>
      <c r="B96" s="31" t="s">
        <v>97</v>
      </c>
      <c r="C96" s="20">
        <f>C98+C101+C105+C114+C120+C117+C119</f>
        <v>137952.373</v>
      </c>
      <c r="D96" s="20">
        <f>D119</f>
        <v>0</v>
      </c>
      <c r="E96" s="20">
        <f>E119</f>
        <v>0</v>
      </c>
      <c r="F96" s="20">
        <f>C96+D96</f>
        <v>137952.373</v>
      </c>
      <c r="G96" s="3"/>
    </row>
    <row r="97" spans="1:7" ht="15">
      <c r="A97" s="21"/>
      <c r="B97" s="32" t="s">
        <v>98</v>
      </c>
      <c r="C97" s="21"/>
      <c r="D97" s="21"/>
      <c r="E97" s="21"/>
      <c r="F97" s="21"/>
      <c r="G97" s="3"/>
    </row>
    <row r="98" spans="1:7" ht="15">
      <c r="A98" s="21">
        <v>41030600</v>
      </c>
      <c r="B98" s="32" t="s">
        <v>99</v>
      </c>
      <c r="C98" s="22">
        <v>114390.3</v>
      </c>
      <c r="D98" s="21"/>
      <c r="E98" s="21"/>
      <c r="F98" s="22">
        <f>C98</f>
        <v>114390.3</v>
      </c>
      <c r="G98" s="3"/>
    </row>
    <row r="99" spans="1:7" ht="15">
      <c r="A99" s="21"/>
      <c r="B99" s="32" t="s">
        <v>100</v>
      </c>
      <c r="C99" s="21"/>
      <c r="D99" s="21"/>
      <c r="E99" s="21"/>
      <c r="F99" s="21"/>
      <c r="G99" s="3"/>
    </row>
    <row r="100" spans="1:7" ht="15">
      <c r="A100" s="21"/>
      <c r="B100" s="32" t="s">
        <v>101</v>
      </c>
      <c r="C100" s="21"/>
      <c r="D100" s="21"/>
      <c r="E100" s="21"/>
      <c r="F100" s="21"/>
      <c r="G100" s="3"/>
    </row>
    <row r="101" spans="1:7" ht="15">
      <c r="A101" s="21">
        <v>41030800</v>
      </c>
      <c r="B101" s="32" t="s">
        <v>102</v>
      </c>
      <c r="C101" s="22">
        <v>20103.3</v>
      </c>
      <c r="D101" s="22"/>
      <c r="E101" s="21"/>
      <c r="F101" s="22">
        <f>C101+D101</f>
        <v>20103.3</v>
      </c>
      <c r="G101" s="3"/>
    </row>
    <row r="102" spans="1:7" ht="15">
      <c r="A102" s="21"/>
      <c r="B102" s="32" t="s">
        <v>103</v>
      </c>
      <c r="C102" s="21"/>
      <c r="D102" s="21"/>
      <c r="E102" s="21"/>
      <c r="F102" s="21"/>
      <c r="G102" s="3"/>
    </row>
    <row r="103" spans="1:7" ht="15">
      <c r="A103" s="21"/>
      <c r="B103" s="32" t="s">
        <v>104</v>
      </c>
      <c r="C103" s="21"/>
      <c r="D103" s="21"/>
      <c r="E103" s="21"/>
      <c r="F103" s="21"/>
      <c r="G103" s="3"/>
    </row>
    <row r="104" spans="1:7" ht="15">
      <c r="A104" s="21"/>
      <c r="B104" s="32" t="s">
        <v>105</v>
      </c>
      <c r="C104" s="21"/>
      <c r="D104" s="21"/>
      <c r="E104" s="21"/>
      <c r="F104" s="21"/>
      <c r="G104" s="3"/>
    </row>
    <row r="105" spans="1:7" ht="15">
      <c r="A105" s="21">
        <v>41030900</v>
      </c>
      <c r="B105" s="32" t="s">
        <v>106</v>
      </c>
      <c r="C105" s="22">
        <v>881.4</v>
      </c>
      <c r="D105" s="21"/>
      <c r="E105" s="21"/>
      <c r="F105" s="22">
        <f>C105</f>
        <v>881.4</v>
      </c>
      <c r="G105" s="3"/>
    </row>
    <row r="106" spans="1:7" ht="15">
      <c r="A106" s="21"/>
      <c r="B106" s="32" t="s">
        <v>107</v>
      </c>
      <c r="C106" s="21"/>
      <c r="D106" s="21"/>
      <c r="E106" s="21"/>
      <c r="F106" s="21"/>
      <c r="G106" s="3"/>
    </row>
    <row r="107" spans="1:7" ht="15">
      <c r="A107" s="21"/>
      <c r="B107" s="32" t="s">
        <v>108</v>
      </c>
      <c r="C107" s="21"/>
      <c r="D107" s="21"/>
      <c r="E107" s="21"/>
      <c r="F107" s="21"/>
      <c r="G107" s="3"/>
    </row>
    <row r="108" spans="1:7" ht="15">
      <c r="A108" s="21"/>
      <c r="B108" s="32" t="s">
        <v>109</v>
      </c>
      <c r="C108" s="21"/>
      <c r="D108" s="21"/>
      <c r="E108" s="21"/>
      <c r="F108" s="21"/>
      <c r="G108" s="3"/>
    </row>
    <row r="109" spans="1:7" ht="15">
      <c r="A109" s="21"/>
      <c r="B109" s="32" t="s">
        <v>110</v>
      </c>
      <c r="C109" s="21"/>
      <c r="D109" s="21"/>
      <c r="E109" s="21"/>
      <c r="F109" s="21"/>
      <c r="G109" s="3"/>
    </row>
    <row r="110" spans="1:7" ht="15">
      <c r="A110" s="21"/>
      <c r="B110" s="32" t="s">
        <v>111</v>
      </c>
      <c r="C110" s="21"/>
      <c r="D110" s="21"/>
      <c r="E110" s="21"/>
      <c r="F110" s="21"/>
      <c r="G110" s="3"/>
    </row>
    <row r="111" spans="1:7" ht="15">
      <c r="A111" s="21"/>
      <c r="B111" s="32" t="s">
        <v>112</v>
      </c>
      <c r="C111" s="21"/>
      <c r="D111" s="21"/>
      <c r="E111" s="21"/>
      <c r="F111" s="21"/>
      <c r="G111" s="3"/>
    </row>
    <row r="112" spans="1:7" ht="15">
      <c r="A112" s="21"/>
      <c r="B112" s="32" t="s">
        <v>113</v>
      </c>
      <c r="C112" s="21"/>
      <c r="D112" s="21"/>
      <c r="E112" s="21"/>
      <c r="F112" s="21"/>
      <c r="G112" s="3"/>
    </row>
    <row r="113" spans="1:7" ht="15">
      <c r="A113" s="21"/>
      <c r="B113" s="32" t="s">
        <v>114</v>
      </c>
      <c r="C113" s="21"/>
      <c r="D113" s="21"/>
      <c r="E113" s="21"/>
      <c r="F113" s="21"/>
      <c r="G113" s="3"/>
    </row>
    <row r="114" spans="1:7" ht="15">
      <c r="A114" s="21">
        <v>41031000</v>
      </c>
      <c r="B114" s="32" t="s">
        <v>115</v>
      </c>
      <c r="C114" s="22">
        <v>18.9</v>
      </c>
      <c r="D114" s="21"/>
      <c r="E114" s="21"/>
      <c r="F114" s="22">
        <f>C114</f>
        <v>18.9</v>
      </c>
      <c r="G114" s="3"/>
    </row>
    <row r="115" spans="1:7" ht="15">
      <c r="A115" s="21"/>
      <c r="B115" s="32" t="s">
        <v>116</v>
      </c>
      <c r="C115" s="21"/>
      <c r="D115" s="21"/>
      <c r="E115" s="21"/>
      <c r="F115" s="22"/>
      <c r="G115" s="3"/>
    </row>
    <row r="116" spans="1:7" ht="15">
      <c r="A116" s="21"/>
      <c r="B116" s="32" t="s">
        <v>117</v>
      </c>
      <c r="C116" s="21"/>
      <c r="D116" s="21"/>
      <c r="E116" s="21"/>
      <c r="F116" s="22"/>
      <c r="G116" s="3"/>
    </row>
    <row r="117" spans="1:7" ht="15">
      <c r="A117" s="33">
        <v>41033800</v>
      </c>
      <c r="B117" s="32" t="s">
        <v>118</v>
      </c>
      <c r="C117" s="22">
        <v>1649.34</v>
      </c>
      <c r="D117" s="21"/>
      <c r="E117" s="21"/>
      <c r="F117" s="22">
        <f>C117</f>
        <v>1649.34</v>
      </c>
      <c r="G117" s="3"/>
    </row>
    <row r="118" spans="1:7" ht="15">
      <c r="A118" s="33"/>
      <c r="B118" s="15" t="s">
        <v>119</v>
      </c>
      <c r="C118" s="22"/>
      <c r="D118" s="21"/>
      <c r="E118" s="21"/>
      <c r="F118" s="22"/>
      <c r="G118" s="3"/>
    </row>
    <row r="119" spans="1:7" ht="15">
      <c r="A119" s="21">
        <v>41035000</v>
      </c>
      <c r="B119" s="15" t="s">
        <v>120</v>
      </c>
      <c r="C119" s="22">
        <v>31.4</v>
      </c>
      <c r="D119" s="22"/>
      <c r="E119" s="22"/>
      <c r="F119" s="22">
        <f>D119</f>
        <v>0</v>
      </c>
      <c r="G119" s="3"/>
    </row>
    <row r="120" spans="1:7" ht="18" customHeight="1">
      <c r="A120" s="21">
        <v>41035800</v>
      </c>
      <c r="B120" s="15" t="s">
        <v>121</v>
      </c>
      <c r="C120" s="22">
        <v>877.733</v>
      </c>
      <c r="D120" s="21"/>
      <c r="E120" s="21"/>
      <c r="F120" s="22">
        <f>C120</f>
        <v>877.733</v>
      </c>
      <c r="G120" s="3"/>
    </row>
    <row r="121" spans="1:7" ht="15">
      <c r="A121" s="21"/>
      <c r="B121" s="15" t="s">
        <v>122</v>
      </c>
      <c r="C121" s="21"/>
      <c r="D121" s="21"/>
      <c r="E121" s="21"/>
      <c r="F121" s="21"/>
      <c r="G121" s="3"/>
    </row>
    <row r="122" spans="1:7" ht="15">
      <c r="A122" s="21"/>
      <c r="B122" s="15" t="s">
        <v>123</v>
      </c>
      <c r="C122" s="21"/>
      <c r="D122" s="21"/>
      <c r="E122" s="21"/>
      <c r="F122" s="21"/>
      <c r="G122" s="3"/>
    </row>
    <row r="123" spans="1:7" ht="15">
      <c r="A123" s="21"/>
      <c r="B123" s="15" t="s">
        <v>124</v>
      </c>
      <c r="C123" s="21"/>
      <c r="D123" s="21"/>
      <c r="E123" s="21"/>
      <c r="F123" s="21"/>
      <c r="G123" s="3"/>
    </row>
    <row r="124" spans="1:7" ht="15.75">
      <c r="A124" s="21"/>
      <c r="B124" s="15" t="s">
        <v>125</v>
      </c>
      <c r="C124" s="21"/>
      <c r="D124" s="21"/>
      <c r="E124" s="21"/>
      <c r="F124" s="21"/>
      <c r="G124" s="3"/>
    </row>
    <row r="125" spans="1:7" ht="16.5">
      <c r="A125" s="34"/>
      <c r="B125" s="28" t="s">
        <v>126</v>
      </c>
      <c r="C125" s="29">
        <f>C90+C89</f>
        <v>310455.949</v>
      </c>
      <c r="D125" s="29">
        <f>D89+D90</f>
        <v>4265.227</v>
      </c>
      <c r="E125" s="29">
        <f>E90</f>
        <v>0</v>
      </c>
      <c r="F125" s="29">
        <f>D125+C125</f>
        <v>314721.17600000004</v>
      </c>
      <c r="G125" s="3"/>
    </row>
    <row r="126" spans="1:7" ht="15">
      <c r="A126" s="35"/>
      <c r="B126" s="35"/>
      <c r="C126" s="36"/>
      <c r="D126" s="37"/>
      <c r="E126" s="37"/>
      <c r="F126" s="37"/>
      <c r="G126" s="3"/>
    </row>
    <row r="127" spans="1:7" ht="15">
      <c r="A127" s="35"/>
      <c r="B127" s="35"/>
      <c r="C127" s="36"/>
      <c r="D127" s="37"/>
      <c r="E127" s="37"/>
      <c r="F127" s="37"/>
      <c r="G127" s="3"/>
    </row>
    <row r="128" spans="1:7" ht="15">
      <c r="A128" s="35"/>
      <c r="B128" s="35"/>
      <c r="C128" s="36"/>
      <c r="D128" s="37"/>
      <c r="E128" s="37"/>
      <c r="F128" s="37"/>
      <c r="G128" s="3"/>
    </row>
    <row r="129" spans="1:7" ht="15">
      <c r="A129" s="35"/>
      <c r="B129" s="35"/>
      <c r="C129" s="36"/>
      <c r="D129" s="37"/>
      <c r="E129" s="37"/>
      <c r="F129" s="37"/>
      <c r="G129" s="3"/>
    </row>
    <row r="130" spans="1:7" ht="14.25">
      <c r="A130" s="2"/>
      <c r="B130" s="2"/>
      <c r="C130" s="2"/>
      <c r="D130" s="2"/>
      <c r="E130" s="38"/>
      <c r="F130" s="2"/>
      <c r="G130" s="3"/>
    </row>
    <row r="131" spans="1:7" ht="18">
      <c r="A131" s="39" t="s">
        <v>127</v>
      </c>
      <c r="B131" s="39"/>
      <c r="C131" s="39"/>
      <c r="D131" s="2"/>
      <c r="E131" s="2"/>
      <c r="F131" s="2"/>
      <c r="G131" s="3"/>
    </row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5"/>
  <rowBreaks count="1" manualBreakCount="1">
    <brk id="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2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13.375" style="0" customWidth="1"/>
    <col min="2" max="2" width="106.875" style="0" customWidth="1"/>
    <col min="3" max="3" width="16.00390625" style="0" customWidth="1"/>
    <col min="4" max="4" width="13.00390625" style="0" customWidth="1"/>
    <col min="5" max="5" width="13.375" style="0" customWidth="1"/>
    <col min="6" max="6" width="16.00390625" style="0" customWidth="1"/>
  </cols>
  <sheetData>
    <row r="1" spans="1:6" ht="14.25">
      <c r="A1" s="1"/>
      <c r="B1" s="1"/>
      <c r="C1" s="2"/>
      <c r="D1" s="2" t="s">
        <v>0</v>
      </c>
      <c r="E1" s="2"/>
      <c r="F1" s="2"/>
    </row>
    <row r="2" spans="1:6" ht="14.25">
      <c r="A2" s="1"/>
      <c r="B2" s="1"/>
      <c r="C2" s="2" t="s">
        <v>1</v>
      </c>
      <c r="D2" s="2"/>
      <c r="E2" s="2"/>
      <c r="F2" s="2"/>
    </row>
    <row r="3" spans="1:6" ht="14.25">
      <c r="A3" s="1"/>
      <c r="B3" s="1"/>
      <c r="C3" s="2"/>
      <c r="D3" s="2" t="s">
        <v>331</v>
      </c>
      <c r="E3" s="2"/>
      <c r="F3" s="2"/>
    </row>
    <row r="4" spans="1:6" ht="14.25">
      <c r="A4" s="1"/>
      <c r="B4" s="1"/>
      <c r="C4" s="2"/>
      <c r="D4" s="2"/>
      <c r="E4" s="2"/>
      <c r="F4" s="2"/>
    </row>
    <row r="5" spans="1:6" ht="14.25">
      <c r="A5" s="1"/>
      <c r="B5" s="1"/>
      <c r="C5" s="2"/>
      <c r="D5" s="2"/>
      <c r="E5" s="2"/>
      <c r="F5" s="2"/>
    </row>
    <row r="6" spans="1:6" ht="12.75">
      <c r="A6" s="1"/>
      <c r="B6" s="1"/>
      <c r="C6" s="1"/>
      <c r="D6" s="1"/>
      <c r="E6" s="1"/>
      <c r="F6" s="1"/>
    </row>
    <row r="7" spans="1:6" ht="18">
      <c r="A7" s="1"/>
      <c r="B7" s="133" t="s">
        <v>3</v>
      </c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 t="s">
        <v>4</v>
      </c>
    </row>
    <row r="9" spans="1:6" ht="15">
      <c r="A9" s="5" t="s">
        <v>5</v>
      </c>
      <c r="B9" s="6"/>
      <c r="C9" s="6"/>
      <c r="D9" s="7" t="s">
        <v>6</v>
      </c>
      <c r="E9" s="8"/>
      <c r="F9" s="9"/>
    </row>
    <row r="10" spans="1:6" ht="14.25">
      <c r="A10" s="10" t="s">
        <v>7</v>
      </c>
      <c r="B10" s="11" t="s">
        <v>8</v>
      </c>
      <c r="C10" s="11" t="s">
        <v>9</v>
      </c>
      <c r="D10" s="12"/>
      <c r="E10" s="13" t="s">
        <v>10</v>
      </c>
      <c r="F10" s="13" t="s">
        <v>11</v>
      </c>
    </row>
    <row r="11" spans="1:6" ht="14.25">
      <c r="A11" s="10" t="s">
        <v>12</v>
      </c>
      <c r="B11" s="11" t="s">
        <v>13</v>
      </c>
      <c r="C11" s="11" t="s">
        <v>14</v>
      </c>
      <c r="D11" s="14" t="s">
        <v>15</v>
      </c>
      <c r="E11" s="13" t="s">
        <v>16</v>
      </c>
      <c r="F11" s="13"/>
    </row>
    <row r="12" spans="1:6" ht="15">
      <c r="A12" s="14"/>
      <c r="B12" s="15"/>
      <c r="C12" s="11" t="s">
        <v>17</v>
      </c>
      <c r="D12" s="14"/>
      <c r="E12" s="13" t="s">
        <v>18</v>
      </c>
      <c r="F12" s="13"/>
    </row>
    <row r="13" spans="1:6" ht="14.25">
      <c r="A13" s="134">
        <v>1</v>
      </c>
      <c r="B13" s="210">
        <v>2</v>
      </c>
      <c r="C13" s="134">
        <v>3</v>
      </c>
      <c r="D13" s="134">
        <v>4</v>
      </c>
      <c r="E13" s="210">
        <v>5</v>
      </c>
      <c r="F13" s="134">
        <v>6</v>
      </c>
    </row>
    <row r="14" spans="1:6" ht="15.75">
      <c r="A14" s="140">
        <v>10000000</v>
      </c>
      <c r="B14" s="211" t="s">
        <v>19</v>
      </c>
      <c r="C14" s="139">
        <f>C15+C28+C34</f>
        <v>162754.12</v>
      </c>
      <c r="D14" s="140"/>
      <c r="E14" s="212"/>
      <c r="F14" s="139">
        <f aca="true" t="shared" si="0" ref="F14:F17">C14</f>
        <v>162754.12</v>
      </c>
    </row>
    <row r="15" spans="1:6" ht="15.75">
      <c r="A15" s="140">
        <v>11000000</v>
      </c>
      <c r="B15" s="211" t="s">
        <v>20</v>
      </c>
      <c r="C15" s="139">
        <f>C16</f>
        <v>80147.51999999999</v>
      </c>
      <c r="D15" s="140"/>
      <c r="E15" s="212"/>
      <c r="F15" s="139">
        <f t="shared" si="0"/>
        <v>80147.51999999999</v>
      </c>
    </row>
    <row r="16" spans="1:6" ht="15">
      <c r="A16" s="145">
        <v>11010000</v>
      </c>
      <c r="B16" s="213" t="s">
        <v>21</v>
      </c>
      <c r="C16" s="144">
        <f>C17+C19+C22+C24+C26</f>
        <v>80147.51999999999</v>
      </c>
      <c r="D16" s="145"/>
      <c r="E16" s="214"/>
      <c r="F16" s="144">
        <f t="shared" si="0"/>
        <v>80147.51999999999</v>
      </c>
    </row>
    <row r="17" spans="1:6" ht="15">
      <c r="A17" s="150">
        <v>11010100</v>
      </c>
      <c r="B17" s="215" t="s">
        <v>22</v>
      </c>
      <c r="C17" s="149">
        <v>60813.42</v>
      </c>
      <c r="D17" s="150"/>
      <c r="E17" s="216"/>
      <c r="F17" s="149">
        <f t="shared" si="0"/>
        <v>60813.42</v>
      </c>
    </row>
    <row r="18" spans="1:6" ht="15">
      <c r="A18" s="155"/>
      <c r="B18" s="217" t="s">
        <v>23</v>
      </c>
      <c r="C18" s="154"/>
      <c r="D18" s="155"/>
      <c r="E18" s="218"/>
      <c r="F18" s="154"/>
    </row>
    <row r="19" spans="1:6" ht="15">
      <c r="A19" s="150">
        <v>11010200</v>
      </c>
      <c r="B19" s="215" t="s">
        <v>24</v>
      </c>
      <c r="C19" s="149">
        <v>11922</v>
      </c>
      <c r="D19" s="150"/>
      <c r="E19" s="216"/>
      <c r="F19" s="149">
        <f>C19</f>
        <v>11922</v>
      </c>
    </row>
    <row r="20" spans="1:6" ht="15">
      <c r="A20" s="21"/>
      <c r="B20" s="219" t="s">
        <v>25</v>
      </c>
      <c r="C20" s="22"/>
      <c r="D20" s="21"/>
      <c r="E20" s="220"/>
      <c r="F20" s="22"/>
    </row>
    <row r="21" spans="1:6" ht="15">
      <c r="A21" s="155"/>
      <c r="B21" s="217" t="s">
        <v>26</v>
      </c>
      <c r="C21" s="154"/>
      <c r="D21" s="155"/>
      <c r="E21" s="218"/>
      <c r="F21" s="154"/>
    </row>
    <row r="22" spans="1:6" ht="15">
      <c r="A22" s="150">
        <v>11010400</v>
      </c>
      <c r="B22" s="215" t="s">
        <v>27</v>
      </c>
      <c r="C22" s="149">
        <v>3800.4</v>
      </c>
      <c r="D22" s="150"/>
      <c r="E22" s="216"/>
      <c r="F22" s="149">
        <f>C22</f>
        <v>3800.4</v>
      </c>
    </row>
    <row r="23" spans="1:6" ht="15">
      <c r="A23" s="155"/>
      <c r="B23" s="217" t="s">
        <v>28</v>
      </c>
      <c r="C23" s="154"/>
      <c r="D23" s="155"/>
      <c r="E23" s="218"/>
      <c r="F23" s="154"/>
    </row>
    <row r="24" spans="1:6" ht="15">
      <c r="A24" s="150">
        <v>11010500</v>
      </c>
      <c r="B24" s="215" t="s">
        <v>29</v>
      </c>
      <c r="C24" s="149">
        <v>3588.7</v>
      </c>
      <c r="D24" s="150"/>
      <c r="E24" s="216"/>
      <c r="F24" s="22">
        <f>C24</f>
        <v>3588.7</v>
      </c>
    </row>
    <row r="25" spans="1:6" ht="15">
      <c r="A25" s="155"/>
      <c r="B25" s="217" t="s">
        <v>30</v>
      </c>
      <c r="C25" s="154"/>
      <c r="D25" s="155"/>
      <c r="E25" s="218"/>
      <c r="F25" s="154"/>
    </row>
    <row r="26" spans="1:6" ht="15">
      <c r="A26" s="155">
        <v>11010900</v>
      </c>
      <c r="B26" s="215" t="s">
        <v>360</v>
      </c>
      <c r="C26" s="22">
        <v>23</v>
      </c>
      <c r="D26" s="21"/>
      <c r="E26" s="220"/>
      <c r="F26" s="22">
        <f>C26</f>
        <v>23</v>
      </c>
    </row>
    <row r="27" spans="1:6" ht="15">
      <c r="A27" s="155"/>
      <c r="B27" s="217" t="s">
        <v>361</v>
      </c>
      <c r="C27" s="154"/>
      <c r="D27" s="155"/>
      <c r="E27" s="218"/>
      <c r="F27" s="154"/>
    </row>
    <row r="28" spans="1:6" ht="15.75">
      <c r="A28" s="140">
        <v>13000000</v>
      </c>
      <c r="B28" s="211" t="s">
        <v>31</v>
      </c>
      <c r="C28" s="139">
        <f>C29</f>
        <v>77239.1</v>
      </c>
      <c r="D28" s="140"/>
      <c r="E28" s="212"/>
      <c r="F28" s="139">
        <f aca="true" t="shared" si="1" ref="F28:F42">C28</f>
        <v>77239.1</v>
      </c>
    </row>
    <row r="29" spans="1:6" ht="15">
      <c r="A29" s="145">
        <v>13050000</v>
      </c>
      <c r="B29" s="213" t="s">
        <v>32</v>
      </c>
      <c r="C29" s="144">
        <f>C30+C31+C32+C33</f>
        <v>77239.1</v>
      </c>
      <c r="D29" s="145"/>
      <c r="E29" s="214"/>
      <c r="F29" s="144">
        <f t="shared" si="1"/>
        <v>77239.1</v>
      </c>
    </row>
    <row r="30" spans="1:6" ht="15">
      <c r="A30" s="145">
        <v>13050100</v>
      </c>
      <c r="B30" s="213" t="s">
        <v>33</v>
      </c>
      <c r="C30" s="144">
        <v>23639.1</v>
      </c>
      <c r="D30" s="145"/>
      <c r="E30" s="214"/>
      <c r="F30" s="144">
        <f t="shared" si="1"/>
        <v>23639.1</v>
      </c>
    </row>
    <row r="31" spans="1:6" ht="15">
      <c r="A31" s="145">
        <v>13050200</v>
      </c>
      <c r="B31" s="213" t="s">
        <v>34</v>
      </c>
      <c r="C31" s="144">
        <v>43268.3</v>
      </c>
      <c r="D31" s="145"/>
      <c r="E31" s="214"/>
      <c r="F31" s="144">
        <f t="shared" si="1"/>
        <v>43268.3</v>
      </c>
    </row>
    <row r="32" spans="1:6" ht="15">
      <c r="A32" s="145">
        <v>13050300</v>
      </c>
      <c r="B32" s="213" t="s">
        <v>35</v>
      </c>
      <c r="C32" s="144">
        <v>3289.1</v>
      </c>
      <c r="D32" s="145"/>
      <c r="E32" s="214"/>
      <c r="F32" s="144">
        <f t="shared" si="1"/>
        <v>3289.1</v>
      </c>
    </row>
    <row r="33" spans="1:6" ht="15">
      <c r="A33" s="145">
        <v>13050500</v>
      </c>
      <c r="B33" s="213" t="s">
        <v>36</v>
      </c>
      <c r="C33" s="144">
        <v>7042.6</v>
      </c>
      <c r="D33" s="145"/>
      <c r="E33" s="214"/>
      <c r="F33" s="144">
        <f t="shared" si="1"/>
        <v>7042.6</v>
      </c>
    </row>
    <row r="34" spans="1:6" ht="15.75">
      <c r="A34" s="140">
        <v>18000000</v>
      </c>
      <c r="B34" s="211" t="s">
        <v>37</v>
      </c>
      <c r="C34" s="139">
        <f>C35+C38+C41</f>
        <v>5367.5</v>
      </c>
      <c r="D34" s="140"/>
      <c r="E34" s="212"/>
      <c r="F34" s="139">
        <f t="shared" si="1"/>
        <v>5367.5</v>
      </c>
    </row>
    <row r="35" spans="1:6" ht="15.75">
      <c r="A35" s="140">
        <v>18020000</v>
      </c>
      <c r="B35" s="211" t="s">
        <v>38</v>
      </c>
      <c r="C35" s="139">
        <f>C36+C37</f>
        <v>1761.6</v>
      </c>
      <c r="D35" s="140"/>
      <c r="E35" s="212"/>
      <c r="F35" s="139">
        <f t="shared" si="1"/>
        <v>1761.6</v>
      </c>
    </row>
    <row r="36" spans="1:6" ht="15">
      <c r="A36" s="145">
        <v>18020100</v>
      </c>
      <c r="B36" s="213" t="s">
        <v>39</v>
      </c>
      <c r="C36" s="144">
        <v>1479</v>
      </c>
      <c r="D36" s="145"/>
      <c r="E36" s="214"/>
      <c r="F36" s="144">
        <f t="shared" si="1"/>
        <v>1479</v>
      </c>
    </row>
    <row r="37" spans="1:6" ht="15">
      <c r="A37" s="145">
        <v>18020200</v>
      </c>
      <c r="B37" s="213" t="s">
        <v>40</v>
      </c>
      <c r="C37" s="144">
        <v>282.6</v>
      </c>
      <c r="D37" s="145"/>
      <c r="E37" s="214"/>
      <c r="F37" s="144">
        <f t="shared" si="1"/>
        <v>282.6</v>
      </c>
    </row>
    <row r="38" spans="1:6" ht="15.75">
      <c r="A38" s="140">
        <v>18030000</v>
      </c>
      <c r="B38" s="211" t="s">
        <v>41</v>
      </c>
      <c r="C38" s="139">
        <f>C39+C40</f>
        <v>257.4</v>
      </c>
      <c r="D38" s="140"/>
      <c r="E38" s="212"/>
      <c r="F38" s="139">
        <f t="shared" si="1"/>
        <v>257.4</v>
      </c>
    </row>
    <row r="39" spans="1:6" ht="15">
      <c r="A39" s="145">
        <v>18030100</v>
      </c>
      <c r="B39" s="213" t="s">
        <v>42</v>
      </c>
      <c r="C39" s="144">
        <v>234.9</v>
      </c>
      <c r="D39" s="145"/>
      <c r="E39" s="214"/>
      <c r="F39" s="144">
        <f t="shared" si="1"/>
        <v>234.9</v>
      </c>
    </row>
    <row r="40" spans="1:6" ht="15">
      <c r="A40" s="145">
        <v>18030200</v>
      </c>
      <c r="B40" s="213" t="s">
        <v>43</v>
      </c>
      <c r="C40" s="144">
        <v>22.5</v>
      </c>
      <c r="D40" s="145"/>
      <c r="E40" s="214"/>
      <c r="F40" s="144">
        <f t="shared" si="1"/>
        <v>22.5</v>
      </c>
    </row>
    <row r="41" spans="1:6" ht="15.75">
      <c r="A41" s="140">
        <v>18040000</v>
      </c>
      <c r="B41" s="211" t="s">
        <v>44</v>
      </c>
      <c r="C41" s="139">
        <f>C42+C44+C46+C48+C50+C52+C58+C60+C54+C55+C57</f>
        <v>3348.5</v>
      </c>
      <c r="D41" s="140"/>
      <c r="E41" s="212"/>
      <c r="F41" s="139">
        <f t="shared" si="1"/>
        <v>3348.5</v>
      </c>
    </row>
    <row r="42" spans="1:6" ht="15">
      <c r="A42" s="150">
        <v>18040100</v>
      </c>
      <c r="B42" s="215" t="s">
        <v>45</v>
      </c>
      <c r="C42" s="149">
        <v>225.1</v>
      </c>
      <c r="D42" s="150"/>
      <c r="E42" s="216"/>
      <c r="F42" s="149">
        <f t="shared" si="1"/>
        <v>225.1</v>
      </c>
    </row>
    <row r="43" spans="1:6" ht="15">
      <c r="A43" s="155"/>
      <c r="B43" s="217" t="s">
        <v>46</v>
      </c>
      <c r="C43" s="155"/>
      <c r="D43" s="155"/>
      <c r="E43" s="218"/>
      <c r="F43" s="155"/>
    </row>
    <row r="44" spans="1:6" ht="15">
      <c r="A44" s="150">
        <v>18040200</v>
      </c>
      <c r="B44" s="215" t="s">
        <v>47</v>
      </c>
      <c r="C44" s="149">
        <v>2005.9</v>
      </c>
      <c r="D44" s="150"/>
      <c r="E44" s="216"/>
      <c r="F44" s="149">
        <f>C44</f>
        <v>2005.9</v>
      </c>
    </row>
    <row r="45" spans="1:6" ht="15">
      <c r="A45" s="155"/>
      <c r="B45" s="217" t="s">
        <v>48</v>
      </c>
      <c r="C45" s="155"/>
      <c r="D45" s="155"/>
      <c r="E45" s="218"/>
      <c r="F45" s="155"/>
    </row>
    <row r="46" spans="1:6" ht="15">
      <c r="A46" s="150">
        <v>18040500</v>
      </c>
      <c r="B46" s="215" t="s">
        <v>49</v>
      </c>
      <c r="C46" s="149">
        <v>7.3</v>
      </c>
      <c r="D46" s="150"/>
      <c r="E46" s="216"/>
      <c r="F46" s="149">
        <f>C46</f>
        <v>7.3</v>
      </c>
    </row>
    <row r="47" spans="1:6" ht="15">
      <c r="A47" s="155"/>
      <c r="B47" s="217" t="s">
        <v>50</v>
      </c>
      <c r="C47" s="155"/>
      <c r="D47" s="155"/>
      <c r="E47" s="218"/>
      <c r="F47" s="155"/>
    </row>
    <row r="48" spans="1:6" ht="15">
      <c r="A48" s="150">
        <v>18040600</v>
      </c>
      <c r="B48" s="215" t="s">
        <v>51</v>
      </c>
      <c r="C48" s="149">
        <v>253.4</v>
      </c>
      <c r="D48" s="150"/>
      <c r="E48" s="216"/>
      <c r="F48" s="149">
        <f>C48</f>
        <v>253.4</v>
      </c>
    </row>
    <row r="49" spans="1:6" ht="15">
      <c r="A49" s="155"/>
      <c r="B49" s="217" t="s">
        <v>52</v>
      </c>
      <c r="C49" s="155"/>
      <c r="D49" s="155"/>
      <c r="E49" s="218"/>
      <c r="F49" s="155"/>
    </row>
    <row r="50" spans="1:6" ht="15">
      <c r="A50" s="150">
        <v>18040700</v>
      </c>
      <c r="B50" s="215" t="s">
        <v>53</v>
      </c>
      <c r="C50" s="149">
        <v>167.7</v>
      </c>
      <c r="D50" s="150"/>
      <c r="E50" s="216"/>
      <c r="F50" s="149">
        <f>C50</f>
        <v>167.7</v>
      </c>
    </row>
    <row r="51" spans="1:6" ht="15">
      <c r="A51" s="155"/>
      <c r="B51" s="217" t="s">
        <v>46</v>
      </c>
      <c r="C51" s="155"/>
      <c r="D51" s="155"/>
      <c r="E51" s="218"/>
      <c r="F51" s="154"/>
    </row>
    <row r="52" spans="1:6" ht="15">
      <c r="A52" s="150">
        <v>18040800</v>
      </c>
      <c r="B52" s="215" t="s">
        <v>51</v>
      </c>
      <c r="C52" s="149">
        <v>552.5</v>
      </c>
      <c r="D52" s="150"/>
      <c r="E52" s="216"/>
      <c r="F52" s="149">
        <f>C52</f>
        <v>552.5</v>
      </c>
    </row>
    <row r="53" spans="1:6" ht="15">
      <c r="A53" s="155"/>
      <c r="B53" s="217" t="s">
        <v>54</v>
      </c>
      <c r="C53" s="154"/>
      <c r="D53" s="155"/>
      <c r="E53" s="218"/>
      <c r="F53" s="154"/>
    </row>
    <row r="54" spans="1:6" ht="15">
      <c r="A54" s="145">
        <v>18040900</v>
      </c>
      <c r="B54" s="213" t="s">
        <v>55</v>
      </c>
      <c r="C54" s="144">
        <v>0.1</v>
      </c>
      <c r="D54" s="145"/>
      <c r="E54" s="214"/>
      <c r="F54" s="144">
        <f aca="true" t="shared" si="2" ref="F54:F55">C54</f>
        <v>0.1</v>
      </c>
    </row>
    <row r="55" spans="1:6" ht="15">
      <c r="A55" s="150">
        <v>18041000</v>
      </c>
      <c r="B55" s="215" t="s">
        <v>56</v>
      </c>
      <c r="C55" s="149">
        <v>4.6</v>
      </c>
      <c r="D55" s="150"/>
      <c r="E55" s="216"/>
      <c r="F55" s="149">
        <f t="shared" si="2"/>
        <v>4.6</v>
      </c>
    </row>
    <row r="56" spans="1:6" ht="15">
      <c r="A56" s="155"/>
      <c r="B56" s="217" t="s">
        <v>57</v>
      </c>
      <c r="C56" s="154"/>
      <c r="D56" s="155"/>
      <c r="E56" s="218"/>
      <c r="F56" s="154"/>
    </row>
    <row r="57" spans="1:6" ht="15">
      <c r="A57" s="145">
        <v>18041300</v>
      </c>
      <c r="B57" s="213" t="s">
        <v>58</v>
      </c>
      <c r="C57" s="144">
        <v>0</v>
      </c>
      <c r="D57" s="145"/>
      <c r="E57" s="214"/>
      <c r="F57" s="144">
        <f aca="true" t="shared" si="3" ref="F57:F58">C57</f>
        <v>0</v>
      </c>
    </row>
    <row r="58" spans="1:6" ht="15">
      <c r="A58" s="150">
        <v>18041400</v>
      </c>
      <c r="B58" s="215" t="s">
        <v>59</v>
      </c>
      <c r="C58" s="149">
        <v>109</v>
      </c>
      <c r="D58" s="150"/>
      <c r="E58" s="216"/>
      <c r="F58" s="149">
        <f t="shared" si="3"/>
        <v>109</v>
      </c>
    </row>
    <row r="59" spans="1:6" ht="15">
      <c r="A59" s="155"/>
      <c r="B59" s="217" t="s">
        <v>60</v>
      </c>
      <c r="C59" s="154"/>
      <c r="D59" s="155"/>
      <c r="E59" s="218"/>
      <c r="F59" s="154"/>
    </row>
    <row r="60" spans="1:6" ht="15">
      <c r="A60" s="145">
        <v>18041700</v>
      </c>
      <c r="B60" s="213" t="s">
        <v>61</v>
      </c>
      <c r="C60" s="144">
        <v>22.9</v>
      </c>
      <c r="D60" s="145"/>
      <c r="E60" s="214"/>
      <c r="F60" s="144">
        <f>C60</f>
        <v>22.9</v>
      </c>
    </row>
    <row r="61" spans="1:6" ht="15.75">
      <c r="A61" s="140">
        <v>20000000</v>
      </c>
      <c r="B61" s="211" t="s">
        <v>62</v>
      </c>
      <c r="C61" s="139">
        <f>C62+C69+C76</f>
        <v>523.0799999999999</v>
      </c>
      <c r="D61" s="139">
        <f>D84</f>
        <v>4265.227</v>
      </c>
      <c r="E61" s="212"/>
      <c r="F61" s="139">
        <f>C61+D61</f>
        <v>4788.307</v>
      </c>
    </row>
    <row r="62" spans="1:6" ht="15.75">
      <c r="A62" s="140">
        <v>21000000</v>
      </c>
      <c r="B62" s="211" t="s">
        <v>63</v>
      </c>
      <c r="C62" s="139">
        <f>C63</f>
        <v>102.2</v>
      </c>
      <c r="D62" s="140"/>
      <c r="E62" s="212"/>
      <c r="F62" s="139">
        <f aca="true" t="shared" si="4" ref="F62:F65">C62</f>
        <v>102.2</v>
      </c>
    </row>
    <row r="63" spans="1:6" ht="15.75">
      <c r="A63" s="140">
        <v>21080000</v>
      </c>
      <c r="B63" s="211" t="s">
        <v>64</v>
      </c>
      <c r="C63" s="139">
        <f>C64+C65+C68</f>
        <v>102.2</v>
      </c>
      <c r="D63" s="140"/>
      <c r="E63" s="212"/>
      <c r="F63" s="139">
        <f t="shared" si="4"/>
        <v>102.2</v>
      </c>
    </row>
    <row r="64" spans="1:6" ht="15">
      <c r="A64" s="145">
        <v>21080500</v>
      </c>
      <c r="B64" s="213" t="s">
        <v>64</v>
      </c>
      <c r="C64" s="144">
        <v>12.2</v>
      </c>
      <c r="D64" s="145"/>
      <c r="E64" s="214"/>
      <c r="F64" s="144">
        <f t="shared" si="4"/>
        <v>12.2</v>
      </c>
    </row>
    <row r="65" spans="1:6" ht="15">
      <c r="A65" s="150">
        <v>21080900</v>
      </c>
      <c r="B65" s="215" t="s">
        <v>65</v>
      </c>
      <c r="C65" s="149">
        <v>7.1</v>
      </c>
      <c r="D65" s="150"/>
      <c r="E65" s="216"/>
      <c r="F65" s="149">
        <f t="shared" si="4"/>
        <v>7.1</v>
      </c>
    </row>
    <row r="66" spans="1:6" ht="15">
      <c r="A66" s="21"/>
      <c r="B66" s="219" t="s">
        <v>66</v>
      </c>
      <c r="C66" s="22"/>
      <c r="D66" s="21"/>
      <c r="E66" s="220"/>
      <c r="F66" s="22"/>
    </row>
    <row r="67" spans="1:6" ht="15">
      <c r="A67" s="155"/>
      <c r="B67" s="217" t="s">
        <v>67</v>
      </c>
      <c r="C67" s="154"/>
      <c r="D67" s="155"/>
      <c r="E67" s="218"/>
      <c r="F67" s="154"/>
    </row>
    <row r="68" spans="1:6" ht="15">
      <c r="A68" s="145">
        <v>21081100</v>
      </c>
      <c r="B68" s="213" t="s">
        <v>68</v>
      </c>
      <c r="C68" s="144">
        <v>82.9</v>
      </c>
      <c r="D68" s="145"/>
      <c r="E68" s="214"/>
      <c r="F68" s="144">
        <f>C68</f>
        <v>82.9</v>
      </c>
    </row>
    <row r="69" spans="1:6" ht="15.75">
      <c r="A69" s="163">
        <v>22000000</v>
      </c>
      <c r="B69" s="221" t="s">
        <v>69</v>
      </c>
      <c r="C69" s="162">
        <f>C71</f>
        <v>415.2</v>
      </c>
      <c r="D69" s="163"/>
      <c r="E69" s="222"/>
      <c r="F69" s="162">
        <f>F71</f>
        <v>415.2</v>
      </c>
    </row>
    <row r="70" spans="1:6" ht="15.75">
      <c r="A70" s="155"/>
      <c r="B70" s="223" t="s">
        <v>70</v>
      </c>
      <c r="C70" s="155"/>
      <c r="D70" s="155"/>
      <c r="E70" s="218"/>
      <c r="F70" s="155"/>
    </row>
    <row r="71" spans="1:6" ht="15.75">
      <c r="A71" s="140">
        <v>22090000</v>
      </c>
      <c r="B71" s="211" t="s">
        <v>71</v>
      </c>
      <c r="C71" s="139">
        <f>C72+C74</f>
        <v>415.2</v>
      </c>
      <c r="D71" s="140"/>
      <c r="E71" s="212"/>
      <c r="F71" s="139">
        <f>F72+F74</f>
        <v>415.2</v>
      </c>
    </row>
    <row r="72" spans="1:6" ht="15">
      <c r="A72" s="150">
        <v>22090100</v>
      </c>
      <c r="B72" s="215" t="s">
        <v>72</v>
      </c>
      <c r="C72" s="149">
        <v>355</v>
      </c>
      <c r="D72" s="150"/>
      <c r="E72" s="216"/>
      <c r="F72" s="149">
        <f>C72</f>
        <v>355</v>
      </c>
    </row>
    <row r="73" spans="1:6" ht="15">
      <c r="A73" s="155"/>
      <c r="B73" s="217" t="s">
        <v>73</v>
      </c>
      <c r="C73" s="154"/>
      <c r="D73" s="155"/>
      <c r="E73" s="218"/>
      <c r="F73" s="154"/>
    </row>
    <row r="74" spans="1:6" ht="15">
      <c r="A74" s="150">
        <v>22090400</v>
      </c>
      <c r="B74" s="215" t="s">
        <v>74</v>
      </c>
      <c r="C74" s="149">
        <v>60.2</v>
      </c>
      <c r="D74" s="150"/>
      <c r="E74" s="216"/>
      <c r="F74" s="149">
        <f>C74</f>
        <v>60.2</v>
      </c>
    </row>
    <row r="75" spans="1:6" ht="15">
      <c r="A75" s="155"/>
      <c r="B75" s="217" t="s">
        <v>75</v>
      </c>
      <c r="C75" s="154"/>
      <c r="D75" s="155"/>
      <c r="E75" s="218"/>
      <c r="F75" s="154"/>
    </row>
    <row r="76" spans="1:6" ht="15.75">
      <c r="A76" s="140">
        <v>24000000</v>
      </c>
      <c r="B76" s="211" t="s">
        <v>76</v>
      </c>
      <c r="C76" s="139">
        <f aca="true" t="shared" si="5" ref="C76:C77">C77</f>
        <v>5.68</v>
      </c>
      <c r="D76" s="140"/>
      <c r="E76" s="212"/>
      <c r="F76" s="139">
        <f aca="true" t="shared" si="6" ref="F76:F81">C76</f>
        <v>5.68</v>
      </c>
    </row>
    <row r="77" spans="1:6" ht="15.75">
      <c r="A77" s="18">
        <v>24060000</v>
      </c>
      <c r="B77" s="35" t="s">
        <v>64</v>
      </c>
      <c r="C77" s="20">
        <f t="shared" si="5"/>
        <v>5.68</v>
      </c>
      <c r="D77" s="18"/>
      <c r="E77" s="224"/>
      <c r="F77" s="20">
        <f t="shared" si="6"/>
        <v>5.68</v>
      </c>
    </row>
    <row r="78" spans="1:6" ht="15">
      <c r="A78" s="145">
        <v>24060300</v>
      </c>
      <c r="B78" s="213" t="s">
        <v>64</v>
      </c>
      <c r="C78" s="144">
        <v>5.68</v>
      </c>
      <c r="D78" s="145"/>
      <c r="E78" s="214"/>
      <c r="F78" s="144">
        <f t="shared" si="6"/>
        <v>5.68</v>
      </c>
    </row>
    <row r="79" spans="1:6" ht="15.75">
      <c r="A79" s="18">
        <v>30000000</v>
      </c>
      <c r="B79" s="35" t="s">
        <v>77</v>
      </c>
      <c r="C79" s="20">
        <f aca="true" t="shared" si="7" ref="C79:C80">C80</f>
        <v>29.5</v>
      </c>
      <c r="D79" s="18"/>
      <c r="E79" s="224"/>
      <c r="F79" s="20">
        <f t="shared" si="6"/>
        <v>29.5</v>
      </c>
    </row>
    <row r="80" spans="1:6" ht="15.75">
      <c r="A80" s="140">
        <v>31000000</v>
      </c>
      <c r="B80" s="211" t="s">
        <v>78</v>
      </c>
      <c r="C80" s="139">
        <f t="shared" si="7"/>
        <v>29.5</v>
      </c>
      <c r="D80" s="140"/>
      <c r="E80" s="212"/>
      <c r="F80" s="139">
        <f t="shared" si="6"/>
        <v>29.5</v>
      </c>
    </row>
    <row r="81" spans="1:6" ht="15">
      <c r="A81" s="150">
        <v>31010200</v>
      </c>
      <c r="B81" s="215" t="s">
        <v>79</v>
      </c>
      <c r="C81" s="149">
        <v>29.5</v>
      </c>
      <c r="D81" s="150"/>
      <c r="E81" s="216"/>
      <c r="F81" s="149">
        <f t="shared" si="6"/>
        <v>29.5</v>
      </c>
    </row>
    <row r="82" spans="1:6" ht="15">
      <c r="A82" s="21"/>
      <c r="B82" s="219" t="s">
        <v>80</v>
      </c>
      <c r="C82" s="22"/>
      <c r="D82" s="21"/>
      <c r="E82" s="220"/>
      <c r="F82" s="22"/>
    </row>
    <row r="83" spans="1:6" ht="15">
      <c r="A83" s="155"/>
      <c r="B83" s="217" t="s">
        <v>81</v>
      </c>
      <c r="C83" s="154"/>
      <c r="D83" s="155"/>
      <c r="E83" s="218"/>
      <c r="F83" s="154"/>
    </row>
    <row r="84" spans="1:6" ht="15.75">
      <c r="A84" s="18">
        <v>25000000</v>
      </c>
      <c r="B84" s="35" t="s">
        <v>82</v>
      </c>
      <c r="C84" s="20"/>
      <c r="D84" s="20">
        <f>D85</f>
        <v>4265.227</v>
      </c>
      <c r="E84" s="224"/>
      <c r="F84" s="20">
        <f aca="true" t="shared" si="8" ref="F84:F85">D84</f>
        <v>4265.227</v>
      </c>
    </row>
    <row r="85" spans="1:6" ht="15.75">
      <c r="A85" s="163">
        <v>25010000</v>
      </c>
      <c r="B85" s="221" t="s">
        <v>83</v>
      </c>
      <c r="C85" s="162"/>
      <c r="D85" s="162">
        <f>D87+D88+D89+D90</f>
        <v>4265.227</v>
      </c>
      <c r="E85" s="222"/>
      <c r="F85" s="162">
        <f t="shared" si="8"/>
        <v>4265.227</v>
      </c>
    </row>
    <row r="86" spans="1:6" ht="15.75">
      <c r="A86" s="168"/>
      <c r="B86" s="223" t="s">
        <v>84</v>
      </c>
      <c r="C86" s="167"/>
      <c r="D86" s="167"/>
      <c r="E86" s="225"/>
      <c r="F86" s="167"/>
    </row>
    <row r="87" spans="1:6" ht="15">
      <c r="A87" s="21">
        <v>25010100</v>
      </c>
      <c r="B87" s="219" t="s">
        <v>85</v>
      </c>
      <c r="C87" s="22"/>
      <c r="D87" s="22">
        <v>3466.162</v>
      </c>
      <c r="E87" s="220"/>
      <c r="F87" s="22">
        <f aca="true" t="shared" si="9" ref="F87:F90">D87</f>
        <v>3466.162</v>
      </c>
    </row>
    <row r="88" spans="1:6" ht="15">
      <c r="A88" s="145">
        <v>25010200</v>
      </c>
      <c r="B88" s="213" t="s">
        <v>86</v>
      </c>
      <c r="C88" s="144"/>
      <c r="D88" s="144">
        <v>265.415</v>
      </c>
      <c r="E88" s="214"/>
      <c r="F88" s="144">
        <f t="shared" si="9"/>
        <v>265.415</v>
      </c>
    </row>
    <row r="89" spans="1:6" ht="15">
      <c r="A89" s="21">
        <v>25010300</v>
      </c>
      <c r="B89" s="219" t="s">
        <v>87</v>
      </c>
      <c r="C89" s="21"/>
      <c r="D89" s="22">
        <v>533.65</v>
      </c>
      <c r="E89" s="220"/>
      <c r="F89" s="22">
        <f t="shared" si="9"/>
        <v>533.65</v>
      </c>
    </row>
    <row r="90" spans="1:6" ht="15">
      <c r="A90" s="150">
        <v>25010400</v>
      </c>
      <c r="B90" s="215" t="s">
        <v>88</v>
      </c>
      <c r="C90" s="150"/>
      <c r="D90" s="149">
        <v>0</v>
      </c>
      <c r="E90" s="216"/>
      <c r="F90" s="149">
        <f t="shared" si="9"/>
        <v>0</v>
      </c>
    </row>
    <row r="91" spans="1:6" ht="15">
      <c r="A91" s="155"/>
      <c r="B91" s="217" t="s">
        <v>89</v>
      </c>
      <c r="C91" s="155"/>
      <c r="D91" s="154"/>
      <c r="E91" s="218"/>
      <c r="F91" s="154"/>
    </row>
    <row r="92" spans="1:6" ht="15.75">
      <c r="A92" s="140"/>
      <c r="B92" s="211" t="s">
        <v>90</v>
      </c>
      <c r="C92" s="139">
        <f>C61+C14+C79</f>
        <v>163306.69999999998</v>
      </c>
      <c r="D92" s="139">
        <f>D61</f>
        <v>4265.227</v>
      </c>
      <c r="E92" s="212"/>
      <c r="F92" s="139">
        <f>F61+F14+F79</f>
        <v>167571.927</v>
      </c>
    </row>
    <row r="93" spans="1:6" ht="15.75">
      <c r="A93" s="140">
        <v>40000000</v>
      </c>
      <c r="B93" s="211" t="s">
        <v>91</v>
      </c>
      <c r="C93" s="139">
        <f>C94</f>
        <v>134561.675</v>
      </c>
      <c r="D93" s="139">
        <f>D94</f>
        <v>1510.223</v>
      </c>
      <c r="E93" s="226">
        <f>E94</f>
        <v>1410.3229999999999</v>
      </c>
      <c r="F93" s="139">
        <f>C93+D93</f>
        <v>136071.898</v>
      </c>
    </row>
    <row r="94" spans="1:6" ht="15.75">
      <c r="A94" s="18">
        <v>41000000</v>
      </c>
      <c r="B94" s="35" t="s">
        <v>92</v>
      </c>
      <c r="C94" s="20">
        <f>C99+C95</f>
        <v>134561.675</v>
      </c>
      <c r="D94" s="20">
        <f>D99</f>
        <v>1510.223</v>
      </c>
      <c r="E94" s="227">
        <f>E99</f>
        <v>1410.3229999999999</v>
      </c>
      <c r="F94" s="20">
        <f>D94+C94</f>
        <v>136071.898</v>
      </c>
    </row>
    <row r="95" spans="1:6" ht="15.75">
      <c r="A95" s="206">
        <v>41020000</v>
      </c>
      <c r="B95" s="228" t="s">
        <v>93</v>
      </c>
      <c r="C95" s="173">
        <f>C96+C98</f>
        <v>2566.451</v>
      </c>
      <c r="D95" s="140"/>
      <c r="E95" s="212"/>
      <c r="F95" s="139">
        <f aca="true" t="shared" si="10" ref="F95:F96">C95</f>
        <v>2566.451</v>
      </c>
    </row>
    <row r="96" spans="1:6" ht="15">
      <c r="A96" s="207">
        <v>41020300</v>
      </c>
      <c r="B96" s="229" t="s">
        <v>128</v>
      </c>
      <c r="C96" s="176">
        <v>458.108</v>
      </c>
      <c r="D96" s="177"/>
      <c r="E96" s="216"/>
      <c r="F96" s="149">
        <f t="shared" si="10"/>
        <v>458.108</v>
      </c>
    </row>
    <row r="97" spans="1:6" ht="15">
      <c r="A97" s="190"/>
      <c r="B97" s="230" t="s">
        <v>129</v>
      </c>
      <c r="C97" s="180"/>
      <c r="D97" s="181"/>
      <c r="E97" s="218"/>
      <c r="F97" s="154"/>
    </row>
    <row r="98" spans="1:6" ht="15">
      <c r="A98" s="208">
        <v>41020900</v>
      </c>
      <c r="B98" s="231" t="s">
        <v>96</v>
      </c>
      <c r="C98" s="184">
        <v>2108.343</v>
      </c>
      <c r="D98" s="185"/>
      <c r="E98" s="214"/>
      <c r="F98" s="144">
        <f>C98</f>
        <v>2108.343</v>
      </c>
    </row>
    <row r="99" spans="1:6" ht="15.75">
      <c r="A99" s="209">
        <v>41030000</v>
      </c>
      <c r="B99" s="232" t="s">
        <v>97</v>
      </c>
      <c r="C99" s="188">
        <f>C101+C104+F117+C108+C116+C118+C149</f>
        <v>131995.224</v>
      </c>
      <c r="D99" s="189">
        <f>D118</f>
        <v>1510.223</v>
      </c>
      <c r="E99" s="233">
        <f>E118</f>
        <v>1410.3229999999999</v>
      </c>
      <c r="F99" s="162">
        <f>C99+D99</f>
        <v>133505.447</v>
      </c>
    </row>
    <row r="100" spans="1:6" ht="15">
      <c r="A100" s="190"/>
      <c r="B100" s="230" t="s">
        <v>98</v>
      </c>
      <c r="C100" s="190"/>
      <c r="D100" s="181"/>
      <c r="E100" s="218"/>
      <c r="F100" s="155"/>
    </row>
    <row r="101" spans="1:6" ht="15">
      <c r="A101" s="207">
        <v>41030600</v>
      </c>
      <c r="B101" s="229" t="s">
        <v>130</v>
      </c>
      <c r="C101" s="176">
        <v>105992.4</v>
      </c>
      <c r="D101" s="177"/>
      <c r="E101" s="216"/>
      <c r="F101" s="149">
        <f>C101</f>
        <v>105992.4</v>
      </c>
    </row>
    <row r="102" spans="1:6" ht="15">
      <c r="A102" s="193"/>
      <c r="B102" s="234" t="s">
        <v>131</v>
      </c>
      <c r="C102" s="193"/>
      <c r="D102" s="33"/>
      <c r="E102" s="220"/>
      <c r="F102" s="21"/>
    </row>
    <row r="103" spans="1:6" ht="15">
      <c r="A103" s="190"/>
      <c r="B103" s="230" t="s">
        <v>132</v>
      </c>
      <c r="C103" s="190"/>
      <c r="D103" s="181"/>
      <c r="E103" s="218"/>
      <c r="F103" s="155"/>
    </row>
    <row r="104" spans="1:6" ht="15">
      <c r="A104" s="207">
        <v>41030800</v>
      </c>
      <c r="B104" s="229" t="s">
        <v>133</v>
      </c>
      <c r="C104" s="176">
        <v>21187.1</v>
      </c>
      <c r="D104" s="195"/>
      <c r="E104" s="216"/>
      <c r="F104" s="149">
        <f>C104+D104</f>
        <v>21187.1</v>
      </c>
    </row>
    <row r="105" spans="1:6" ht="15">
      <c r="A105" s="193"/>
      <c r="B105" s="234" t="s">
        <v>134</v>
      </c>
      <c r="C105" s="193"/>
      <c r="D105" s="33"/>
      <c r="E105" s="220"/>
      <c r="F105" s="21"/>
    </row>
    <row r="106" spans="1:6" ht="15">
      <c r="A106" s="193"/>
      <c r="B106" s="234" t="s">
        <v>135</v>
      </c>
      <c r="C106" s="193"/>
      <c r="D106" s="33"/>
      <c r="E106" s="220"/>
      <c r="F106" s="21"/>
    </row>
    <row r="107" spans="1:6" ht="15">
      <c r="A107" s="190"/>
      <c r="B107" s="230" t="s">
        <v>136</v>
      </c>
      <c r="C107" s="190"/>
      <c r="D107" s="181"/>
      <c r="E107" s="218"/>
      <c r="F107" s="155"/>
    </row>
    <row r="108" spans="1:6" ht="15">
      <c r="A108" s="207">
        <v>41030900</v>
      </c>
      <c r="B108" s="229" t="s">
        <v>137</v>
      </c>
      <c r="C108" s="176">
        <v>881.4</v>
      </c>
      <c r="D108" s="177"/>
      <c r="E108" s="216"/>
      <c r="F108" s="149">
        <f>C108</f>
        <v>881.4</v>
      </c>
    </row>
    <row r="109" spans="1:6" ht="15">
      <c r="A109" s="193"/>
      <c r="B109" s="234" t="s">
        <v>138</v>
      </c>
      <c r="C109" s="193"/>
      <c r="D109" s="33"/>
      <c r="E109" s="220"/>
      <c r="F109" s="21"/>
    </row>
    <row r="110" spans="1:6" ht="15">
      <c r="A110" s="193"/>
      <c r="B110" s="234" t="s">
        <v>139</v>
      </c>
      <c r="C110" s="193"/>
      <c r="D110" s="33"/>
      <c r="E110" s="220"/>
      <c r="F110" s="21"/>
    </row>
    <row r="111" spans="1:6" ht="15">
      <c r="A111" s="193"/>
      <c r="B111" s="234" t="s">
        <v>140</v>
      </c>
      <c r="C111" s="193"/>
      <c r="D111" s="33"/>
      <c r="E111" s="220"/>
      <c r="F111" s="21"/>
    </row>
    <row r="112" spans="1:6" ht="15">
      <c r="A112" s="193"/>
      <c r="B112" s="234" t="s">
        <v>141</v>
      </c>
      <c r="C112" s="193"/>
      <c r="D112" s="33"/>
      <c r="E112" s="220"/>
      <c r="F112" s="21"/>
    </row>
    <row r="113" spans="1:6" ht="15">
      <c r="A113" s="193"/>
      <c r="B113" s="234" t="s">
        <v>142</v>
      </c>
      <c r="C113" s="193"/>
      <c r="D113" s="33"/>
      <c r="E113" s="220"/>
      <c r="F113" s="21"/>
    </row>
    <row r="114" spans="1:6" ht="15">
      <c r="A114" s="193"/>
      <c r="B114" s="234" t="s">
        <v>143</v>
      </c>
      <c r="C114" s="193"/>
      <c r="D114" s="33"/>
      <c r="E114" s="220"/>
      <c r="F114" s="21"/>
    </row>
    <row r="115" spans="1:6" ht="15">
      <c r="A115" s="190"/>
      <c r="B115" s="230" t="s">
        <v>144</v>
      </c>
      <c r="C115" s="190"/>
      <c r="D115" s="181"/>
      <c r="E115" s="218"/>
      <c r="F115" s="155"/>
    </row>
    <row r="116" spans="1:6" ht="15">
      <c r="A116" s="207">
        <v>41031000</v>
      </c>
      <c r="B116" s="229" t="s">
        <v>145</v>
      </c>
      <c r="C116" s="176">
        <v>18.5</v>
      </c>
      <c r="D116" s="177"/>
      <c r="E116" s="216"/>
      <c r="F116" s="149">
        <f>C116</f>
        <v>18.5</v>
      </c>
    </row>
    <row r="117" spans="1:6" ht="15">
      <c r="A117" s="190"/>
      <c r="B117" s="230" t="s">
        <v>146</v>
      </c>
      <c r="C117" s="190"/>
      <c r="D117" s="181"/>
      <c r="E117" s="218"/>
      <c r="F117" s="154"/>
    </row>
    <row r="118" spans="1:6" ht="15.75">
      <c r="A118" s="206">
        <v>41035000</v>
      </c>
      <c r="B118" s="228" t="s">
        <v>149</v>
      </c>
      <c r="C118" s="184">
        <f>C119+C120+C121+C123+C125+C126+C128+C130+C132+C133+C140+C135+C136</f>
        <v>3005.027</v>
      </c>
      <c r="D118" s="196">
        <f>SUM(D120:D153)</f>
        <v>1510.223</v>
      </c>
      <c r="E118" s="235">
        <f>SUM(E119:E153)</f>
        <v>1410.3229999999999</v>
      </c>
      <c r="F118" s="144">
        <f>C118+D118</f>
        <v>4515.25</v>
      </c>
    </row>
    <row r="119" spans="1:6" ht="15">
      <c r="A119" s="208">
        <v>41035000</v>
      </c>
      <c r="B119" s="231" t="s">
        <v>150</v>
      </c>
      <c r="C119" s="196">
        <v>31.4</v>
      </c>
      <c r="D119" s="196"/>
      <c r="E119" s="235"/>
      <c r="F119" s="144">
        <f aca="true" t="shared" si="11" ref="F119:F121">C119</f>
        <v>31.4</v>
      </c>
    </row>
    <row r="120" spans="1:6" ht="15">
      <c r="A120" s="208">
        <v>41035000</v>
      </c>
      <c r="B120" s="231" t="s">
        <v>151</v>
      </c>
      <c r="C120" s="196">
        <v>77.623</v>
      </c>
      <c r="D120" s="196"/>
      <c r="E120" s="235"/>
      <c r="F120" s="144">
        <f t="shared" si="11"/>
        <v>77.623</v>
      </c>
    </row>
    <row r="121" spans="1:6" ht="15">
      <c r="A121" s="207">
        <v>41035000</v>
      </c>
      <c r="B121" s="229" t="s">
        <v>152</v>
      </c>
      <c r="C121" s="195">
        <v>26.4</v>
      </c>
      <c r="D121" s="195"/>
      <c r="E121" s="236"/>
      <c r="F121" s="149">
        <f t="shared" si="11"/>
        <v>26.4</v>
      </c>
    </row>
    <row r="122" spans="1:6" ht="15">
      <c r="A122" s="190"/>
      <c r="B122" s="230" t="s">
        <v>153</v>
      </c>
      <c r="C122" s="197"/>
      <c r="D122" s="197"/>
      <c r="E122" s="237"/>
      <c r="F122" s="154"/>
    </row>
    <row r="123" spans="1:6" ht="15">
      <c r="A123" s="207">
        <v>41035000</v>
      </c>
      <c r="B123" s="229" t="s">
        <v>154</v>
      </c>
      <c r="C123" s="195">
        <v>110.727</v>
      </c>
      <c r="D123" s="195"/>
      <c r="E123" s="236"/>
      <c r="F123" s="149">
        <f>C123</f>
        <v>110.727</v>
      </c>
    </row>
    <row r="124" spans="1:6" ht="15">
      <c r="A124" s="190"/>
      <c r="B124" s="230" t="s">
        <v>155</v>
      </c>
      <c r="C124" s="197"/>
      <c r="D124" s="197"/>
      <c r="E124" s="237"/>
      <c r="F124" s="154"/>
    </row>
    <row r="125" spans="1:6" ht="15">
      <c r="A125" s="208">
        <v>41035000</v>
      </c>
      <c r="B125" s="231" t="s">
        <v>156</v>
      </c>
      <c r="C125" s="196">
        <v>194.898</v>
      </c>
      <c r="D125" s="196"/>
      <c r="E125" s="235"/>
      <c r="F125" s="144">
        <f aca="true" t="shared" si="12" ref="F125:F126">C125</f>
        <v>194.898</v>
      </c>
    </row>
    <row r="126" spans="1:6" ht="15">
      <c r="A126" s="207">
        <v>41035000</v>
      </c>
      <c r="B126" s="229" t="s">
        <v>325</v>
      </c>
      <c r="C126" s="195">
        <v>35</v>
      </c>
      <c r="D126" s="195"/>
      <c r="E126" s="236"/>
      <c r="F126" s="149">
        <f t="shared" si="12"/>
        <v>35</v>
      </c>
    </row>
    <row r="127" spans="1:6" ht="15">
      <c r="A127" s="190"/>
      <c r="B127" s="230" t="s">
        <v>326</v>
      </c>
      <c r="C127" s="197"/>
      <c r="D127" s="197"/>
      <c r="E127" s="237"/>
      <c r="F127" s="154"/>
    </row>
    <row r="128" spans="1:6" ht="15">
      <c r="A128" s="207">
        <v>41035000</v>
      </c>
      <c r="B128" s="229" t="s">
        <v>327</v>
      </c>
      <c r="C128" s="195">
        <v>46.389</v>
      </c>
      <c r="D128" s="195"/>
      <c r="E128" s="236"/>
      <c r="F128" s="149">
        <f>C128</f>
        <v>46.389</v>
      </c>
    </row>
    <row r="129" spans="1:6" ht="15">
      <c r="A129" s="190"/>
      <c r="B129" s="230" t="s">
        <v>328</v>
      </c>
      <c r="C129" s="197"/>
      <c r="D129" s="197"/>
      <c r="E129" s="237"/>
      <c r="F129" s="154"/>
    </row>
    <row r="130" spans="1:6" ht="15">
      <c r="A130" s="207">
        <v>41035000</v>
      </c>
      <c r="B130" s="229" t="s">
        <v>332</v>
      </c>
      <c r="C130" s="195">
        <v>1898.157</v>
      </c>
      <c r="D130" s="195">
        <v>335.414</v>
      </c>
      <c r="E130" s="238">
        <v>335.414</v>
      </c>
      <c r="F130" s="149">
        <f>C130+D130</f>
        <v>2233.571</v>
      </c>
    </row>
    <row r="131" spans="1:6" ht="15">
      <c r="A131" s="190"/>
      <c r="B131" s="230" t="s">
        <v>333</v>
      </c>
      <c r="C131" s="197"/>
      <c r="D131" s="197"/>
      <c r="E131" s="237"/>
      <c r="F131" s="154"/>
    </row>
    <row r="132" spans="1:6" ht="15">
      <c r="A132" s="208">
        <v>41035000</v>
      </c>
      <c r="B132" s="231" t="s">
        <v>334</v>
      </c>
      <c r="C132" s="196">
        <v>1.95</v>
      </c>
      <c r="D132" s="196"/>
      <c r="E132" s="235"/>
      <c r="F132" s="144">
        <v>1.95</v>
      </c>
    </row>
    <row r="133" spans="1:6" ht="15">
      <c r="A133" s="207">
        <v>41035000</v>
      </c>
      <c r="B133" s="229" t="s">
        <v>329</v>
      </c>
      <c r="C133" s="195">
        <v>427.483</v>
      </c>
      <c r="D133" s="195"/>
      <c r="E133" s="236"/>
      <c r="F133" s="149">
        <f>C133</f>
        <v>427.483</v>
      </c>
    </row>
    <row r="134" spans="1:6" ht="15">
      <c r="A134" s="190"/>
      <c r="B134" s="230" t="s">
        <v>330</v>
      </c>
      <c r="C134" s="197"/>
      <c r="D134" s="197"/>
      <c r="E134" s="237"/>
      <c r="F134" s="154"/>
    </row>
    <row r="135" spans="1:6" ht="15">
      <c r="A135" s="208">
        <v>41035000</v>
      </c>
      <c r="B135" s="229" t="s">
        <v>362</v>
      </c>
      <c r="C135" s="196">
        <v>95</v>
      </c>
      <c r="D135" s="196"/>
      <c r="E135" s="239"/>
      <c r="F135" s="196">
        <f aca="true" t="shared" si="13" ref="F135:F136">C135</f>
        <v>95</v>
      </c>
    </row>
    <row r="136" spans="1:6" ht="15">
      <c r="A136" s="193">
        <v>41035000</v>
      </c>
      <c r="B136" s="229" t="s">
        <v>363</v>
      </c>
      <c r="C136" s="41">
        <v>60</v>
      </c>
      <c r="D136" s="41"/>
      <c r="E136" s="240"/>
      <c r="F136" s="41">
        <f t="shared" si="13"/>
        <v>60</v>
      </c>
    </row>
    <row r="137" spans="1:6" ht="15">
      <c r="A137" s="193"/>
      <c r="B137" s="234" t="s">
        <v>364</v>
      </c>
      <c r="C137" s="41"/>
      <c r="D137" s="41"/>
      <c r="E137" s="241"/>
      <c r="F137" s="22"/>
    </row>
    <row r="138" spans="1:6" ht="15">
      <c r="A138" s="190"/>
      <c r="B138" s="230" t="s">
        <v>365</v>
      </c>
      <c r="C138" s="197"/>
      <c r="D138" s="197"/>
      <c r="E138" s="237"/>
      <c r="F138" s="154"/>
    </row>
    <row r="139" spans="1:6" ht="15">
      <c r="A139" s="193">
        <v>41035000</v>
      </c>
      <c r="B139" s="229" t="s">
        <v>366</v>
      </c>
      <c r="C139" s="41"/>
      <c r="D139" s="41">
        <v>99.9</v>
      </c>
      <c r="E139" s="241"/>
      <c r="F139" s="22">
        <f aca="true" t="shared" si="14" ref="F139:F140">D139</f>
        <v>99.9</v>
      </c>
    </row>
    <row r="140" spans="1:6" ht="15">
      <c r="A140" s="207">
        <v>41035000</v>
      </c>
      <c r="B140" s="229" t="s">
        <v>157</v>
      </c>
      <c r="C140" s="195"/>
      <c r="D140" s="195">
        <f>E140</f>
        <v>74.909</v>
      </c>
      <c r="E140" s="238">
        <v>74.909</v>
      </c>
      <c r="F140" s="149">
        <f t="shared" si="14"/>
        <v>74.909</v>
      </c>
    </row>
    <row r="141" spans="1:6" ht="15">
      <c r="A141" s="193"/>
      <c r="B141" s="234" t="s">
        <v>158</v>
      </c>
      <c r="C141" s="41"/>
      <c r="D141" s="41"/>
      <c r="E141" s="241"/>
      <c r="F141" s="22"/>
    </row>
    <row r="142" spans="1:6" ht="15">
      <c r="A142" s="193"/>
      <c r="B142" s="234" t="s">
        <v>159</v>
      </c>
      <c r="C142" s="41"/>
      <c r="D142" s="41"/>
      <c r="E142" s="241"/>
      <c r="F142" s="22"/>
    </row>
    <row r="143" spans="1:6" ht="15">
      <c r="A143" s="190"/>
      <c r="B143" s="230" t="s">
        <v>160</v>
      </c>
      <c r="C143" s="197"/>
      <c r="D143" s="197"/>
      <c r="E143" s="237"/>
      <c r="F143" s="154"/>
    </row>
    <row r="144" spans="1:6" ht="15">
      <c r="A144" s="193">
        <v>41035000</v>
      </c>
      <c r="B144" s="229" t="s">
        <v>367</v>
      </c>
      <c r="C144" s="41"/>
      <c r="D144" s="41">
        <v>60</v>
      </c>
      <c r="E144" s="241">
        <v>60</v>
      </c>
      <c r="F144" s="22">
        <f>D144</f>
        <v>60</v>
      </c>
    </row>
    <row r="145" spans="1:6" ht="15">
      <c r="A145" s="193"/>
      <c r="B145" s="234"/>
      <c r="C145" s="41"/>
      <c r="D145" s="41"/>
      <c r="E145" s="241"/>
      <c r="F145" s="22"/>
    </row>
    <row r="146" spans="1:6" ht="15">
      <c r="A146" s="207">
        <v>41035000</v>
      </c>
      <c r="B146" s="229" t="s">
        <v>335</v>
      </c>
      <c r="C146" s="176"/>
      <c r="D146" s="195">
        <v>490</v>
      </c>
      <c r="E146" s="238">
        <v>490</v>
      </c>
      <c r="F146" s="149">
        <v>490</v>
      </c>
    </row>
    <row r="147" spans="1:6" ht="15">
      <c r="A147" s="190"/>
      <c r="B147" s="230" t="s">
        <v>336</v>
      </c>
      <c r="C147" s="180"/>
      <c r="D147" s="197"/>
      <c r="E147" s="242"/>
      <c r="F147" s="154"/>
    </row>
    <row r="148" spans="1:6" ht="15">
      <c r="A148" s="208">
        <v>41035000</v>
      </c>
      <c r="B148" s="231" t="s">
        <v>165</v>
      </c>
      <c r="C148" s="184"/>
      <c r="D148" s="196">
        <v>450</v>
      </c>
      <c r="E148" s="243">
        <v>450</v>
      </c>
      <c r="F148" s="144">
        <f>D148</f>
        <v>450</v>
      </c>
    </row>
    <row r="149" spans="1:6" ht="15">
      <c r="A149" s="207">
        <v>41035800</v>
      </c>
      <c r="B149" s="229" t="s">
        <v>166</v>
      </c>
      <c r="C149" s="176">
        <v>910.797</v>
      </c>
      <c r="D149" s="177"/>
      <c r="E149" s="216"/>
      <c r="F149" s="149">
        <f>C149</f>
        <v>910.797</v>
      </c>
    </row>
    <row r="150" spans="1:6" ht="15">
      <c r="A150" s="193"/>
      <c r="B150" s="234" t="s">
        <v>167</v>
      </c>
      <c r="C150" s="193"/>
      <c r="D150" s="33"/>
      <c r="E150" s="220"/>
      <c r="F150" s="21"/>
    </row>
    <row r="151" spans="1:6" ht="15">
      <c r="A151" s="193"/>
      <c r="B151" s="234" t="s">
        <v>168</v>
      </c>
      <c r="C151" s="193"/>
      <c r="D151" s="33"/>
      <c r="E151" s="220"/>
      <c r="F151" s="21"/>
    </row>
    <row r="152" spans="1:6" ht="15">
      <c r="A152" s="193"/>
      <c r="B152" s="234" t="s">
        <v>169</v>
      </c>
      <c r="C152" s="193"/>
      <c r="D152" s="33"/>
      <c r="E152" s="220"/>
      <c r="F152" s="21"/>
    </row>
    <row r="153" spans="1:6" ht="13.5" customHeight="1">
      <c r="A153" s="190"/>
      <c r="B153" s="230"/>
      <c r="C153" s="190"/>
      <c r="D153" s="155"/>
      <c r="E153" s="218"/>
      <c r="F153" s="155"/>
    </row>
    <row r="154" spans="1:6" ht="16.5">
      <c r="A154" s="198"/>
      <c r="B154" s="244" t="s">
        <v>126</v>
      </c>
      <c r="C154" s="200">
        <f>C93+C92</f>
        <v>297868.375</v>
      </c>
      <c r="D154" s="200">
        <f>D92+D93</f>
        <v>5775.45</v>
      </c>
      <c r="E154" s="245">
        <f>E93</f>
        <v>1410.3229999999999</v>
      </c>
      <c r="F154" s="200">
        <f>D154+C154</f>
        <v>303643.825</v>
      </c>
    </row>
    <row r="155" spans="1:6" ht="15">
      <c r="A155" s="35"/>
      <c r="B155" s="35"/>
      <c r="C155" s="36"/>
      <c r="D155" s="37"/>
      <c r="E155" s="37"/>
      <c r="F155" s="37"/>
    </row>
    <row r="156" spans="1:6" ht="15">
      <c r="A156" s="35"/>
      <c r="B156" s="35"/>
      <c r="C156" s="36"/>
      <c r="D156" s="37"/>
      <c r="E156" s="37"/>
      <c r="F156" s="37"/>
    </row>
    <row r="157" spans="1:6" ht="15">
      <c r="A157" s="35"/>
      <c r="B157" s="35"/>
      <c r="C157" s="36"/>
      <c r="D157" s="37"/>
      <c r="E157" s="37"/>
      <c r="F157" s="37"/>
    </row>
    <row r="158" spans="1:6" ht="15">
      <c r="A158" s="35"/>
      <c r="B158" s="35"/>
      <c r="C158" s="36"/>
      <c r="D158" s="37"/>
      <c r="E158" s="37"/>
      <c r="F158" s="37"/>
    </row>
    <row r="159" spans="1:6" ht="15">
      <c r="A159" s="35"/>
      <c r="B159" s="35"/>
      <c r="C159" s="36"/>
      <c r="D159" s="37"/>
      <c r="E159" s="37"/>
      <c r="F159" s="37"/>
    </row>
    <row r="160" spans="1:6" ht="15">
      <c r="A160" s="35"/>
      <c r="B160" s="35"/>
      <c r="C160" s="36"/>
      <c r="D160" s="37"/>
      <c r="E160" s="37"/>
      <c r="F160" s="37"/>
    </row>
    <row r="161" spans="1:6" ht="14.25">
      <c r="A161" s="2"/>
      <c r="B161" s="2"/>
      <c r="C161" s="2"/>
      <c r="D161" s="2"/>
      <c r="E161" s="38"/>
      <c r="F161" s="2"/>
    </row>
    <row r="162" spans="1:6" ht="18">
      <c r="A162" s="39" t="s">
        <v>359</v>
      </c>
      <c r="B162" s="39"/>
      <c r="C162" s="39"/>
      <c r="D162" s="2"/>
      <c r="E162" s="2"/>
      <c r="F162" s="2"/>
    </row>
  </sheetData>
  <sheetProtection selectLockedCells="1" selectUnlockedCells="1"/>
  <printOptions/>
  <pageMargins left="0.3798611111111111" right="0.1597222222222222" top="0.2" bottom="0.5" header="0.5118055555555555" footer="0.5118055555555555"/>
  <pageSetup horizontalDpi="300" verticalDpi="300" orientation="portrait" paperSize="9" scale="56"/>
  <rowBreaks count="1" manualBreakCount="1">
    <brk id="9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0"/>
  <sheetViews>
    <sheetView zoomScale="75" zoomScaleNormal="75" workbookViewId="0" topLeftCell="A3">
      <selection activeCell="A190" sqref="A190"/>
    </sheetView>
  </sheetViews>
  <sheetFormatPr defaultColWidth="9.00390625" defaultRowHeight="12.75"/>
  <cols>
    <col min="1" max="1" width="12.375" style="0" customWidth="1"/>
    <col min="2" max="2" width="82.875" style="0" customWidth="1"/>
    <col min="3" max="3" width="13.25390625" style="0" customWidth="1"/>
    <col min="4" max="4" width="14.00390625" style="0" customWidth="1"/>
    <col min="5" max="5" width="12.375" style="0" customWidth="1"/>
    <col min="6" max="6" width="13.125" style="0" customWidth="1"/>
    <col min="7" max="7" width="15.25390625" style="0" customWidth="1"/>
  </cols>
  <sheetData>
    <row r="1" spans="1:10" ht="12.75">
      <c r="A1" s="44"/>
      <c r="B1" s="44"/>
      <c r="C1" s="44"/>
      <c r="D1" s="45" t="s">
        <v>170</v>
      </c>
      <c r="E1" s="45"/>
      <c r="F1" s="45"/>
      <c r="G1" s="45"/>
      <c r="H1" s="44"/>
      <c r="I1" s="44"/>
      <c r="J1" s="44"/>
    </row>
    <row r="2" spans="1:10" ht="12.75">
      <c r="A2" s="44"/>
      <c r="B2" s="44"/>
      <c r="C2" s="44"/>
      <c r="D2" s="45" t="s">
        <v>171</v>
      </c>
      <c r="E2" s="45"/>
      <c r="F2" s="45"/>
      <c r="G2" s="45"/>
      <c r="H2" s="44"/>
      <c r="I2" s="44"/>
      <c r="J2" s="44"/>
    </row>
    <row r="3" spans="1:10" ht="12.75">
      <c r="A3" s="44"/>
      <c r="B3" s="44"/>
      <c r="C3" s="44"/>
      <c r="D3" s="45"/>
      <c r="E3" s="45" t="s">
        <v>172</v>
      </c>
      <c r="F3" s="45" t="s">
        <v>173</v>
      </c>
      <c r="G3" s="45"/>
      <c r="H3" s="45"/>
      <c r="I3" s="44"/>
      <c r="J3" s="44"/>
    </row>
    <row r="4" spans="1:10" ht="18">
      <c r="A4" s="46"/>
      <c r="B4" s="44"/>
      <c r="C4" s="44"/>
      <c r="D4" s="44"/>
      <c r="E4" s="45"/>
      <c r="F4" s="45"/>
      <c r="G4" s="45"/>
      <c r="H4" s="47"/>
      <c r="I4" s="44"/>
      <c r="J4" s="44"/>
    </row>
    <row r="5" spans="1:7" ht="12.75">
      <c r="A5" s="47"/>
      <c r="B5" s="48"/>
      <c r="C5" s="48"/>
      <c r="D5" s="48"/>
      <c r="E5" s="45"/>
      <c r="F5" s="45"/>
      <c r="G5" s="45"/>
    </row>
    <row r="6" spans="1:6" ht="12.75">
      <c r="A6" s="49"/>
      <c r="B6" s="44" t="s">
        <v>368</v>
      </c>
      <c r="C6" s="44"/>
      <c r="D6" s="44"/>
      <c r="E6" s="47"/>
      <c r="F6" s="47"/>
    </row>
    <row r="7" spans="1:6" ht="12.75">
      <c r="A7" s="44"/>
      <c r="B7" s="44" t="s">
        <v>175</v>
      </c>
      <c r="C7" s="44"/>
      <c r="D7" s="44"/>
      <c r="E7" s="47"/>
      <c r="F7" s="47"/>
    </row>
    <row r="8" spans="1:6" ht="12.75">
      <c r="A8" s="48"/>
      <c r="B8" s="48"/>
      <c r="C8" s="50"/>
      <c r="D8" s="50"/>
      <c r="E8" s="48"/>
      <c r="F8" s="48"/>
    </row>
    <row r="9" spans="1:6" ht="13.5">
      <c r="A9" s="45"/>
      <c r="B9" s="51"/>
      <c r="C9" s="52"/>
      <c r="D9" s="52"/>
      <c r="E9" s="51"/>
      <c r="F9" s="51"/>
    </row>
    <row r="10" spans="1:7" ht="13.5">
      <c r="A10" s="5" t="s">
        <v>5</v>
      </c>
      <c r="B10" s="54"/>
      <c r="C10" s="55" t="s">
        <v>177</v>
      </c>
      <c r="D10" s="246" t="s">
        <v>178</v>
      </c>
      <c r="E10" s="247" t="s">
        <v>179</v>
      </c>
      <c r="F10" s="64" t="s">
        <v>180</v>
      </c>
      <c r="G10" s="248"/>
    </row>
    <row r="11" spans="1:7" ht="12.75">
      <c r="A11" s="10" t="s">
        <v>7</v>
      </c>
      <c r="B11" s="51" t="s">
        <v>181</v>
      </c>
      <c r="C11" s="57" t="s">
        <v>182</v>
      </c>
      <c r="D11" s="249" t="s">
        <v>183</v>
      </c>
      <c r="E11" s="250" t="s">
        <v>185</v>
      </c>
      <c r="F11" s="57" t="s">
        <v>186</v>
      </c>
      <c r="G11" s="5" t="s">
        <v>187</v>
      </c>
    </row>
    <row r="12" spans="1:7" ht="12.75">
      <c r="A12" s="10" t="s">
        <v>12</v>
      </c>
      <c r="B12" s="51"/>
      <c r="C12" s="57" t="s">
        <v>189</v>
      </c>
      <c r="D12" s="249">
        <v>2014</v>
      </c>
      <c r="E12" s="250" t="s">
        <v>191</v>
      </c>
      <c r="F12" s="57" t="s">
        <v>192</v>
      </c>
      <c r="G12" s="60" t="s">
        <v>193</v>
      </c>
    </row>
    <row r="13" spans="1:7" ht="13.5">
      <c r="A13" s="10"/>
      <c r="B13" s="51"/>
      <c r="C13" s="57" t="s">
        <v>195</v>
      </c>
      <c r="D13" s="249" t="s">
        <v>196</v>
      </c>
      <c r="E13" s="251" t="s">
        <v>198</v>
      </c>
      <c r="F13" s="57" t="s">
        <v>199</v>
      </c>
      <c r="G13" s="58" t="s">
        <v>200</v>
      </c>
    </row>
    <row r="14" spans="1:7" ht="13.5">
      <c r="A14" s="62">
        <v>1</v>
      </c>
      <c r="B14" s="63">
        <v>2</v>
      </c>
      <c r="C14" s="64">
        <v>3</v>
      </c>
      <c r="D14" s="64">
        <v>4</v>
      </c>
      <c r="E14" s="62">
        <v>6</v>
      </c>
      <c r="F14" s="65">
        <v>7</v>
      </c>
      <c r="G14" s="66">
        <v>8</v>
      </c>
    </row>
    <row r="15" spans="1:7" ht="12.75">
      <c r="A15" s="252">
        <v>10000000</v>
      </c>
      <c r="B15" s="253" t="s">
        <v>19</v>
      </c>
      <c r="C15" s="254">
        <f>C16+C33+C44+C39</f>
        <v>171910.22000000003</v>
      </c>
      <c r="D15" s="255">
        <f>D16+D33+D44+D39</f>
        <v>162754.12</v>
      </c>
      <c r="E15" s="254">
        <f>E16+E33+E44+E39</f>
        <v>158602.898</v>
      </c>
      <c r="F15" s="256">
        <f aca="true" t="shared" si="0" ref="F15:F16">E15/C15*100</f>
        <v>92.25914433708476</v>
      </c>
      <c r="G15" s="257">
        <f aca="true" t="shared" si="1" ref="G15:G16">E15/D15*100</f>
        <v>97.44939052848554</v>
      </c>
    </row>
    <row r="16" spans="1:7" ht="12.75">
      <c r="A16" s="67">
        <v>11000000</v>
      </c>
      <c r="B16" s="44" t="s">
        <v>201</v>
      </c>
      <c r="C16" s="69">
        <f>C18</f>
        <v>85839.52</v>
      </c>
      <c r="D16" s="258">
        <f>D18</f>
        <v>80147.51999999999</v>
      </c>
      <c r="E16" s="100">
        <f>E18+E31</f>
        <v>74041.563</v>
      </c>
      <c r="F16" s="72">
        <f t="shared" si="0"/>
        <v>86.25579802869353</v>
      </c>
      <c r="G16" s="73">
        <f t="shared" si="1"/>
        <v>92.38160207577228</v>
      </c>
    </row>
    <row r="17" spans="1:7" ht="12.75">
      <c r="A17" s="259"/>
      <c r="B17" s="260" t="s">
        <v>202</v>
      </c>
      <c r="C17" s="261"/>
      <c r="D17" s="262"/>
      <c r="E17" s="261"/>
      <c r="F17" s="263"/>
      <c r="G17" s="264"/>
    </row>
    <row r="18" spans="1:7" ht="12.75">
      <c r="A18" s="265">
        <v>11010000</v>
      </c>
      <c r="B18" s="266" t="s">
        <v>21</v>
      </c>
      <c r="C18" s="267">
        <f>C19+C21+C24+C26+C28</f>
        <v>85839.52</v>
      </c>
      <c r="D18" s="268">
        <f>D19+D21+D24+D26+D28</f>
        <v>80147.51999999999</v>
      </c>
      <c r="E18" s="267">
        <f>E19+E21+E24+E26+E28</f>
        <v>74041.37199999999</v>
      </c>
      <c r="F18" s="269">
        <f aca="true" t="shared" si="2" ref="F18:F19">E18/C18*100</f>
        <v>86.25557552045956</v>
      </c>
      <c r="G18" s="270">
        <f aca="true" t="shared" si="3" ref="G18:G19">E18/D18*100</f>
        <v>92.38136376521695</v>
      </c>
    </row>
    <row r="19" spans="1:7" ht="12.75">
      <c r="A19" s="58">
        <v>11010100</v>
      </c>
      <c r="B19" s="45" t="s">
        <v>203</v>
      </c>
      <c r="C19" s="75">
        <v>66566.52</v>
      </c>
      <c r="D19" s="271">
        <v>60813.42</v>
      </c>
      <c r="E19" s="76">
        <v>54316.219</v>
      </c>
      <c r="F19" s="72">
        <f t="shared" si="2"/>
        <v>81.59690336823977</v>
      </c>
      <c r="G19" s="73">
        <f t="shared" si="3"/>
        <v>89.31617231854416</v>
      </c>
    </row>
    <row r="20" spans="1:7" ht="12.75">
      <c r="A20" s="272"/>
      <c r="B20" s="273" t="s">
        <v>204</v>
      </c>
      <c r="C20" s="274"/>
      <c r="D20" s="275"/>
      <c r="E20" s="276"/>
      <c r="F20" s="263"/>
      <c r="G20" s="264"/>
    </row>
    <row r="21" spans="1:7" ht="12.75">
      <c r="A21" s="58">
        <v>11010200</v>
      </c>
      <c r="B21" s="45" t="s">
        <v>24</v>
      </c>
      <c r="C21" s="75">
        <v>10477.3</v>
      </c>
      <c r="D21" s="271">
        <v>11922</v>
      </c>
      <c r="E21" s="76">
        <v>12082.605</v>
      </c>
      <c r="F21" s="72">
        <f>E21/C21*100</f>
        <v>115.32174319719775</v>
      </c>
      <c r="G21" s="73">
        <f>E21/D21*100</f>
        <v>101.3471313537997</v>
      </c>
    </row>
    <row r="22" spans="1:7" ht="12.75">
      <c r="A22" s="58"/>
      <c r="B22" s="45" t="s">
        <v>205</v>
      </c>
      <c r="C22" s="75"/>
      <c r="D22" s="271"/>
      <c r="E22" s="76"/>
      <c r="F22" s="72"/>
      <c r="G22" s="73"/>
    </row>
    <row r="23" spans="1:7" ht="12.75">
      <c r="A23" s="272"/>
      <c r="B23" s="273" t="s">
        <v>206</v>
      </c>
      <c r="C23" s="274"/>
      <c r="D23" s="275"/>
      <c r="E23" s="276"/>
      <c r="F23" s="263"/>
      <c r="G23" s="264"/>
    </row>
    <row r="24" spans="1:7" ht="12.75">
      <c r="A24" s="58">
        <v>11010400</v>
      </c>
      <c r="B24" s="45" t="s">
        <v>207</v>
      </c>
      <c r="C24" s="75">
        <v>4448.9</v>
      </c>
      <c r="D24" s="271">
        <v>3800.4</v>
      </c>
      <c r="E24" s="76">
        <v>4001.458</v>
      </c>
      <c r="F24" s="72">
        <f>E24/C24*100</f>
        <v>89.94263750590035</v>
      </c>
      <c r="G24" s="73">
        <f>E24/D24*100</f>
        <v>105.29044311125145</v>
      </c>
    </row>
    <row r="25" spans="1:7" ht="12.75">
      <c r="A25" s="272"/>
      <c r="B25" s="273" t="s">
        <v>208</v>
      </c>
      <c r="C25" s="274"/>
      <c r="D25" s="275"/>
      <c r="E25" s="276"/>
      <c r="F25" s="263"/>
      <c r="G25" s="264"/>
    </row>
    <row r="26" spans="1:7" ht="12.75">
      <c r="A26" s="58">
        <v>11010500</v>
      </c>
      <c r="B26" s="45" t="s">
        <v>209</v>
      </c>
      <c r="C26" s="75">
        <v>4346.8</v>
      </c>
      <c r="D26" s="271">
        <v>3588.7</v>
      </c>
      <c r="E26" s="76">
        <v>3617.868</v>
      </c>
      <c r="F26" s="72">
        <f>E26/C26*100</f>
        <v>83.23060642311584</v>
      </c>
      <c r="G26" s="73">
        <f>E26/D26*100</f>
        <v>100.81277342770363</v>
      </c>
    </row>
    <row r="27" spans="1:7" ht="12.75">
      <c r="A27" s="272"/>
      <c r="B27" s="273" t="s">
        <v>210</v>
      </c>
      <c r="C27" s="274"/>
      <c r="D27" s="275"/>
      <c r="E27" s="276"/>
      <c r="F27" s="263"/>
      <c r="G27" s="264"/>
    </row>
    <row r="28" spans="1:7" ht="12.75">
      <c r="A28" s="78">
        <v>11010900</v>
      </c>
      <c r="B28" s="45" t="s">
        <v>369</v>
      </c>
      <c r="C28" s="75">
        <v>0</v>
      </c>
      <c r="D28" s="271">
        <v>23</v>
      </c>
      <c r="E28" s="76">
        <v>23.222</v>
      </c>
      <c r="F28" s="72">
        <v>0</v>
      </c>
      <c r="G28" s="73">
        <f>E28/D28*100</f>
        <v>100.96521739130435</v>
      </c>
    </row>
    <row r="29" spans="1:7" ht="12.75">
      <c r="A29" s="78"/>
      <c r="B29" s="45" t="s">
        <v>370</v>
      </c>
      <c r="C29" s="75"/>
      <c r="D29" s="271"/>
      <c r="E29" s="76"/>
      <c r="F29" s="72"/>
      <c r="G29" s="73"/>
    </row>
    <row r="30" spans="1:7" ht="12.75">
      <c r="A30" s="277"/>
      <c r="B30" s="273" t="s">
        <v>371</v>
      </c>
      <c r="C30" s="274"/>
      <c r="D30" s="275"/>
      <c r="E30" s="276"/>
      <c r="F30" s="263"/>
      <c r="G30" s="264"/>
    </row>
    <row r="31" spans="1:7" ht="12.75">
      <c r="A31" s="78">
        <v>11023202</v>
      </c>
      <c r="B31" s="45" t="s">
        <v>372</v>
      </c>
      <c r="C31" s="75">
        <v>0</v>
      </c>
      <c r="D31" s="271">
        <v>0</v>
      </c>
      <c r="E31" s="93">
        <v>0.191</v>
      </c>
      <c r="F31" s="72">
        <v>0</v>
      </c>
      <c r="G31" s="73">
        <v>0</v>
      </c>
    </row>
    <row r="32" spans="1:7" ht="12.75">
      <c r="A32" s="277"/>
      <c r="B32" s="273" t="s">
        <v>373</v>
      </c>
      <c r="C32" s="274"/>
      <c r="D32" s="275"/>
      <c r="E32" s="278"/>
      <c r="F32" s="263"/>
      <c r="G32" s="264"/>
    </row>
    <row r="33" spans="1:7" ht="12.75">
      <c r="A33" s="279">
        <v>13000000</v>
      </c>
      <c r="B33" s="266" t="s">
        <v>31</v>
      </c>
      <c r="C33" s="267">
        <f>C34</f>
        <v>80350</v>
      </c>
      <c r="D33" s="268">
        <f>D34</f>
        <v>77239.1</v>
      </c>
      <c r="E33" s="267">
        <f>E34</f>
        <v>79170.573</v>
      </c>
      <c r="F33" s="269">
        <f aca="true" t="shared" si="4" ref="F33:F38">E33/C33*100</f>
        <v>98.53213814561295</v>
      </c>
      <c r="G33" s="270">
        <f aca="true" t="shared" si="5" ref="G33:G38">E33/D33*100</f>
        <v>102.50064151446611</v>
      </c>
    </row>
    <row r="34" spans="1:7" ht="12.75">
      <c r="A34" s="265">
        <v>13050000</v>
      </c>
      <c r="B34" s="266" t="s">
        <v>32</v>
      </c>
      <c r="C34" s="267">
        <f>C35+C36+C37+C38</f>
        <v>80350</v>
      </c>
      <c r="D34" s="268">
        <f>D35+D36+D37+D38</f>
        <v>77239.1</v>
      </c>
      <c r="E34" s="267">
        <f>E35+E36+E37+E38</f>
        <v>79170.573</v>
      </c>
      <c r="F34" s="269">
        <f t="shared" si="4"/>
        <v>98.53213814561295</v>
      </c>
      <c r="G34" s="270">
        <f t="shared" si="5"/>
        <v>102.50064151446611</v>
      </c>
    </row>
    <row r="35" spans="1:7" ht="12.75">
      <c r="A35" s="265">
        <v>13050100</v>
      </c>
      <c r="B35" s="266" t="s">
        <v>33</v>
      </c>
      <c r="C35" s="267">
        <v>23000</v>
      </c>
      <c r="D35" s="268">
        <v>23639.1</v>
      </c>
      <c r="E35" s="280">
        <v>24580.14</v>
      </c>
      <c r="F35" s="269">
        <f t="shared" si="4"/>
        <v>106.87017391304347</v>
      </c>
      <c r="G35" s="270">
        <f t="shared" si="5"/>
        <v>103.98086221556659</v>
      </c>
    </row>
    <row r="36" spans="1:7" ht="12.75">
      <c r="A36" s="265">
        <v>13050200</v>
      </c>
      <c r="B36" s="266" t="s">
        <v>34</v>
      </c>
      <c r="C36" s="267">
        <v>49030</v>
      </c>
      <c r="D36" s="268">
        <v>43268.3</v>
      </c>
      <c r="E36" s="280">
        <v>44188.433</v>
      </c>
      <c r="F36" s="269">
        <f t="shared" si="4"/>
        <v>90.1252967570875</v>
      </c>
      <c r="G36" s="270">
        <f t="shared" si="5"/>
        <v>102.12657534499851</v>
      </c>
    </row>
    <row r="37" spans="1:7" ht="12.75">
      <c r="A37" s="265">
        <v>13050300</v>
      </c>
      <c r="B37" s="266" t="s">
        <v>35</v>
      </c>
      <c r="C37" s="267">
        <v>2620</v>
      </c>
      <c r="D37" s="268">
        <v>3289.1</v>
      </c>
      <c r="E37" s="280">
        <v>3293.933</v>
      </c>
      <c r="F37" s="269">
        <f t="shared" si="4"/>
        <v>125.72263358778626</v>
      </c>
      <c r="G37" s="270">
        <f t="shared" si="5"/>
        <v>100.14693989237178</v>
      </c>
    </row>
    <row r="38" spans="1:7" ht="12.75">
      <c r="A38" s="265">
        <v>13050500</v>
      </c>
      <c r="B38" s="266" t="s">
        <v>36</v>
      </c>
      <c r="C38" s="267">
        <v>5700</v>
      </c>
      <c r="D38" s="268">
        <v>7042.6</v>
      </c>
      <c r="E38" s="280">
        <v>7108.067</v>
      </c>
      <c r="F38" s="269">
        <f t="shared" si="4"/>
        <v>124.7029298245614</v>
      </c>
      <c r="G38" s="270">
        <f t="shared" si="5"/>
        <v>100.9295856643853</v>
      </c>
    </row>
    <row r="39" spans="1:7" ht="12.75">
      <c r="A39" s="281">
        <v>16000000</v>
      </c>
      <c r="B39" s="282" t="s">
        <v>216</v>
      </c>
      <c r="C39" s="267">
        <f>C40</f>
        <v>0</v>
      </c>
      <c r="D39" s="268">
        <f>D40</f>
        <v>0</v>
      </c>
      <c r="E39" s="283">
        <f>E40</f>
        <v>-1.44</v>
      </c>
      <c r="F39" s="269">
        <v>0</v>
      </c>
      <c r="G39" s="270">
        <v>0</v>
      </c>
    </row>
    <row r="40" spans="1:7" ht="12.75">
      <c r="A40" s="281">
        <v>16010000</v>
      </c>
      <c r="B40" s="282" t="s">
        <v>217</v>
      </c>
      <c r="C40" s="267">
        <f>C42</f>
        <v>0</v>
      </c>
      <c r="D40" s="268">
        <f>D42</f>
        <v>0</v>
      </c>
      <c r="E40" s="267">
        <f>E42+E41+E43</f>
        <v>-1.44</v>
      </c>
      <c r="F40" s="269">
        <v>0</v>
      </c>
      <c r="G40" s="270">
        <v>0</v>
      </c>
    </row>
    <row r="41" spans="1:7" ht="12.75">
      <c r="A41" s="281">
        <v>16010100</v>
      </c>
      <c r="B41" s="282" t="s">
        <v>374</v>
      </c>
      <c r="C41" s="267">
        <v>0</v>
      </c>
      <c r="D41" s="268">
        <v>0</v>
      </c>
      <c r="E41" s="267">
        <v>0</v>
      </c>
      <c r="F41" s="269">
        <v>0</v>
      </c>
      <c r="G41" s="270">
        <v>0</v>
      </c>
    </row>
    <row r="42" spans="1:9" ht="12.75">
      <c r="A42" s="284">
        <v>16010200</v>
      </c>
      <c r="B42" s="266" t="s">
        <v>218</v>
      </c>
      <c r="C42" s="267">
        <v>0</v>
      </c>
      <c r="D42" s="268">
        <v>0</v>
      </c>
      <c r="E42" s="267">
        <v>-0.153</v>
      </c>
      <c r="F42" s="269">
        <v>0</v>
      </c>
      <c r="G42" s="270">
        <v>0</v>
      </c>
      <c r="I42" s="47"/>
    </row>
    <row r="43" spans="1:7" ht="12.75">
      <c r="A43" s="284">
        <v>16010400</v>
      </c>
      <c r="B43" s="266" t="s">
        <v>219</v>
      </c>
      <c r="C43" s="267">
        <v>0</v>
      </c>
      <c r="D43" s="268">
        <v>0</v>
      </c>
      <c r="E43" s="267">
        <v>-1.287</v>
      </c>
      <c r="F43" s="269">
        <v>0</v>
      </c>
      <c r="G43" s="270">
        <v>0</v>
      </c>
    </row>
    <row r="44" spans="1:7" ht="12.75">
      <c r="A44" s="281">
        <v>18000000</v>
      </c>
      <c r="B44" s="282" t="s">
        <v>37</v>
      </c>
      <c r="C44" s="285">
        <f>C45+C50+C53</f>
        <v>5720.7</v>
      </c>
      <c r="D44" s="286">
        <f>D45+D50+D53</f>
        <v>5367.5</v>
      </c>
      <c r="E44" s="285">
        <f>E45+E50+E53</f>
        <v>5392.202</v>
      </c>
      <c r="F44" s="287">
        <f aca="true" t="shared" si="6" ref="F44:F46">E44/C44*100</f>
        <v>94.2577306972923</v>
      </c>
      <c r="G44" s="288">
        <f aca="true" t="shared" si="7" ref="G44:G46">E44/D44*100</f>
        <v>100.46021425244527</v>
      </c>
    </row>
    <row r="45" spans="1:7" ht="12.75">
      <c r="A45" s="281">
        <v>18020000</v>
      </c>
      <c r="B45" s="282" t="s">
        <v>38</v>
      </c>
      <c r="C45" s="285">
        <f>C46+C48</f>
        <v>1855.7</v>
      </c>
      <c r="D45" s="286">
        <f>D46+D48</f>
        <v>1761.6</v>
      </c>
      <c r="E45" s="285">
        <f>E46+E48</f>
        <v>1777.877</v>
      </c>
      <c r="F45" s="269">
        <f t="shared" si="6"/>
        <v>95.80627256560867</v>
      </c>
      <c r="G45" s="270">
        <f t="shared" si="7"/>
        <v>100.92398955495005</v>
      </c>
    </row>
    <row r="46" spans="1:7" ht="12.75">
      <c r="A46" s="58">
        <v>18020100</v>
      </c>
      <c r="B46" s="45" t="s">
        <v>220</v>
      </c>
      <c r="C46" s="75">
        <v>1528.7</v>
      </c>
      <c r="D46" s="271">
        <v>1479</v>
      </c>
      <c r="E46" s="76">
        <v>1487.033</v>
      </c>
      <c r="F46" s="72">
        <f t="shared" si="6"/>
        <v>97.27435075554392</v>
      </c>
      <c r="G46" s="73">
        <f t="shared" si="7"/>
        <v>100.54313725490196</v>
      </c>
    </row>
    <row r="47" spans="1:7" ht="12.75">
      <c r="A47" s="272"/>
      <c r="B47" s="273" t="s">
        <v>46</v>
      </c>
      <c r="C47" s="274"/>
      <c r="D47" s="275"/>
      <c r="E47" s="276"/>
      <c r="F47" s="263"/>
      <c r="G47" s="264"/>
    </row>
    <row r="48" spans="1:7" ht="12.75">
      <c r="A48" s="58">
        <v>18020200</v>
      </c>
      <c r="B48" s="45" t="s">
        <v>221</v>
      </c>
      <c r="C48" s="75">
        <v>327</v>
      </c>
      <c r="D48" s="271">
        <v>282.6</v>
      </c>
      <c r="E48" s="76">
        <v>290.844</v>
      </c>
      <c r="F48" s="72">
        <f>E48/C48*100</f>
        <v>88.94311926605505</v>
      </c>
      <c r="G48" s="73">
        <f>E48/D48*100</f>
        <v>102.91719745222929</v>
      </c>
    </row>
    <row r="49" spans="1:7" ht="12.75">
      <c r="A49" s="272"/>
      <c r="B49" s="273" t="s">
        <v>46</v>
      </c>
      <c r="C49" s="274"/>
      <c r="D49" s="275"/>
      <c r="E49" s="276"/>
      <c r="F49" s="263"/>
      <c r="G49" s="264"/>
    </row>
    <row r="50" spans="1:7" ht="12.75">
      <c r="A50" s="281">
        <v>18030000</v>
      </c>
      <c r="B50" s="282" t="s">
        <v>41</v>
      </c>
      <c r="C50" s="285">
        <f>C51+C52</f>
        <v>307</v>
      </c>
      <c r="D50" s="286">
        <f>D51+D52</f>
        <v>257.4</v>
      </c>
      <c r="E50" s="285">
        <f>E51+E52</f>
        <v>257.957</v>
      </c>
      <c r="F50" s="269">
        <f aca="true" t="shared" si="8" ref="F50:F54">E50/C50*100</f>
        <v>84.02508143322476</v>
      </c>
      <c r="G50" s="270">
        <f aca="true" t="shared" si="9" ref="G50:G54">E50/D50*100</f>
        <v>100.21639471639472</v>
      </c>
    </row>
    <row r="51" spans="1:7" ht="12.75">
      <c r="A51" s="265">
        <v>18030100</v>
      </c>
      <c r="B51" s="266" t="s">
        <v>42</v>
      </c>
      <c r="C51" s="267">
        <v>272</v>
      </c>
      <c r="D51" s="268">
        <v>234.9</v>
      </c>
      <c r="E51" s="280">
        <v>235.803</v>
      </c>
      <c r="F51" s="269">
        <f t="shared" si="8"/>
        <v>86.6922794117647</v>
      </c>
      <c r="G51" s="270">
        <f t="shared" si="9"/>
        <v>100.38441890166028</v>
      </c>
    </row>
    <row r="52" spans="1:7" ht="12.75">
      <c r="A52" s="265">
        <v>18030200</v>
      </c>
      <c r="B52" s="266" t="s">
        <v>43</v>
      </c>
      <c r="C52" s="267">
        <v>35</v>
      </c>
      <c r="D52" s="268">
        <v>22.5</v>
      </c>
      <c r="E52" s="280">
        <v>22.154</v>
      </c>
      <c r="F52" s="269">
        <f t="shared" si="8"/>
        <v>63.29714285714285</v>
      </c>
      <c r="G52" s="270">
        <f t="shared" si="9"/>
        <v>98.46222222222222</v>
      </c>
    </row>
    <row r="53" spans="1:7" ht="12.75">
      <c r="A53" s="281">
        <v>18040000</v>
      </c>
      <c r="B53" s="282" t="s">
        <v>44</v>
      </c>
      <c r="C53" s="285">
        <f>C54+C56+C58+C60+C62+C64+C70+C72+C66+C68</f>
        <v>3558</v>
      </c>
      <c r="D53" s="286">
        <f>D54+D56+D58+D60+D62+D64+D70+D72+D66+D68</f>
        <v>3348.5</v>
      </c>
      <c r="E53" s="289">
        <f>E54+E56+E58+E60+E62+E64+E70+E72+E66+E68</f>
        <v>3356.3680000000004</v>
      </c>
      <c r="F53" s="269">
        <f t="shared" si="8"/>
        <v>94.3329960652052</v>
      </c>
      <c r="G53" s="270">
        <f t="shared" si="9"/>
        <v>100.2349708824847</v>
      </c>
    </row>
    <row r="54" spans="1:7" ht="12.75">
      <c r="A54" s="58">
        <v>18040100</v>
      </c>
      <c r="B54" s="45" t="s">
        <v>222</v>
      </c>
      <c r="C54" s="75">
        <v>238</v>
      </c>
      <c r="D54" s="271">
        <v>225.1</v>
      </c>
      <c r="E54" s="76">
        <v>226.426</v>
      </c>
      <c r="F54" s="72">
        <f t="shared" si="8"/>
        <v>95.13697478991597</v>
      </c>
      <c r="G54" s="73">
        <f t="shared" si="9"/>
        <v>100.58907152376722</v>
      </c>
    </row>
    <row r="55" spans="1:7" ht="12.75">
      <c r="A55" s="272"/>
      <c r="B55" s="273" t="s">
        <v>52</v>
      </c>
      <c r="C55" s="272"/>
      <c r="D55" s="290"/>
      <c r="E55" s="276"/>
      <c r="F55" s="263"/>
      <c r="G55" s="264"/>
    </row>
    <row r="56" spans="1:7" ht="12.75">
      <c r="A56" s="58">
        <v>18040200</v>
      </c>
      <c r="B56" s="45" t="s">
        <v>222</v>
      </c>
      <c r="C56" s="75">
        <v>2071</v>
      </c>
      <c r="D56" s="271">
        <v>2005.9</v>
      </c>
      <c r="E56" s="75">
        <v>2012.976</v>
      </c>
      <c r="F56" s="72">
        <f>E56/C56*100</f>
        <v>97.19826170931918</v>
      </c>
      <c r="G56" s="73">
        <f>E56/D56*100</f>
        <v>100.35275935988832</v>
      </c>
    </row>
    <row r="57" spans="1:7" ht="12.75">
      <c r="A57" s="272"/>
      <c r="B57" s="273" t="s">
        <v>60</v>
      </c>
      <c r="C57" s="272"/>
      <c r="D57" s="290"/>
      <c r="E57" s="261"/>
      <c r="F57" s="263"/>
      <c r="G57" s="264"/>
    </row>
    <row r="58" spans="1:7" ht="12.75">
      <c r="A58" s="58">
        <v>18040500</v>
      </c>
      <c r="B58" s="45" t="s">
        <v>223</v>
      </c>
      <c r="C58" s="75">
        <v>8</v>
      </c>
      <c r="D58" s="271">
        <v>7.3</v>
      </c>
      <c r="E58" s="76">
        <v>7.37</v>
      </c>
      <c r="F58" s="72">
        <f>E58/C58*100</f>
        <v>92.125</v>
      </c>
      <c r="G58" s="73">
        <f>E58/D58*100</f>
        <v>100.95890410958906</v>
      </c>
    </row>
    <row r="59" spans="1:7" ht="12.75">
      <c r="A59" s="272"/>
      <c r="B59" s="273" t="s">
        <v>224</v>
      </c>
      <c r="C59" s="272"/>
      <c r="D59" s="290"/>
      <c r="E59" s="276"/>
      <c r="F59" s="263"/>
      <c r="G59" s="264"/>
    </row>
    <row r="60" spans="1:7" ht="12.75">
      <c r="A60" s="291">
        <v>18040600</v>
      </c>
      <c r="B60" s="292" t="s">
        <v>225</v>
      </c>
      <c r="C60" s="293">
        <v>271</v>
      </c>
      <c r="D60" s="294">
        <v>253.4</v>
      </c>
      <c r="E60" s="295">
        <v>253.462</v>
      </c>
      <c r="F60" s="296">
        <f>E60/C60*100</f>
        <v>93.52841328413284</v>
      </c>
      <c r="G60" s="297">
        <f>E60/D60*100</f>
        <v>100.02446724546172</v>
      </c>
    </row>
    <row r="61" spans="1:7" ht="12.75">
      <c r="A61" s="272"/>
      <c r="B61" s="273" t="s">
        <v>226</v>
      </c>
      <c r="C61" s="272"/>
      <c r="D61" s="290"/>
      <c r="E61" s="276"/>
      <c r="F61" s="263"/>
      <c r="G61" s="264"/>
    </row>
    <row r="62" spans="1:7" ht="12.75">
      <c r="A62" s="58">
        <v>18040700</v>
      </c>
      <c r="B62" s="45" t="s">
        <v>223</v>
      </c>
      <c r="C62" s="75">
        <v>154</v>
      </c>
      <c r="D62" s="271">
        <v>167.7</v>
      </c>
      <c r="E62" s="76">
        <v>167.782</v>
      </c>
      <c r="F62" s="72">
        <f>E62/C62*100</f>
        <v>108.94935064935065</v>
      </c>
      <c r="G62" s="73">
        <f>E62/D62*100</f>
        <v>100.04889683959452</v>
      </c>
    </row>
    <row r="63" spans="1:7" ht="12.75">
      <c r="A63" s="272"/>
      <c r="B63" s="273" t="s">
        <v>227</v>
      </c>
      <c r="C63" s="272"/>
      <c r="D63" s="290"/>
      <c r="E63" s="276"/>
      <c r="F63" s="263"/>
      <c r="G63" s="264"/>
    </row>
    <row r="64" spans="1:7" ht="12.75">
      <c r="A64" s="58">
        <v>18040800</v>
      </c>
      <c r="B64" s="45" t="s">
        <v>225</v>
      </c>
      <c r="C64" s="75">
        <v>656</v>
      </c>
      <c r="D64" s="271">
        <v>552.5</v>
      </c>
      <c r="E64" s="75">
        <v>554.633</v>
      </c>
      <c r="F64" s="72">
        <f>E64/C64*100</f>
        <v>84.54771341463415</v>
      </c>
      <c r="G64" s="73">
        <f>E64/D64*100</f>
        <v>100.38606334841629</v>
      </c>
    </row>
    <row r="65" spans="1:7" ht="12.75">
      <c r="A65" s="272"/>
      <c r="B65" s="273" t="s">
        <v>228</v>
      </c>
      <c r="C65" s="274"/>
      <c r="D65" s="275"/>
      <c r="E65" s="261"/>
      <c r="F65" s="263"/>
      <c r="G65" s="264"/>
    </row>
    <row r="66" spans="1:7" ht="12.75">
      <c r="A66" s="58">
        <v>18040900</v>
      </c>
      <c r="B66" s="45" t="s">
        <v>229</v>
      </c>
      <c r="C66" s="75">
        <v>0</v>
      </c>
      <c r="D66" s="271">
        <v>0.1</v>
      </c>
      <c r="E66" s="76">
        <v>0.12</v>
      </c>
      <c r="F66" s="72">
        <v>0</v>
      </c>
      <c r="G66" s="73">
        <f>E66/D66*100</f>
        <v>120</v>
      </c>
    </row>
    <row r="67" spans="1:7" ht="12.75">
      <c r="A67" s="272"/>
      <c r="B67" s="273" t="s">
        <v>230</v>
      </c>
      <c r="C67" s="274"/>
      <c r="D67" s="275"/>
      <c r="E67" s="276"/>
      <c r="F67" s="263"/>
      <c r="G67" s="264"/>
    </row>
    <row r="68" spans="1:7" ht="12.75">
      <c r="A68" s="58">
        <v>18041000</v>
      </c>
      <c r="B68" s="45" t="s">
        <v>56</v>
      </c>
      <c r="C68" s="75">
        <v>14</v>
      </c>
      <c r="D68" s="271">
        <v>4.6</v>
      </c>
      <c r="E68" s="76">
        <v>1.079</v>
      </c>
      <c r="F68" s="72">
        <f>E68/C68*100</f>
        <v>7.707142857142857</v>
      </c>
      <c r="G68" s="73">
        <f>E68/D68*100</f>
        <v>23.456521739130437</v>
      </c>
    </row>
    <row r="69" spans="1:7" ht="12.75">
      <c r="A69" s="272"/>
      <c r="B69" s="273" t="s">
        <v>57</v>
      </c>
      <c r="C69" s="274"/>
      <c r="D69" s="275"/>
      <c r="E69" s="276"/>
      <c r="F69" s="263"/>
      <c r="G69" s="264"/>
    </row>
    <row r="70" spans="1:7" ht="12.75">
      <c r="A70" s="58">
        <v>18041400</v>
      </c>
      <c r="B70" s="45" t="s">
        <v>231</v>
      </c>
      <c r="C70" s="75">
        <v>120</v>
      </c>
      <c r="D70" s="271">
        <v>109</v>
      </c>
      <c r="E70" s="76">
        <v>109.558</v>
      </c>
      <c r="F70" s="72">
        <f>E70/C70*100</f>
        <v>91.29833333333333</v>
      </c>
      <c r="G70" s="73">
        <f>E70/D70*100</f>
        <v>100.51192660550458</v>
      </c>
    </row>
    <row r="71" spans="1:7" ht="12.75">
      <c r="A71" s="272"/>
      <c r="B71" s="273" t="s">
        <v>232</v>
      </c>
      <c r="C71" s="274"/>
      <c r="D71" s="275"/>
      <c r="E71" s="261"/>
      <c r="F71" s="263"/>
      <c r="G71" s="264"/>
    </row>
    <row r="72" spans="1:7" ht="12.75">
      <c r="A72" s="58">
        <v>18041700</v>
      </c>
      <c r="B72" s="45" t="s">
        <v>233</v>
      </c>
      <c r="C72" s="75">
        <v>26</v>
      </c>
      <c r="D72" s="271">
        <v>22.9</v>
      </c>
      <c r="E72" s="76">
        <v>22.962</v>
      </c>
      <c r="F72" s="72">
        <f>E72/C72*100</f>
        <v>88.31538461538462</v>
      </c>
      <c r="G72" s="73">
        <f>E72/D72*100</f>
        <v>100.2707423580786</v>
      </c>
    </row>
    <row r="73" spans="1:7" ht="12.75">
      <c r="A73" s="272"/>
      <c r="B73" s="273" t="s">
        <v>46</v>
      </c>
      <c r="C73" s="272"/>
      <c r="D73" s="290"/>
      <c r="E73" s="276"/>
      <c r="F73" s="263"/>
      <c r="G73" s="264"/>
    </row>
    <row r="74" spans="1:7" ht="12.75">
      <c r="A74" s="281">
        <v>20000000</v>
      </c>
      <c r="B74" s="282" t="s">
        <v>62</v>
      </c>
      <c r="C74" s="285">
        <f>C75+C82+C90</f>
        <v>471.5</v>
      </c>
      <c r="D74" s="286">
        <f>D75+D82+D90</f>
        <v>523.0799999999999</v>
      </c>
      <c r="E74" s="285">
        <f>E75+E82+E90</f>
        <v>424.731</v>
      </c>
      <c r="F74" s="269">
        <f aca="true" t="shared" si="10" ref="F74:F78">E74/C74*100</f>
        <v>90.08080593849417</v>
      </c>
      <c r="G74" s="270">
        <f aca="true" t="shared" si="11" ref="G74:G78">E74/D74*100</f>
        <v>81.19809589355359</v>
      </c>
    </row>
    <row r="75" spans="1:7" ht="12.75">
      <c r="A75" s="281">
        <v>21000000</v>
      </c>
      <c r="B75" s="282" t="s">
        <v>63</v>
      </c>
      <c r="C75" s="285">
        <f>C76</f>
        <v>91.5</v>
      </c>
      <c r="D75" s="286">
        <f>D76</f>
        <v>102.2</v>
      </c>
      <c r="E75" s="285">
        <f>E76</f>
        <v>102.678</v>
      </c>
      <c r="F75" s="269">
        <f t="shared" si="10"/>
        <v>112.21639344262296</v>
      </c>
      <c r="G75" s="270">
        <f t="shared" si="11"/>
        <v>100.46771037181996</v>
      </c>
    </row>
    <row r="76" spans="1:7" ht="12.75">
      <c r="A76" s="281">
        <v>21080000</v>
      </c>
      <c r="B76" s="282" t="s">
        <v>64</v>
      </c>
      <c r="C76" s="285">
        <f>C77+C78+C81</f>
        <v>91.5</v>
      </c>
      <c r="D76" s="286">
        <f>D77+D78+D81</f>
        <v>102.2</v>
      </c>
      <c r="E76" s="285">
        <f>E77+E78+E81</f>
        <v>102.678</v>
      </c>
      <c r="F76" s="269">
        <f t="shared" si="10"/>
        <v>112.21639344262296</v>
      </c>
      <c r="G76" s="270">
        <f t="shared" si="11"/>
        <v>100.46771037181996</v>
      </c>
    </row>
    <row r="77" spans="1:7" ht="12.75">
      <c r="A77" s="265">
        <v>21080500</v>
      </c>
      <c r="B77" s="266" t="s">
        <v>64</v>
      </c>
      <c r="C77" s="267">
        <v>0.5</v>
      </c>
      <c r="D77" s="268">
        <v>12.2</v>
      </c>
      <c r="E77" s="280">
        <v>12.228</v>
      </c>
      <c r="F77" s="269">
        <f t="shared" si="10"/>
        <v>2445.6</v>
      </c>
      <c r="G77" s="270">
        <f t="shared" si="11"/>
        <v>100.22950819672131</v>
      </c>
    </row>
    <row r="78" spans="1:7" ht="12.75">
      <c r="A78" s="58">
        <v>21080900</v>
      </c>
      <c r="B78" s="45" t="s">
        <v>234</v>
      </c>
      <c r="C78" s="75">
        <v>3</v>
      </c>
      <c r="D78" s="271">
        <v>7.1</v>
      </c>
      <c r="E78" s="76">
        <v>7.282</v>
      </c>
      <c r="F78" s="72">
        <f t="shared" si="10"/>
        <v>242.73333333333335</v>
      </c>
      <c r="G78" s="73">
        <f t="shared" si="11"/>
        <v>102.56338028169014</v>
      </c>
    </row>
    <row r="79" spans="1:7" ht="12.75">
      <c r="A79" s="58"/>
      <c r="B79" s="45" t="s">
        <v>235</v>
      </c>
      <c r="C79" s="75"/>
      <c r="D79" s="271"/>
      <c r="E79" s="76"/>
      <c r="F79" s="72"/>
      <c r="G79" s="73"/>
    </row>
    <row r="80" spans="1:7" ht="12.75">
      <c r="A80" s="272"/>
      <c r="B80" s="273" t="s">
        <v>236</v>
      </c>
      <c r="C80" s="274"/>
      <c r="D80" s="275"/>
      <c r="E80" s="276"/>
      <c r="F80" s="263"/>
      <c r="G80" s="264"/>
    </row>
    <row r="81" spans="1:7" ht="12.75">
      <c r="A81" s="265">
        <v>21081100</v>
      </c>
      <c r="B81" s="266" t="s">
        <v>68</v>
      </c>
      <c r="C81" s="267">
        <v>88</v>
      </c>
      <c r="D81" s="268">
        <v>82.9</v>
      </c>
      <c r="E81" s="280">
        <v>83.168</v>
      </c>
      <c r="F81" s="269">
        <f aca="true" t="shared" si="12" ref="F81:F82">E81/C81*100</f>
        <v>94.50909090909092</v>
      </c>
      <c r="G81" s="270">
        <f aca="true" t="shared" si="13" ref="G81:G82">E81/D81*100</f>
        <v>100.3232810615199</v>
      </c>
    </row>
    <row r="82" spans="1:7" ht="12.75">
      <c r="A82" s="67">
        <v>22000000</v>
      </c>
      <c r="B82" s="44" t="s">
        <v>237</v>
      </c>
      <c r="C82" s="69">
        <f>C84</f>
        <v>370</v>
      </c>
      <c r="D82" s="258">
        <f>D84</f>
        <v>415.2</v>
      </c>
      <c r="E82" s="69">
        <f>E84</f>
        <v>261.354</v>
      </c>
      <c r="F82" s="72">
        <f t="shared" si="12"/>
        <v>70.63621621621621</v>
      </c>
      <c r="G82" s="73">
        <f t="shared" si="13"/>
        <v>62.94653179190751</v>
      </c>
    </row>
    <row r="83" spans="1:7" ht="12.75">
      <c r="A83" s="272"/>
      <c r="B83" s="260" t="s">
        <v>238</v>
      </c>
      <c r="C83" s="272"/>
      <c r="D83" s="290"/>
      <c r="E83" s="276"/>
      <c r="F83" s="263"/>
      <c r="G83" s="264"/>
    </row>
    <row r="84" spans="1:7" ht="12.75">
      <c r="A84" s="281">
        <v>22090000</v>
      </c>
      <c r="B84" s="282" t="s">
        <v>71</v>
      </c>
      <c r="C84" s="285">
        <f>C85+C88</f>
        <v>370</v>
      </c>
      <c r="D84" s="286">
        <f>D85+D88</f>
        <v>415.2</v>
      </c>
      <c r="E84" s="285">
        <f>E85+E88</f>
        <v>261.354</v>
      </c>
      <c r="F84" s="269">
        <f aca="true" t="shared" si="14" ref="F84:F85">E84/C84*100</f>
        <v>70.63621621621621</v>
      </c>
      <c r="G84" s="270">
        <f aca="true" t="shared" si="15" ref="G84:G85">E84/D84*100</f>
        <v>62.94653179190751</v>
      </c>
    </row>
    <row r="85" spans="1:7" ht="12.75">
      <c r="A85" s="58">
        <v>22090100</v>
      </c>
      <c r="B85" s="45" t="s">
        <v>239</v>
      </c>
      <c r="C85" s="75">
        <v>314</v>
      </c>
      <c r="D85" s="271">
        <v>355</v>
      </c>
      <c r="E85" s="76">
        <v>200.787</v>
      </c>
      <c r="F85" s="72">
        <f t="shared" si="14"/>
        <v>63.94490445859873</v>
      </c>
      <c r="G85" s="73">
        <f t="shared" si="15"/>
        <v>56.55971830985915</v>
      </c>
    </row>
    <row r="86" spans="1:7" ht="12.75">
      <c r="A86" s="58"/>
      <c r="B86" s="45" t="s">
        <v>240</v>
      </c>
      <c r="C86" s="75"/>
      <c r="D86" s="271"/>
      <c r="E86" s="76"/>
      <c r="F86" s="72"/>
      <c r="G86" s="73"/>
    </row>
    <row r="87" spans="1:7" ht="12.75">
      <c r="A87" s="272"/>
      <c r="B87" s="273" t="s">
        <v>241</v>
      </c>
      <c r="C87" s="274"/>
      <c r="D87" s="275"/>
      <c r="E87" s="276"/>
      <c r="F87" s="263"/>
      <c r="G87" s="264"/>
    </row>
    <row r="88" spans="1:7" ht="12.75">
      <c r="A88" s="58">
        <v>22090400</v>
      </c>
      <c r="B88" s="45" t="s">
        <v>242</v>
      </c>
      <c r="C88" s="75">
        <v>56</v>
      </c>
      <c r="D88" s="271">
        <v>60.2</v>
      </c>
      <c r="E88" s="76">
        <v>60.567</v>
      </c>
      <c r="F88" s="72">
        <f>E88/C88*100</f>
        <v>108.15535714285713</v>
      </c>
      <c r="G88" s="73">
        <f>E88/D88*100</f>
        <v>100.609634551495</v>
      </c>
    </row>
    <row r="89" spans="1:9" ht="12.75">
      <c r="A89" s="272"/>
      <c r="B89" s="273" t="s">
        <v>243</v>
      </c>
      <c r="C89" s="274"/>
      <c r="D89" s="275"/>
      <c r="E89" s="276"/>
      <c r="F89" s="263"/>
      <c r="G89" s="264"/>
      <c r="I89" s="47"/>
    </row>
    <row r="90" spans="1:7" ht="12.75">
      <c r="A90" s="281">
        <v>24000000</v>
      </c>
      <c r="B90" s="282" t="s">
        <v>76</v>
      </c>
      <c r="C90" s="285">
        <f aca="true" t="shared" si="16" ref="C90:C91">C91</f>
        <v>10</v>
      </c>
      <c r="D90" s="286">
        <f aca="true" t="shared" si="17" ref="D90:D91">D91</f>
        <v>5.68</v>
      </c>
      <c r="E90" s="285">
        <f aca="true" t="shared" si="18" ref="E90:E91">E91</f>
        <v>60.699</v>
      </c>
      <c r="F90" s="269">
        <f aca="true" t="shared" si="19" ref="F90:F95">E90/C90*100</f>
        <v>606.99</v>
      </c>
      <c r="G90" s="270">
        <f aca="true" t="shared" si="20" ref="G90:G95">E90/D90*100</f>
        <v>1068.644366197183</v>
      </c>
    </row>
    <row r="91" spans="1:7" ht="12.75">
      <c r="A91" s="281">
        <v>24060000</v>
      </c>
      <c r="B91" s="282" t="s">
        <v>64</v>
      </c>
      <c r="C91" s="285">
        <f t="shared" si="16"/>
        <v>10</v>
      </c>
      <c r="D91" s="286">
        <f t="shared" si="17"/>
        <v>5.68</v>
      </c>
      <c r="E91" s="285">
        <f t="shared" si="18"/>
        <v>60.699</v>
      </c>
      <c r="F91" s="269">
        <f t="shared" si="19"/>
        <v>606.99</v>
      </c>
      <c r="G91" s="270">
        <f t="shared" si="20"/>
        <v>1068.644366197183</v>
      </c>
    </row>
    <row r="92" spans="1:7" ht="12.75">
      <c r="A92" s="265">
        <v>24060300</v>
      </c>
      <c r="B92" s="266" t="s">
        <v>64</v>
      </c>
      <c r="C92" s="267">
        <v>10</v>
      </c>
      <c r="D92" s="268">
        <v>5.68</v>
      </c>
      <c r="E92" s="280">
        <v>60.699</v>
      </c>
      <c r="F92" s="269">
        <f t="shared" si="19"/>
        <v>606.99</v>
      </c>
      <c r="G92" s="270">
        <f t="shared" si="20"/>
        <v>1068.644366197183</v>
      </c>
    </row>
    <row r="93" spans="1:7" ht="12.75">
      <c r="A93" s="281">
        <v>30000000</v>
      </c>
      <c r="B93" s="282" t="s">
        <v>77</v>
      </c>
      <c r="C93" s="285">
        <f aca="true" t="shared" si="21" ref="C93:C94">C94</f>
        <v>1.5</v>
      </c>
      <c r="D93" s="286">
        <f aca="true" t="shared" si="22" ref="D93:D94">D94</f>
        <v>29.5</v>
      </c>
      <c r="E93" s="285">
        <f aca="true" t="shared" si="23" ref="E93:E94">E94</f>
        <v>33.58</v>
      </c>
      <c r="F93" s="269">
        <f t="shared" si="19"/>
        <v>2238.6666666666665</v>
      </c>
      <c r="G93" s="270">
        <f t="shared" si="20"/>
        <v>113.83050847457628</v>
      </c>
    </row>
    <row r="94" spans="1:7" ht="12.75">
      <c r="A94" s="281">
        <v>31000000</v>
      </c>
      <c r="B94" s="282" t="s">
        <v>78</v>
      </c>
      <c r="C94" s="285">
        <f t="shared" si="21"/>
        <v>1.5</v>
      </c>
      <c r="D94" s="286">
        <f t="shared" si="22"/>
        <v>29.5</v>
      </c>
      <c r="E94" s="285">
        <f t="shared" si="23"/>
        <v>33.58</v>
      </c>
      <c r="F94" s="269">
        <f t="shared" si="19"/>
        <v>2238.6666666666665</v>
      </c>
      <c r="G94" s="270">
        <f t="shared" si="20"/>
        <v>113.83050847457628</v>
      </c>
    </row>
    <row r="95" spans="1:7" ht="12.75">
      <c r="A95" s="58">
        <v>31010200</v>
      </c>
      <c r="B95" s="45" t="s">
        <v>244</v>
      </c>
      <c r="C95" s="75">
        <v>1.5</v>
      </c>
      <c r="D95" s="271">
        <v>29.5</v>
      </c>
      <c r="E95" s="76">
        <v>33.58</v>
      </c>
      <c r="F95" s="72">
        <f t="shared" si="19"/>
        <v>2238.6666666666665</v>
      </c>
      <c r="G95" s="73">
        <f t="shared" si="20"/>
        <v>113.83050847457628</v>
      </c>
    </row>
    <row r="96" spans="1:7" ht="12.75">
      <c r="A96" s="58"/>
      <c r="B96" s="45" t="s">
        <v>245</v>
      </c>
      <c r="C96" s="75"/>
      <c r="D96" s="271"/>
      <c r="E96" s="69"/>
      <c r="F96" s="72"/>
      <c r="G96" s="73"/>
    </row>
    <row r="97" spans="1:7" ht="12.75">
      <c r="A97" s="58"/>
      <c r="B97" s="45" t="s">
        <v>246</v>
      </c>
      <c r="C97" s="75"/>
      <c r="D97" s="271"/>
      <c r="E97" s="69"/>
      <c r="F97" s="72"/>
      <c r="G97" s="73"/>
    </row>
    <row r="98" spans="1:7" ht="13.5">
      <c r="A98" s="58"/>
      <c r="B98" s="45"/>
      <c r="C98" s="75"/>
      <c r="D98" s="271"/>
      <c r="E98" s="69"/>
      <c r="F98" s="298"/>
      <c r="G98" s="73"/>
    </row>
    <row r="99" spans="1:7" ht="15.75">
      <c r="A99" s="82">
        <v>900101</v>
      </c>
      <c r="B99" s="299" t="s">
        <v>247</v>
      </c>
      <c r="C99" s="84">
        <f>C15+C74+C93</f>
        <v>172383.22000000003</v>
      </c>
      <c r="D99" s="300">
        <f>D15+D74+D93</f>
        <v>163306.69999999998</v>
      </c>
      <c r="E99" s="84">
        <f>E15+E74+E93</f>
        <v>159061.20899999997</v>
      </c>
      <c r="F99" s="301">
        <f>E99/C99*100</f>
        <v>92.27186323587641</v>
      </c>
      <c r="G99" s="85">
        <f>E99/D99*100</f>
        <v>97.40029588498206</v>
      </c>
    </row>
    <row r="100" spans="1:7" ht="15">
      <c r="A100" s="102"/>
      <c r="B100" s="302"/>
      <c r="C100" s="303"/>
      <c r="D100" s="304"/>
      <c r="E100" s="303"/>
      <c r="F100" s="305"/>
      <c r="G100" s="112"/>
    </row>
    <row r="101" spans="1:7" ht="12.75">
      <c r="A101" s="281">
        <v>40000000</v>
      </c>
      <c r="B101" s="282" t="s">
        <v>91</v>
      </c>
      <c r="C101" s="285">
        <f>C102</f>
        <v>138072.729</v>
      </c>
      <c r="D101" s="306">
        <f>D102</f>
        <v>134561.675</v>
      </c>
      <c r="E101" s="285">
        <f>E102</f>
        <v>128760.54599999999</v>
      </c>
      <c r="F101" s="307">
        <f aca="true" t="shared" si="24" ref="F101:F104">E101/C101*100</f>
        <v>93.255595752004</v>
      </c>
      <c r="G101" s="270">
        <f aca="true" t="shared" si="25" ref="G101:G104">E101/D101*100</f>
        <v>95.68886980635459</v>
      </c>
    </row>
    <row r="102" spans="1:7" ht="12.75">
      <c r="A102" s="281">
        <v>41000000</v>
      </c>
      <c r="B102" s="282" t="s">
        <v>92</v>
      </c>
      <c r="C102" s="285">
        <f>C108+C103</f>
        <v>138072.729</v>
      </c>
      <c r="D102" s="286">
        <f>D108+D103</f>
        <v>134561.675</v>
      </c>
      <c r="E102" s="285">
        <f>E108+E103</f>
        <v>128760.54599999999</v>
      </c>
      <c r="F102" s="269">
        <f t="shared" si="24"/>
        <v>93.255595752004</v>
      </c>
      <c r="G102" s="270">
        <f t="shared" si="25"/>
        <v>95.68886980635459</v>
      </c>
    </row>
    <row r="103" spans="1:7" ht="12.75">
      <c r="A103" s="281">
        <v>41020000</v>
      </c>
      <c r="B103" s="282" t="s">
        <v>93</v>
      </c>
      <c r="C103" s="285">
        <f>C104+C107</f>
        <v>120.356</v>
      </c>
      <c r="D103" s="286">
        <f>D104+D107</f>
        <v>2566.451</v>
      </c>
      <c r="E103" s="285">
        <f>E104+E107</f>
        <v>2566.451</v>
      </c>
      <c r="F103" s="269">
        <f t="shared" si="24"/>
        <v>2132.383096812789</v>
      </c>
      <c r="G103" s="270">
        <f t="shared" si="25"/>
        <v>100</v>
      </c>
    </row>
    <row r="104" spans="1:7" ht="12.75">
      <c r="A104" s="58">
        <v>41020300</v>
      </c>
      <c r="B104" s="45" t="s">
        <v>248</v>
      </c>
      <c r="C104" s="75">
        <v>120.356</v>
      </c>
      <c r="D104" s="271">
        <v>458.108</v>
      </c>
      <c r="E104" s="76">
        <v>458.108</v>
      </c>
      <c r="F104" s="72">
        <f t="shared" si="24"/>
        <v>380.62747183356043</v>
      </c>
      <c r="G104" s="73">
        <f t="shared" si="25"/>
        <v>100</v>
      </c>
    </row>
    <row r="105" spans="1:7" ht="12.75">
      <c r="A105" s="58"/>
      <c r="B105" s="45" t="s">
        <v>249</v>
      </c>
      <c r="C105" s="75"/>
      <c r="D105" s="51"/>
      <c r="E105" s="76"/>
      <c r="F105" s="72"/>
      <c r="G105" s="73"/>
    </row>
    <row r="106" spans="1:7" ht="12.75">
      <c r="A106" s="272"/>
      <c r="B106" s="273" t="s">
        <v>250</v>
      </c>
      <c r="C106" s="274"/>
      <c r="D106" s="275"/>
      <c r="E106" s="276"/>
      <c r="F106" s="263"/>
      <c r="G106" s="264"/>
    </row>
    <row r="107" spans="1:7" ht="12.75">
      <c r="A107" s="265">
        <v>41020900</v>
      </c>
      <c r="B107" s="266" t="s">
        <v>251</v>
      </c>
      <c r="C107" s="267">
        <v>0</v>
      </c>
      <c r="D107" s="268">
        <v>2108.343</v>
      </c>
      <c r="E107" s="308">
        <v>2108.343</v>
      </c>
      <c r="F107" s="269">
        <v>0</v>
      </c>
      <c r="G107" s="270">
        <f aca="true" t="shared" si="26" ref="G107:G108">E107/D107*100</f>
        <v>100</v>
      </c>
    </row>
    <row r="108" spans="1:7" ht="12.75">
      <c r="A108" s="67">
        <v>41030000</v>
      </c>
      <c r="B108" s="44" t="s">
        <v>97</v>
      </c>
      <c r="C108" s="69">
        <f>C110+C113+C118+C128+C161+C133+C131</f>
        <v>137952.373</v>
      </c>
      <c r="D108" s="258">
        <f>D110+D113+D118+D128+D161+D133+D131</f>
        <v>131995.224</v>
      </c>
      <c r="E108" s="69">
        <f>E110+E113+E118+E128+E161+E133+E131</f>
        <v>126194.09499999999</v>
      </c>
      <c r="F108" s="113">
        <f>E108/C108*100</f>
        <v>91.4765670613002</v>
      </c>
      <c r="G108" s="114">
        <f t="shared" si="26"/>
        <v>95.6050462856141</v>
      </c>
    </row>
    <row r="109" spans="1:7" ht="12.75">
      <c r="A109" s="272"/>
      <c r="B109" s="273" t="s">
        <v>98</v>
      </c>
      <c r="C109" s="272"/>
      <c r="D109" s="262"/>
      <c r="E109" s="261"/>
      <c r="F109" s="263"/>
      <c r="G109" s="264"/>
    </row>
    <row r="110" spans="1:7" ht="12.75">
      <c r="A110" s="58">
        <v>41030600</v>
      </c>
      <c r="B110" s="45" t="s">
        <v>252</v>
      </c>
      <c r="C110" s="75">
        <v>114390.3</v>
      </c>
      <c r="D110" s="271">
        <v>105992.4</v>
      </c>
      <c r="E110" s="76">
        <v>104817.772</v>
      </c>
      <c r="F110" s="72">
        <f>E110/C110*100</f>
        <v>91.63169604415758</v>
      </c>
      <c r="G110" s="73">
        <f>E110/D110*100</f>
        <v>98.89178092014144</v>
      </c>
    </row>
    <row r="111" spans="1:7" ht="12.75">
      <c r="A111" s="58"/>
      <c r="B111" s="45" t="s">
        <v>253</v>
      </c>
      <c r="C111" s="58"/>
      <c r="D111" s="271"/>
      <c r="E111" s="76"/>
      <c r="F111" s="72"/>
      <c r="G111" s="73"/>
    </row>
    <row r="112" spans="1:7" ht="12.75">
      <c r="A112" s="272"/>
      <c r="B112" s="273" t="s">
        <v>254</v>
      </c>
      <c r="C112" s="272"/>
      <c r="D112" s="262"/>
      <c r="E112" s="261"/>
      <c r="F112" s="263"/>
      <c r="G112" s="264"/>
    </row>
    <row r="113" spans="1:7" ht="12.75">
      <c r="A113" s="58">
        <v>41030800</v>
      </c>
      <c r="B113" s="45" t="s">
        <v>255</v>
      </c>
      <c r="C113" s="75">
        <v>20103.3</v>
      </c>
      <c r="D113" s="271">
        <v>21187.1</v>
      </c>
      <c r="E113" s="99">
        <v>17560.677</v>
      </c>
      <c r="F113" s="72">
        <f>E113/C113*100</f>
        <v>87.35221083105759</v>
      </c>
      <c r="G113" s="73">
        <f>E113/D113*100</f>
        <v>82.8838160956431</v>
      </c>
    </row>
    <row r="114" spans="1:7" ht="12.75">
      <c r="A114" s="58"/>
      <c r="B114" s="45" t="s">
        <v>256</v>
      </c>
      <c r="C114" s="58"/>
      <c r="D114" s="271"/>
      <c r="E114" s="75"/>
      <c r="F114" s="72"/>
      <c r="G114" s="73"/>
    </row>
    <row r="115" spans="1:7" ht="12.75">
      <c r="A115" s="58"/>
      <c r="B115" s="45" t="s">
        <v>257</v>
      </c>
      <c r="C115" s="58"/>
      <c r="D115" s="258"/>
      <c r="E115" s="69"/>
      <c r="F115" s="72"/>
      <c r="G115" s="73"/>
    </row>
    <row r="116" spans="1:7" ht="12.75">
      <c r="A116" s="58"/>
      <c r="B116" s="45" t="s">
        <v>258</v>
      </c>
      <c r="C116" s="58"/>
      <c r="D116" s="271"/>
      <c r="E116" s="76"/>
      <c r="F116" s="72"/>
      <c r="G116" s="73"/>
    </row>
    <row r="117" spans="1:7" ht="12.75">
      <c r="A117" s="272"/>
      <c r="B117" s="273" t="s">
        <v>136</v>
      </c>
      <c r="C117" s="272"/>
      <c r="D117" s="275"/>
      <c r="E117" s="276"/>
      <c r="F117" s="263"/>
      <c r="G117" s="264"/>
    </row>
    <row r="118" spans="1:7" ht="12.75">
      <c r="A118" s="58">
        <v>41030900</v>
      </c>
      <c r="B118" s="45" t="s">
        <v>259</v>
      </c>
      <c r="C118" s="75">
        <v>881.4</v>
      </c>
      <c r="D118" s="271">
        <v>881.4</v>
      </c>
      <c r="E118" s="76">
        <v>881.4</v>
      </c>
      <c r="F118" s="72">
        <f>E118/C118*100</f>
        <v>100</v>
      </c>
      <c r="G118" s="73">
        <f>E118/D118*100</f>
        <v>100</v>
      </c>
    </row>
    <row r="119" spans="1:7" ht="12.75">
      <c r="A119" s="58"/>
      <c r="B119" s="45" t="s">
        <v>260</v>
      </c>
      <c r="C119" s="58"/>
      <c r="D119" s="271"/>
      <c r="E119" s="75"/>
      <c r="F119" s="72"/>
      <c r="G119" s="73"/>
    </row>
    <row r="120" spans="1:7" ht="12.75">
      <c r="A120" s="58"/>
      <c r="B120" s="45" t="s">
        <v>261</v>
      </c>
      <c r="C120" s="58"/>
      <c r="D120" s="48"/>
      <c r="E120" s="76"/>
      <c r="F120" s="72"/>
      <c r="G120" s="73"/>
    </row>
    <row r="121" spans="1:7" ht="12.75">
      <c r="A121" s="58"/>
      <c r="B121" s="45" t="s">
        <v>262</v>
      </c>
      <c r="C121" s="58"/>
      <c r="D121" s="309"/>
      <c r="E121" s="76"/>
      <c r="F121" s="72"/>
      <c r="G121" s="73"/>
    </row>
    <row r="122" spans="1:7" ht="12.75">
      <c r="A122" s="58"/>
      <c r="B122" s="45" t="s">
        <v>263</v>
      </c>
      <c r="C122" s="58"/>
      <c r="D122" s="48"/>
      <c r="E122" s="76"/>
      <c r="F122" s="72"/>
      <c r="G122" s="73"/>
    </row>
    <row r="123" spans="1:7" ht="12.75">
      <c r="A123" s="58"/>
      <c r="B123" s="45" t="s">
        <v>264</v>
      </c>
      <c r="C123" s="58"/>
      <c r="D123" s="48"/>
      <c r="E123" s="76"/>
      <c r="F123" s="72"/>
      <c r="G123" s="73"/>
    </row>
    <row r="124" spans="1:7" ht="12.75">
      <c r="A124" s="58"/>
      <c r="B124" s="45" t="s">
        <v>265</v>
      </c>
      <c r="C124" s="58"/>
      <c r="D124" s="309"/>
      <c r="E124" s="76"/>
      <c r="F124" s="72"/>
      <c r="G124" s="73"/>
    </row>
    <row r="125" spans="1:7" ht="12.75">
      <c r="A125" s="58"/>
      <c r="B125" s="45" t="s">
        <v>266</v>
      </c>
      <c r="C125" s="58"/>
      <c r="D125" s="48"/>
      <c r="E125" s="76"/>
      <c r="F125" s="72"/>
      <c r="G125" s="73"/>
    </row>
    <row r="126" spans="1:7" ht="12.75">
      <c r="A126" s="58"/>
      <c r="B126" s="45" t="s">
        <v>267</v>
      </c>
      <c r="C126" s="58"/>
      <c r="D126" s="48"/>
      <c r="E126" s="76"/>
      <c r="F126" s="72"/>
      <c r="G126" s="73"/>
    </row>
    <row r="127" spans="1:7" ht="12.75">
      <c r="A127" s="272"/>
      <c r="B127" s="273" t="s">
        <v>268</v>
      </c>
      <c r="C127" s="272"/>
      <c r="D127" s="310"/>
      <c r="E127" s="276"/>
      <c r="F127" s="263"/>
      <c r="G127" s="264"/>
    </row>
    <row r="128" spans="1:7" ht="12.75">
      <c r="A128" s="58">
        <v>41031000</v>
      </c>
      <c r="B128" s="45" t="s">
        <v>269</v>
      </c>
      <c r="C128" s="75">
        <v>18.9</v>
      </c>
      <c r="D128" s="309">
        <v>18.5</v>
      </c>
      <c r="E128" s="76">
        <v>11.883</v>
      </c>
      <c r="F128" s="72">
        <f>E128/C128*100</f>
        <v>62.873015873015866</v>
      </c>
      <c r="G128" s="73">
        <f>E128/D128*100</f>
        <v>64.23243243243243</v>
      </c>
    </row>
    <row r="129" spans="1:7" ht="12.75">
      <c r="A129" s="58"/>
      <c r="B129" s="45" t="s">
        <v>270</v>
      </c>
      <c r="C129" s="58"/>
      <c r="D129" s="309"/>
      <c r="E129" s="76"/>
      <c r="F129" s="72"/>
      <c r="G129" s="73"/>
    </row>
    <row r="130" spans="1:7" ht="12.75">
      <c r="A130" s="272"/>
      <c r="B130" s="273" t="s">
        <v>271</v>
      </c>
      <c r="C130" s="272"/>
      <c r="D130" s="310"/>
      <c r="E130" s="276"/>
      <c r="F130" s="263"/>
      <c r="G130" s="264"/>
    </row>
    <row r="131" spans="1:7" ht="12.75">
      <c r="A131" s="58">
        <v>41033800</v>
      </c>
      <c r="B131" s="45" t="s">
        <v>375</v>
      </c>
      <c r="C131" s="99">
        <v>1649.34</v>
      </c>
      <c r="D131" s="309">
        <v>0</v>
      </c>
      <c r="E131" s="76">
        <v>0</v>
      </c>
      <c r="F131" s="72">
        <f>E131/C131*100</f>
        <v>0</v>
      </c>
      <c r="G131" s="73">
        <v>0</v>
      </c>
    </row>
    <row r="132" spans="1:7" ht="12.75">
      <c r="A132" s="58"/>
      <c r="B132" s="45" t="s">
        <v>119</v>
      </c>
      <c r="C132" s="58"/>
      <c r="D132" s="48"/>
      <c r="E132" s="76"/>
      <c r="F132" s="72"/>
      <c r="G132" s="73"/>
    </row>
    <row r="133" spans="1:7" ht="12.75">
      <c r="A133" s="281">
        <v>41035000</v>
      </c>
      <c r="B133" s="282" t="s">
        <v>376</v>
      </c>
      <c r="C133" s="285">
        <f>C134+C135+C136+C139+C142+C144+C146+C149+C151+C153+C156+C158</f>
        <v>31.4</v>
      </c>
      <c r="D133" s="286">
        <f>D134+D135+D136+D139+D142+D144+D146+D149+D151+D153+D156+D158</f>
        <v>3005.027</v>
      </c>
      <c r="E133" s="285">
        <f>E134+E135+E136+E139+E142+E144+E146+E149+E151+E153+E156+E158</f>
        <v>2015.5410000000006</v>
      </c>
      <c r="F133" s="287">
        <f aca="true" t="shared" si="27" ref="F133:F134">E133/C133*100</f>
        <v>6418.920382165608</v>
      </c>
      <c r="G133" s="288">
        <f aca="true" t="shared" si="28" ref="G133:G136">E133/D133*100</f>
        <v>67.07230916727205</v>
      </c>
    </row>
    <row r="134" spans="1:7" ht="12.75">
      <c r="A134" s="265">
        <v>41035000</v>
      </c>
      <c r="B134" s="266" t="s">
        <v>377</v>
      </c>
      <c r="C134" s="283">
        <v>31.4</v>
      </c>
      <c r="D134" s="311">
        <v>31.4</v>
      </c>
      <c r="E134" s="280">
        <v>0</v>
      </c>
      <c r="F134" s="269">
        <f t="shared" si="27"/>
        <v>0</v>
      </c>
      <c r="G134" s="270">
        <f t="shared" si="28"/>
        <v>0</v>
      </c>
    </row>
    <row r="135" spans="1:7" ht="12.75">
      <c r="A135" s="312">
        <v>41035000</v>
      </c>
      <c r="B135" s="313" t="s">
        <v>362</v>
      </c>
      <c r="C135" s="267">
        <v>0</v>
      </c>
      <c r="D135" s="311">
        <v>95</v>
      </c>
      <c r="E135" s="280">
        <v>0</v>
      </c>
      <c r="F135" s="269">
        <v>0</v>
      </c>
      <c r="G135" s="270">
        <f t="shared" si="28"/>
        <v>0</v>
      </c>
    </row>
    <row r="136" spans="1:7" ht="12.75">
      <c r="A136" s="97">
        <v>41035000</v>
      </c>
      <c r="B136" s="314" t="s">
        <v>378</v>
      </c>
      <c r="C136" s="75">
        <v>0</v>
      </c>
      <c r="D136" s="315">
        <v>60</v>
      </c>
      <c r="E136" s="93">
        <v>60</v>
      </c>
      <c r="F136" s="72">
        <v>0</v>
      </c>
      <c r="G136" s="73">
        <f t="shared" si="28"/>
        <v>100</v>
      </c>
    </row>
    <row r="137" spans="1:7" ht="12.75">
      <c r="A137" s="97"/>
      <c r="B137" s="316" t="s">
        <v>379</v>
      </c>
      <c r="C137" s="58"/>
      <c r="D137" s="50"/>
      <c r="E137" s="93"/>
      <c r="F137" s="72"/>
      <c r="G137" s="73"/>
    </row>
    <row r="138" spans="1:7" ht="12.75">
      <c r="A138" s="317"/>
      <c r="B138" s="318" t="s">
        <v>380</v>
      </c>
      <c r="C138" s="272"/>
      <c r="D138" s="319"/>
      <c r="E138" s="278"/>
      <c r="F138" s="263"/>
      <c r="G138" s="264"/>
    </row>
    <row r="139" spans="1:7" ht="12.75">
      <c r="A139" s="97">
        <v>41035000</v>
      </c>
      <c r="B139" s="23" t="s">
        <v>347</v>
      </c>
      <c r="C139" s="75">
        <v>0</v>
      </c>
      <c r="D139" s="315">
        <v>1898.157</v>
      </c>
      <c r="E139" s="93">
        <v>1281.295</v>
      </c>
      <c r="F139" s="72">
        <v>0</v>
      </c>
      <c r="G139" s="73">
        <f>E139/D139*100</f>
        <v>67.50205594163181</v>
      </c>
    </row>
    <row r="140" spans="1:7" ht="12.75">
      <c r="A140" s="97"/>
      <c r="B140" s="23" t="s">
        <v>381</v>
      </c>
      <c r="C140" s="58"/>
      <c r="D140" s="315"/>
      <c r="E140" s="93"/>
      <c r="F140" s="72"/>
      <c r="G140" s="73"/>
    </row>
    <row r="141" spans="1:7" ht="12.75">
      <c r="A141" s="317"/>
      <c r="B141" s="320" t="s">
        <v>349</v>
      </c>
      <c r="C141" s="272"/>
      <c r="D141" s="321"/>
      <c r="E141" s="278"/>
      <c r="F141" s="263"/>
      <c r="G141" s="264"/>
    </row>
    <row r="142" spans="1:7" ht="12.75">
      <c r="A142" s="58">
        <v>41035000</v>
      </c>
      <c r="B142" s="23" t="s">
        <v>382</v>
      </c>
      <c r="C142" s="75">
        <v>0</v>
      </c>
      <c r="D142" s="315">
        <v>46.389</v>
      </c>
      <c r="E142" s="93">
        <v>46.38</v>
      </c>
      <c r="F142" s="72">
        <v>0</v>
      </c>
      <c r="G142" s="73">
        <f>E142/D142*100</f>
        <v>99.98059884886503</v>
      </c>
    </row>
    <row r="143" spans="1:7" ht="12.75">
      <c r="A143" s="272"/>
      <c r="B143" s="273" t="s">
        <v>383</v>
      </c>
      <c r="C143" s="272"/>
      <c r="D143" s="321"/>
      <c r="E143" s="278"/>
      <c r="F143" s="263"/>
      <c r="G143" s="264"/>
    </row>
    <row r="144" spans="1:8" ht="12.75">
      <c r="A144" s="58">
        <v>41035000</v>
      </c>
      <c r="B144" s="23" t="s">
        <v>384</v>
      </c>
      <c r="C144" s="75">
        <v>0</v>
      </c>
      <c r="D144" s="315">
        <v>427.483</v>
      </c>
      <c r="E144" s="93">
        <v>379.603</v>
      </c>
      <c r="F144" s="72">
        <v>0</v>
      </c>
      <c r="G144" s="73">
        <f>E144/D144*100</f>
        <v>88.79955460217131</v>
      </c>
      <c r="H144" s="322"/>
    </row>
    <row r="145" spans="1:7" ht="12.75">
      <c r="A145" s="58"/>
      <c r="B145" s="45" t="s">
        <v>342</v>
      </c>
      <c r="C145" s="58"/>
      <c r="D145" s="315"/>
      <c r="E145" s="93"/>
      <c r="F145" s="72"/>
      <c r="G145" s="73"/>
    </row>
    <row r="146" spans="1:7" ht="12.75">
      <c r="A146" s="291">
        <v>41035000</v>
      </c>
      <c r="B146" s="323" t="s">
        <v>385</v>
      </c>
      <c r="C146" s="293">
        <v>0</v>
      </c>
      <c r="D146" s="324">
        <v>35</v>
      </c>
      <c r="E146" s="325">
        <v>31.288</v>
      </c>
      <c r="F146" s="296">
        <v>0</v>
      </c>
      <c r="G146" s="297">
        <f>E146/D146*100</f>
        <v>89.39428571428572</v>
      </c>
    </row>
    <row r="147" spans="1:7" ht="12.75">
      <c r="A147" s="58"/>
      <c r="B147" s="45" t="s">
        <v>386</v>
      </c>
      <c r="C147" s="58"/>
      <c r="D147" s="315"/>
      <c r="E147" s="93"/>
      <c r="F147" s="72"/>
      <c r="G147" s="73"/>
    </row>
    <row r="148" spans="1:7" ht="12.75">
      <c r="A148" s="272"/>
      <c r="B148" s="273" t="s">
        <v>387</v>
      </c>
      <c r="C148" s="272"/>
      <c r="D148" s="321"/>
      <c r="E148" s="278"/>
      <c r="F148" s="263"/>
      <c r="G148" s="264"/>
    </row>
    <row r="149" spans="1:7" ht="12.75">
      <c r="A149" s="265">
        <v>41035000</v>
      </c>
      <c r="B149" s="326" t="s">
        <v>151</v>
      </c>
      <c r="C149" s="267">
        <v>0</v>
      </c>
      <c r="D149" s="311">
        <v>77.623</v>
      </c>
      <c r="E149" s="308">
        <v>77.623</v>
      </c>
      <c r="F149" s="269">
        <v>0</v>
      </c>
      <c r="G149" s="270">
        <f>E149/D149*100</f>
        <v>100</v>
      </c>
    </row>
    <row r="150" spans="1:7" ht="12.75">
      <c r="A150" s="58"/>
      <c r="B150" s="45"/>
      <c r="C150" s="58"/>
      <c r="D150" s="315"/>
      <c r="E150" s="93"/>
      <c r="F150" s="72"/>
      <c r="G150" s="73"/>
    </row>
    <row r="151" spans="1:7" ht="12.75">
      <c r="A151" s="291">
        <v>41035000</v>
      </c>
      <c r="B151" s="323" t="s">
        <v>388</v>
      </c>
      <c r="C151" s="293">
        <v>0</v>
      </c>
      <c r="D151" s="324">
        <v>194.898</v>
      </c>
      <c r="E151" s="325">
        <v>98.285</v>
      </c>
      <c r="F151" s="296">
        <v>0</v>
      </c>
      <c r="G151" s="297">
        <f>E151/D151*100</f>
        <v>50.42894231854611</v>
      </c>
    </row>
    <row r="152" spans="1:7" ht="12.75">
      <c r="A152" s="272"/>
      <c r="B152" s="273" t="s">
        <v>281</v>
      </c>
      <c r="C152" s="272"/>
      <c r="D152" s="321"/>
      <c r="E152" s="278"/>
      <c r="F152" s="263"/>
      <c r="G152" s="264"/>
    </row>
    <row r="153" spans="1:7" ht="12.75">
      <c r="A153" s="291">
        <v>41035000</v>
      </c>
      <c r="B153" s="323" t="s">
        <v>389</v>
      </c>
      <c r="C153" s="293">
        <v>0</v>
      </c>
      <c r="D153" s="324">
        <v>26.4</v>
      </c>
      <c r="E153" s="325">
        <v>26.4</v>
      </c>
      <c r="F153" s="296">
        <v>0</v>
      </c>
      <c r="G153" s="297">
        <f>E153/D153*100</f>
        <v>100</v>
      </c>
    </row>
    <row r="154" spans="1:7" ht="12.75">
      <c r="A154" s="58"/>
      <c r="B154" s="45" t="s">
        <v>390</v>
      </c>
      <c r="C154" s="58"/>
      <c r="D154" s="315"/>
      <c r="E154" s="93"/>
      <c r="F154" s="72"/>
      <c r="G154" s="73"/>
    </row>
    <row r="155" spans="1:7" ht="12.75">
      <c r="A155" s="272"/>
      <c r="B155" s="273" t="s">
        <v>391</v>
      </c>
      <c r="C155" s="272"/>
      <c r="D155" s="327"/>
      <c r="E155" s="278"/>
      <c r="F155" s="263"/>
      <c r="G155" s="264"/>
    </row>
    <row r="156" spans="1:7" ht="12.75">
      <c r="A156" s="58">
        <v>41035000</v>
      </c>
      <c r="B156" s="23" t="s">
        <v>392</v>
      </c>
      <c r="C156" s="75">
        <v>0</v>
      </c>
      <c r="D156" s="315">
        <v>110.727</v>
      </c>
      <c r="E156" s="93">
        <v>12.717</v>
      </c>
      <c r="F156" s="72">
        <v>0</v>
      </c>
      <c r="G156" s="73">
        <f>E156/D156*100</f>
        <v>11.485003657644477</v>
      </c>
    </row>
    <row r="157" spans="1:7" ht="12.75">
      <c r="A157" s="272"/>
      <c r="B157" s="273" t="s">
        <v>393</v>
      </c>
      <c r="C157" s="272"/>
      <c r="D157" s="327"/>
      <c r="E157" s="278"/>
      <c r="F157" s="263"/>
      <c r="G157" s="264"/>
    </row>
    <row r="158" spans="1:7" ht="12.75">
      <c r="A158" s="58">
        <v>41035000</v>
      </c>
      <c r="B158" s="23" t="s">
        <v>394</v>
      </c>
      <c r="C158" s="75">
        <v>0</v>
      </c>
      <c r="D158" s="315">
        <v>1.95</v>
      </c>
      <c r="E158" s="93">
        <v>1.95</v>
      </c>
      <c r="F158" s="72">
        <v>0</v>
      </c>
      <c r="G158" s="73">
        <f>E158/D158*100</f>
        <v>100</v>
      </c>
    </row>
    <row r="159" spans="1:7" ht="12.75">
      <c r="A159" s="272"/>
      <c r="B159" s="273" t="s">
        <v>395</v>
      </c>
      <c r="C159" s="272"/>
      <c r="D159" s="327"/>
      <c r="E159" s="276"/>
      <c r="F159" s="263"/>
      <c r="G159" s="264"/>
    </row>
    <row r="160" spans="1:7" ht="12.75">
      <c r="A160" s="58">
        <v>41035800</v>
      </c>
      <c r="B160" s="45" t="s">
        <v>285</v>
      </c>
      <c r="C160" s="58"/>
      <c r="D160" s="309"/>
      <c r="E160" s="76"/>
      <c r="F160" s="72"/>
      <c r="G160" s="73"/>
    </row>
    <row r="161" spans="1:7" ht="12.75">
      <c r="A161" s="58"/>
      <c r="B161" s="45" t="s">
        <v>396</v>
      </c>
      <c r="C161" s="75">
        <v>877.733</v>
      </c>
      <c r="D161" s="48">
        <v>910.797</v>
      </c>
      <c r="E161" s="76">
        <v>906.822</v>
      </c>
      <c r="F161" s="72">
        <f>E161/C161*100</f>
        <v>103.31410577020574</v>
      </c>
      <c r="G161" s="73">
        <f>E161/D161*100</f>
        <v>99.56356904996393</v>
      </c>
    </row>
    <row r="162" spans="1:7" ht="12.75">
      <c r="A162" s="58"/>
      <c r="B162" s="45" t="s">
        <v>397</v>
      </c>
      <c r="C162" s="58"/>
      <c r="D162" s="48"/>
      <c r="E162" s="76"/>
      <c r="F162" s="72"/>
      <c r="G162" s="73"/>
    </row>
    <row r="163" spans="1:7" ht="12.75">
      <c r="A163" s="58"/>
      <c r="B163" s="45" t="s">
        <v>398</v>
      </c>
      <c r="C163" s="58"/>
      <c r="D163" s="271"/>
      <c r="E163" s="69"/>
      <c r="F163" s="72"/>
      <c r="G163" s="73"/>
    </row>
    <row r="164" spans="1:7" ht="12.75">
      <c r="A164" s="58"/>
      <c r="B164" s="45" t="s">
        <v>399</v>
      </c>
      <c r="C164" s="58"/>
      <c r="D164" s="47"/>
      <c r="E164" s="76"/>
      <c r="F164" s="72"/>
      <c r="G164" s="73"/>
    </row>
    <row r="165" spans="1:7" ht="12.75">
      <c r="A165" s="58"/>
      <c r="B165" s="45"/>
      <c r="C165" s="58"/>
      <c r="D165" s="48"/>
      <c r="E165" s="76"/>
      <c r="F165" s="72"/>
      <c r="G165" s="73"/>
    </row>
    <row r="166" spans="1:7" ht="13.5">
      <c r="A166" s="58"/>
      <c r="B166" s="328"/>
      <c r="C166" s="58"/>
      <c r="D166" s="48"/>
      <c r="E166" s="80"/>
      <c r="F166" s="72"/>
      <c r="G166" s="73"/>
    </row>
    <row r="167" spans="1:7" ht="13.5">
      <c r="A167" s="102">
        <v>900102</v>
      </c>
      <c r="B167" s="103" t="s">
        <v>290</v>
      </c>
      <c r="C167" s="84">
        <f>C99+C101</f>
        <v>310455.949</v>
      </c>
      <c r="D167" s="300">
        <f>D99+D101</f>
        <v>297868.375</v>
      </c>
      <c r="E167" s="84">
        <f>E99+E101</f>
        <v>287821.75499999995</v>
      </c>
      <c r="F167" s="301">
        <f>E167/C167*100</f>
        <v>92.7093701786336</v>
      </c>
      <c r="G167" s="85">
        <f>E167/D167*100</f>
        <v>96.62716124194117</v>
      </c>
    </row>
    <row r="168" spans="1:7" ht="13.5">
      <c r="A168" s="82">
        <v>602100</v>
      </c>
      <c r="B168" s="329" t="s">
        <v>291</v>
      </c>
      <c r="C168" s="84"/>
      <c r="D168" s="330"/>
      <c r="E168" s="82">
        <v>6414.671</v>
      </c>
      <c r="F168" s="331"/>
      <c r="G168" s="107"/>
    </row>
    <row r="169" spans="1:7" ht="26.25">
      <c r="A169" s="82">
        <v>602400</v>
      </c>
      <c r="B169" s="203" t="s">
        <v>346</v>
      </c>
      <c r="C169" s="84"/>
      <c r="D169" s="48"/>
      <c r="E169" s="67">
        <v>-532.465</v>
      </c>
      <c r="F169" s="72"/>
      <c r="G169" s="73"/>
    </row>
    <row r="170" spans="1:7" ht="13.5">
      <c r="A170" s="82">
        <v>602300</v>
      </c>
      <c r="B170" s="105" t="s">
        <v>400</v>
      </c>
      <c r="C170" s="84"/>
      <c r="D170" s="332"/>
      <c r="E170" s="333"/>
      <c r="F170" s="331"/>
      <c r="G170" s="107"/>
    </row>
    <row r="171" spans="1:7" ht="13.5">
      <c r="A171" s="82"/>
      <c r="B171" s="109" t="s">
        <v>293</v>
      </c>
      <c r="C171" s="84">
        <f>C167</f>
        <v>310455.949</v>
      </c>
      <c r="D171" s="334">
        <f>D167</f>
        <v>297868.375</v>
      </c>
      <c r="E171" s="84">
        <f>E167+E168+E170+E169</f>
        <v>293703.9609999999</v>
      </c>
      <c r="F171" s="301">
        <f aca="true" t="shared" si="29" ref="F171:F172">E171/C171*100</f>
        <v>94.6040692555709</v>
      </c>
      <c r="G171" s="85">
        <f aca="true" t="shared" si="30" ref="G171:G172">E171/D171*100</f>
        <v>98.60192811673944</v>
      </c>
    </row>
    <row r="172" spans="1:7" ht="12.75">
      <c r="A172" s="335"/>
      <c r="B172" s="102" t="s">
        <v>294</v>
      </c>
      <c r="C172" s="303">
        <f>C178+C193</f>
        <v>4265.227</v>
      </c>
      <c r="D172" s="258">
        <f>D178+D193</f>
        <v>11395.511</v>
      </c>
      <c r="E172" s="69">
        <f>E173+E178+E193</f>
        <v>11414.227</v>
      </c>
      <c r="F172" s="112">
        <f t="shared" si="29"/>
        <v>267.6112431999516</v>
      </c>
      <c r="G172" s="114">
        <f t="shared" si="30"/>
        <v>100.16424011174226</v>
      </c>
    </row>
    <row r="173" spans="1:7" ht="12.75">
      <c r="A173" s="336">
        <v>18010000</v>
      </c>
      <c r="B173" s="337" t="s">
        <v>295</v>
      </c>
      <c r="C173" s="261">
        <f>C174</f>
        <v>0</v>
      </c>
      <c r="D173" s="262">
        <f>D174</f>
        <v>0</v>
      </c>
      <c r="E173" s="261">
        <f>E174+E176</f>
        <v>386.95799999999997</v>
      </c>
      <c r="F173" s="338"/>
      <c r="G173" s="338"/>
    </row>
    <row r="174" spans="1:7" ht="12.75">
      <c r="A174" s="339">
        <v>18010100</v>
      </c>
      <c r="B174" s="340" t="s">
        <v>296</v>
      </c>
      <c r="C174" s="293">
        <v>0</v>
      </c>
      <c r="D174" s="294">
        <v>0</v>
      </c>
      <c r="E174" s="293">
        <v>262.178</v>
      </c>
      <c r="F174" s="341"/>
      <c r="G174" s="341"/>
    </row>
    <row r="175" spans="1:7" ht="12.75">
      <c r="A175" s="336"/>
      <c r="B175" s="337" t="s">
        <v>60</v>
      </c>
      <c r="C175" s="261"/>
      <c r="D175" s="262"/>
      <c r="E175" s="261"/>
      <c r="F175" s="338"/>
      <c r="G175" s="338"/>
    </row>
    <row r="176" spans="1:7" ht="12.75">
      <c r="A176" s="57">
        <v>18010200</v>
      </c>
      <c r="B176" s="10" t="s">
        <v>296</v>
      </c>
      <c r="C176" s="69">
        <v>0</v>
      </c>
      <c r="D176" s="258">
        <v>0</v>
      </c>
      <c r="E176" s="69">
        <v>124.78</v>
      </c>
      <c r="F176" s="114"/>
      <c r="G176" s="114"/>
    </row>
    <row r="177" spans="1:7" ht="12.75">
      <c r="A177" s="336"/>
      <c r="B177" s="337" t="s">
        <v>52</v>
      </c>
      <c r="C177" s="261"/>
      <c r="D177" s="262"/>
      <c r="E177" s="261"/>
      <c r="F177" s="338"/>
      <c r="G177" s="338"/>
    </row>
    <row r="178" spans="1:7" ht="12.75">
      <c r="A178" s="342">
        <v>25000000</v>
      </c>
      <c r="B178" s="343" t="s">
        <v>82</v>
      </c>
      <c r="C178" s="285">
        <f>C179+C187</f>
        <v>4265.227</v>
      </c>
      <c r="D178" s="306">
        <f>D179+D187</f>
        <v>9885.288</v>
      </c>
      <c r="E178" s="289">
        <f>E179+E187</f>
        <v>10419.179</v>
      </c>
      <c r="F178" s="288">
        <f aca="true" t="shared" si="31" ref="F178:F179">E178/C178*100</f>
        <v>244.28193388065864</v>
      </c>
      <c r="G178" s="288">
        <f aca="true" t="shared" si="32" ref="G178:G179">E178/D178*100</f>
        <v>105.40086439565543</v>
      </c>
    </row>
    <row r="179" spans="1:7" ht="12.75">
      <c r="A179" s="344">
        <v>25010000</v>
      </c>
      <c r="B179" s="345" t="s">
        <v>297</v>
      </c>
      <c r="C179" s="346">
        <f>C181+C183+C184+C185</f>
        <v>4265.227</v>
      </c>
      <c r="D179" s="347">
        <f>D181+D183+D184+D185</f>
        <v>3522.944</v>
      </c>
      <c r="E179" s="348">
        <f>E181+E183+E184+E185</f>
        <v>3672.426</v>
      </c>
      <c r="F179" s="341">
        <f t="shared" si="31"/>
        <v>86.10153691702692</v>
      </c>
      <c r="G179" s="341">
        <f t="shared" si="32"/>
        <v>104.24309895360244</v>
      </c>
    </row>
    <row r="180" spans="1:7" ht="12.75">
      <c r="A180" s="349"/>
      <c r="B180" s="350" t="s">
        <v>84</v>
      </c>
      <c r="C180" s="261"/>
      <c r="D180" s="351"/>
      <c r="E180" s="352"/>
      <c r="F180" s="338"/>
      <c r="G180" s="338"/>
    </row>
    <row r="181" spans="1:7" ht="12.75">
      <c r="A181" s="339">
        <v>25010100</v>
      </c>
      <c r="B181" s="340" t="s">
        <v>298</v>
      </c>
      <c r="C181" s="353">
        <v>3466.162</v>
      </c>
      <c r="D181" s="324">
        <v>3011.355</v>
      </c>
      <c r="E181" s="325">
        <v>3089.884</v>
      </c>
      <c r="F181" s="297">
        <f>E181/C181*100</f>
        <v>89.14424657589576</v>
      </c>
      <c r="G181" s="297">
        <f>E181/D181*100</f>
        <v>102.60776295056544</v>
      </c>
    </row>
    <row r="182" spans="1:7" ht="12.75">
      <c r="A182" s="336"/>
      <c r="B182" s="337" t="s">
        <v>299</v>
      </c>
      <c r="C182" s="354"/>
      <c r="D182" s="355"/>
      <c r="E182" s="356"/>
      <c r="F182" s="264"/>
      <c r="G182" s="264"/>
    </row>
    <row r="183" spans="1:7" ht="12.75">
      <c r="A183" s="357">
        <v>25010200</v>
      </c>
      <c r="B183" s="358" t="s">
        <v>86</v>
      </c>
      <c r="C183" s="267">
        <v>265.415</v>
      </c>
      <c r="D183" s="359">
        <v>295.515</v>
      </c>
      <c r="E183" s="283">
        <v>295.494</v>
      </c>
      <c r="F183" s="270">
        <f aca="true" t="shared" si="33" ref="F183:F184">E183/C183*100</f>
        <v>111.33281841644218</v>
      </c>
      <c r="G183" s="270">
        <f aca="true" t="shared" si="34" ref="G183:G185">E183/D183*100</f>
        <v>99.992893761738</v>
      </c>
    </row>
    <row r="184" spans="1:7" ht="12.75">
      <c r="A184" s="357">
        <v>25010300</v>
      </c>
      <c r="B184" s="358" t="s">
        <v>87</v>
      </c>
      <c r="C184" s="284">
        <v>533.65</v>
      </c>
      <c r="D184" s="359">
        <v>178.944</v>
      </c>
      <c r="E184" s="283">
        <v>234.205</v>
      </c>
      <c r="F184" s="360">
        <f t="shared" si="33"/>
        <v>43.88737936849996</v>
      </c>
      <c r="G184" s="360">
        <f t="shared" si="34"/>
        <v>130.88172836194565</v>
      </c>
    </row>
    <row r="185" spans="1:7" ht="12.75">
      <c r="A185" s="57">
        <v>25010400</v>
      </c>
      <c r="B185" s="10" t="s">
        <v>300</v>
      </c>
      <c r="C185" s="76">
        <v>0</v>
      </c>
      <c r="D185" s="315">
        <v>37.13</v>
      </c>
      <c r="E185" s="98">
        <v>52.843</v>
      </c>
      <c r="F185" s="73">
        <v>0</v>
      </c>
      <c r="G185" s="73">
        <f t="shared" si="34"/>
        <v>142.31887961217345</v>
      </c>
    </row>
    <row r="186" spans="1:7" ht="12.75">
      <c r="A186" s="336"/>
      <c r="B186" s="337" t="s">
        <v>301</v>
      </c>
      <c r="C186" s="276"/>
      <c r="D186" s="319"/>
      <c r="E186" s="361"/>
      <c r="F186" s="264"/>
      <c r="G186" s="264"/>
    </row>
    <row r="187" spans="1:7" ht="12.75">
      <c r="A187" s="342">
        <v>25020000</v>
      </c>
      <c r="B187" s="343" t="s">
        <v>302</v>
      </c>
      <c r="C187" s="285">
        <f>C188+C189</f>
        <v>0</v>
      </c>
      <c r="D187" s="306">
        <f>D188+D189</f>
        <v>6362.344</v>
      </c>
      <c r="E187" s="289">
        <f>E188+E189</f>
        <v>6746.753000000001</v>
      </c>
      <c r="F187" s="288">
        <v>0</v>
      </c>
      <c r="G187" s="288">
        <f aca="true" t="shared" si="35" ref="G187:G189">E187/D187*100</f>
        <v>106.04193988882086</v>
      </c>
    </row>
    <row r="188" spans="1:7" ht="12.75">
      <c r="A188" s="357">
        <v>25020100</v>
      </c>
      <c r="B188" s="358" t="s">
        <v>303</v>
      </c>
      <c r="C188" s="280">
        <v>0</v>
      </c>
      <c r="D188" s="362">
        <v>3122.266</v>
      </c>
      <c r="E188" s="363">
        <v>3134.108</v>
      </c>
      <c r="F188" s="270">
        <v>0</v>
      </c>
      <c r="G188" s="270">
        <f t="shared" si="35"/>
        <v>100.37927582083013</v>
      </c>
    </row>
    <row r="189" spans="1:7" ht="12.75">
      <c r="A189" s="57">
        <v>25020200</v>
      </c>
      <c r="B189" s="10" t="s">
        <v>304</v>
      </c>
      <c r="C189" s="76">
        <v>0</v>
      </c>
      <c r="D189" s="315">
        <v>3240.078</v>
      </c>
      <c r="E189" s="98">
        <v>3612.645</v>
      </c>
      <c r="F189" s="73">
        <v>0</v>
      </c>
      <c r="G189" s="73">
        <f t="shared" si="35"/>
        <v>111.49870466081373</v>
      </c>
    </row>
    <row r="190" spans="1:7" ht="14.25">
      <c r="A190" s="57"/>
      <c r="B190" s="10" t="s">
        <v>305</v>
      </c>
      <c r="C190" s="101"/>
      <c r="D190" s="364"/>
      <c r="E190" s="365"/>
      <c r="F190" s="121"/>
      <c r="G190" s="101"/>
    </row>
    <row r="191" spans="1:7" ht="14.25">
      <c r="A191" s="57"/>
      <c r="B191" s="10" t="s">
        <v>306</v>
      </c>
      <c r="C191" s="101"/>
      <c r="D191" s="364"/>
      <c r="E191" s="365"/>
      <c r="F191" s="121"/>
      <c r="G191" s="101"/>
    </row>
    <row r="192" spans="1:7" ht="14.25">
      <c r="A192" s="336"/>
      <c r="B192" s="337" t="s">
        <v>307</v>
      </c>
      <c r="C192" s="366"/>
      <c r="D192" s="355"/>
      <c r="E192" s="356"/>
      <c r="F192" s="367"/>
      <c r="G192" s="366"/>
    </row>
    <row r="193" spans="1:7" ht="12.75">
      <c r="A193" s="342">
        <v>40000000</v>
      </c>
      <c r="B193" s="343" t="s">
        <v>308</v>
      </c>
      <c r="C193" s="285">
        <f aca="true" t="shared" si="36" ref="C193:C194">C194</f>
        <v>0</v>
      </c>
      <c r="D193" s="306">
        <f aca="true" t="shared" si="37" ref="D193:D194">D194</f>
        <v>1510.223</v>
      </c>
      <c r="E193" s="289">
        <f aca="true" t="shared" si="38" ref="E193:E194">E194</f>
        <v>608.0899999999999</v>
      </c>
      <c r="F193" s="288">
        <v>0</v>
      </c>
      <c r="G193" s="288">
        <f aca="true" t="shared" si="39" ref="G193:G196">E193/D193*100</f>
        <v>40.26491451924649</v>
      </c>
    </row>
    <row r="194" spans="1:7" ht="12.75">
      <c r="A194" s="342">
        <v>41000000</v>
      </c>
      <c r="B194" s="343" t="s">
        <v>92</v>
      </c>
      <c r="C194" s="285">
        <f t="shared" si="36"/>
        <v>0</v>
      </c>
      <c r="D194" s="306">
        <f t="shared" si="37"/>
        <v>1510.223</v>
      </c>
      <c r="E194" s="289">
        <f t="shared" si="38"/>
        <v>608.0899999999999</v>
      </c>
      <c r="F194" s="288">
        <v>0</v>
      </c>
      <c r="G194" s="288">
        <f t="shared" si="39"/>
        <v>40.26491451924649</v>
      </c>
    </row>
    <row r="195" spans="1:7" ht="12.75">
      <c r="A195" s="342">
        <v>41030000</v>
      </c>
      <c r="B195" s="343" t="s">
        <v>309</v>
      </c>
      <c r="C195" s="285">
        <f>C196+C198+C200+C204+C206+C208</f>
        <v>0</v>
      </c>
      <c r="D195" s="368">
        <f>D196+D198+D200+D204+D206+D208</f>
        <v>1510.223</v>
      </c>
      <c r="E195" s="289">
        <f>E196+E198+E200+E204+E206+E208</f>
        <v>608.0899999999999</v>
      </c>
      <c r="F195" s="288">
        <v>0</v>
      </c>
      <c r="G195" s="288">
        <f t="shared" si="39"/>
        <v>40.26491451924649</v>
      </c>
    </row>
    <row r="196" spans="1:7" ht="12.75">
      <c r="A196" s="369">
        <v>41035000</v>
      </c>
      <c r="B196" s="370" t="s">
        <v>310</v>
      </c>
      <c r="C196" s="293">
        <v>0</v>
      </c>
      <c r="D196" s="324">
        <v>450</v>
      </c>
      <c r="E196" s="325">
        <v>175.086</v>
      </c>
      <c r="F196" s="297">
        <v>0</v>
      </c>
      <c r="G196" s="297">
        <f t="shared" si="39"/>
        <v>38.908</v>
      </c>
    </row>
    <row r="197" spans="1:7" ht="12.75">
      <c r="A197" s="371"/>
      <c r="B197" s="372" t="s">
        <v>281</v>
      </c>
      <c r="C197" s="274"/>
      <c r="D197" s="319"/>
      <c r="E197" s="361"/>
      <c r="F197" s="264"/>
      <c r="G197" s="264"/>
    </row>
    <row r="198" spans="1:7" ht="12.75">
      <c r="A198" s="339">
        <v>41035000</v>
      </c>
      <c r="B198" s="340" t="s">
        <v>343</v>
      </c>
      <c r="C198" s="293">
        <v>0</v>
      </c>
      <c r="D198" s="324">
        <v>335.414</v>
      </c>
      <c r="E198" s="325">
        <v>277.402</v>
      </c>
      <c r="F198" s="297">
        <v>0</v>
      </c>
      <c r="G198" s="297">
        <f>E198/D198*100</f>
        <v>82.70435938869576</v>
      </c>
    </row>
    <row r="199" spans="1:7" ht="12.75">
      <c r="A199" s="336"/>
      <c r="B199" s="337" t="s">
        <v>401</v>
      </c>
      <c r="C199" s="272"/>
      <c r="D199" s="319"/>
      <c r="E199" s="356"/>
      <c r="F199" s="264"/>
      <c r="G199" s="264"/>
    </row>
    <row r="200" spans="1:7" ht="12.75">
      <c r="A200" s="339">
        <v>41035000</v>
      </c>
      <c r="B200" s="340" t="s">
        <v>311</v>
      </c>
      <c r="C200" s="293">
        <v>0</v>
      </c>
      <c r="D200" s="324">
        <v>74.909</v>
      </c>
      <c r="E200" s="325">
        <v>74.908</v>
      </c>
      <c r="F200" s="297">
        <v>0</v>
      </c>
      <c r="G200" s="297">
        <f>E200/D200*100</f>
        <v>99.99866504692359</v>
      </c>
    </row>
    <row r="201" spans="1:7" ht="12.75">
      <c r="A201" s="57"/>
      <c r="B201" s="10" t="s">
        <v>312</v>
      </c>
      <c r="C201" s="75"/>
      <c r="D201" s="50"/>
      <c r="E201" s="98"/>
      <c r="F201" s="73"/>
      <c r="G201" s="73"/>
    </row>
    <row r="202" spans="1:7" ht="12.75">
      <c r="A202" s="57"/>
      <c r="B202" s="10" t="s">
        <v>313</v>
      </c>
      <c r="C202" s="75"/>
      <c r="D202" s="50"/>
      <c r="E202" s="98"/>
      <c r="F202" s="73"/>
      <c r="G202" s="73"/>
    </row>
    <row r="203" spans="1:7" ht="12.75">
      <c r="A203" s="336"/>
      <c r="B203" s="337" t="s">
        <v>402</v>
      </c>
      <c r="C203" s="272"/>
      <c r="D203" s="319"/>
      <c r="E203" s="356"/>
      <c r="F203" s="264"/>
      <c r="G203" s="264"/>
    </row>
    <row r="204" spans="1:7" ht="12.75">
      <c r="A204" s="339">
        <v>41035000</v>
      </c>
      <c r="B204" s="340" t="s">
        <v>403</v>
      </c>
      <c r="C204" s="293">
        <v>0</v>
      </c>
      <c r="D204" s="324">
        <v>60</v>
      </c>
      <c r="E204" s="325">
        <v>0</v>
      </c>
      <c r="F204" s="297">
        <v>0</v>
      </c>
      <c r="G204" s="297">
        <f>E204/D204*100</f>
        <v>0</v>
      </c>
    </row>
    <row r="205" spans="1:7" ht="12.75">
      <c r="A205" s="336"/>
      <c r="B205" s="337" t="s">
        <v>404</v>
      </c>
      <c r="C205" s="274"/>
      <c r="D205" s="321"/>
      <c r="E205" s="278"/>
      <c r="F205" s="264"/>
      <c r="G205" s="264"/>
    </row>
    <row r="206" spans="1:7" ht="12.75">
      <c r="A206" s="339">
        <v>41035000</v>
      </c>
      <c r="B206" s="340" t="s">
        <v>405</v>
      </c>
      <c r="C206" s="293">
        <v>0</v>
      </c>
      <c r="D206" s="324">
        <v>99.9</v>
      </c>
      <c r="E206" s="325">
        <v>0</v>
      </c>
      <c r="F206" s="297">
        <v>0</v>
      </c>
      <c r="G206" s="297">
        <f>E206/D206*100</f>
        <v>0</v>
      </c>
    </row>
    <row r="207" spans="1:7" ht="12.75">
      <c r="A207" s="336"/>
      <c r="B207" s="337" t="s">
        <v>406</v>
      </c>
      <c r="C207" s="272"/>
      <c r="D207" s="319"/>
      <c r="E207" s="356"/>
      <c r="F207" s="366"/>
      <c r="G207" s="366"/>
    </row>
    <row r="208" spans="1:7" ht="12.75">
      <c r="A208" s="57">
        <v>41035000</v>
      </c>
      <c r="B208" s="74" t="s">
        <v>356</v>
      </c>
      <c r="C208" s="75">
        <v>0</v>
      </c>
      <c r="D208" s="315">
        <v>490</v>
      </c>
      <c r="E208" s="98">
        <v>80.694</v>
      </c>
      <c r="F208" s="73">
        <v>0</v>
      </c>
      <c r="G208" s="73">
        <f>E208/D208*100</f>
        <v>16.468163265306124</v>
      </c>
    </row>
    <row r="209" spans="1:7" ht="12.75">
      <c r="A209" s="115"/>
      <c r="B209" s="74" t="s">
        <v>357</v>
      </c>
      <c r="C209" s="101"/>
      <c r="D209" s="364"/>
      <c r="E209" s="365"/>
      <c r="F209" s="101"/>
      <c r="G209" s="101"/>
    </row>
    <row r="210" spans="1:7" ht="12.75">
      <c r="A210" s="115"/>
      <c r="B210" s="74" t="s">
        <v>358</v>
      </c>
      <c r="C210" s="101"/>
      <c r="D210" s="364"/>
      <c r="E210" s="365"/>
      <c r="F210" s="101"/>
      <c r="G210" s="101"/>
    </row>
    <row r="211" spans="1:7" ht="13.5">
      <c r="A211" s="115"/>
      <c r="B211" s="74"/>
      <c r="C211" s="123"/>
      <c r="D211" s="364"/>
      <c r="E211" s="365"/>
      <c r="F211" s="123"/>
      <c r="G211" s="101"/>
    </row>
    <row r="212" spans="1:7" ht="13.5">
      <c r="A212" s="82">
        <v>602100</v>
      </c>
      <c r="B212" s="124" t="s">
        <v>291</v>
      </c>
      <c r="C212" s="125"/>
      <c r="D212" s="129"/>
      <c r="E212" s="84">
        <v>1161.462</v>
      </c>
      <c r="F212" s="126"/>
      <c r="G212" s="126"/>
    </row>
    <row r="213" spans="1:7" ht="13.5">
      <c r="A213" s="82">
        <v>602300</v>
      </c>
      <c r="B213" s="128" t="s">
        <v>320</v>
      </c>
      <c r="C213" s="125"/>
      <c r="D213" s="129"/>
      <c r="E213" s="84">
        <v>-386.958</v>
      </c>
      <c r="F213" s="126"/>
      <c r="G213" s="126"/>
    </row>
    <row r="214" spans="1:7" ht="26.25">
      <c r="A214" s="82">
        <v>602400</v>
      </c>
      <c r="B214" s="203" t="s">
        <v>346</v>
      </c>
      <c r="C214" s="125"/>
      <c r="D214" s="129"/>
      <c r="E214" s="84">
        <v>532.465</v>
      </c>
      <c r="F214" s="126"/>
      <c r="G214" s="126"/>
    </row>
    <row r="215" spans="1:7" ht="13.5">
      <c r="A215" s="89"/>
      <c r="B215" s="68" t="s">
        <v>321</v>
      </c>
      <c r="C215" s="104">
        <f>C172</f>
        <v>4265.227</v>
      </c>
      <c r="D215" s="104">
        <f>D172</f>
        <v>11395.511</v>
      </c>
      <c r="E215" s="84">
        <f>E172+E212+E213+E214</f>
        <v>12721.196</v>
      </c>
      <c r="F215" s="85">
        <f aca="true" t="shared" si="40" ref="F215:F216">E215/C215*100</f>
        <v>298.2536685620718</v>
      </c>
      <c r="G215" s="85">
        <f aca="true" t="shared" si="41" ref="G215:G216">E215/D215*100</f>
        <v>111.63339669454051</v>
      </c>
    </row>
    <row r="216" spans="1:7" ht="13.5">
      <c r="A216" s="82">
        <v>900103</v>
      </c>
      <c r="B216" s="124" t="s">
        <v>322</v>
      </c>
      <c r="C216" s="104">
        <f>C171+C215</f>
        <v>314721.17600000004</v>
      </c>
      <c r="D216" s="104">
        <f>D171+D215</f>
        <v>309263.886</v>
      </c>
      <c r="E216" s="84">
        <f>E171+E215</f>
        <v>306425.1569999999</v>
      </c>
      <c r="F216" s="373">
        <f t="shared" si="40"/>
        <v>97.36400991333353</v>
      </c>
      <c r="G216" s="373">
        <f t="shared" si="41"/>
        <v>99.08210136116568</v>
      </c>
    </row>
    <row r="217" spans="6:7" ht="12.75">
      <c r="F217" s="47"/>
      <c r="G217" s="47"/>
    </row>
    <row r="218" spans="6:7" ht="12.75">
      <c r="F218" s="47"/>
      <c r="G218" s="47"/>
    </row>
    <row r="219" spans="2:7" ht="14.25">
      <c r="B219" s="131"/>
      <c r="F219" s="47"/>
      <c r="G219" s="47"/>
    </row>
    <row r="220" spans="2:7" ht="14.25">
      <c r="B220" s="132" t="s">
        <v>323</v>
      </c>
      <c r="E220" s="132" t="s">
        <v>324</v>
      </c>
      <c r="F220" s="47"/>
      <c r="G220" s="47"/>
    </row>
  </sheetData>
  <sheetProtection selectLockedCells="1" selectUnlockedCells="1"/>
  <printOptions/>
  <pageMargins left="0.7479166666666667" right="0.1597222222222222" top="0.24027777777777778" bottom="0.25" header="0.5118055555555555" footer="0.5118055555555555"/>
  <pageSetup horizontalDpi="300" verticalDpi="300" orientation="portrait" paperSize="9" scale="58"/>
  <rowBreaks count="2" manualBreakCount="2">
    <brk id="100" max="255" man="1"/>
    <brk id="19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2"/>
  <sheetViews>
    <sheetView zoomScale="75" zoomScaleNormal="75" workbookViewId="0" topLeftCell="A91">
      <selection activeCell="A122" sqref="A122"/>
    </sheetView>
  </sheetViews>
  <sheetFormatPr defaultColWidth="9.00390625" defaultRowHeight="12.75"/>
  <cols>
    <col min="1" max="1" width="12.75390625" style="1" customWidth="1"/>
    <col min="2" max="2" width="99.1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407</v>
      </c>
      <c r="C6" s="4"/>
      <c r="G6" s="3"/>
    </row>
    <row r="7" ht="13.5">
      <c r="G7" s="3"/>
    </row>
    <row r="8" spans="1:7" ht="15.75">
      <c r="A8" s="374" t="s">
        <v>5</v>
      </c>
      <c r="B8" s="375"/>
      <c r="C8" s="376"/>
      <c r="D8" s="6"/>
      <c r="E8" s="7" t="s">
        <v>6</v>
      </c>
      <c r="F8" s="8"/>
      <c r="G8" s="3"/>
    </row>
    <row r="9" spans="1:7" ht="16.5" customHeight="1">
      <c r="A9" s="377" t="s">
        <v>7</v>
      </c>
      <c r="B9" s="378" t="s">
        <v>8</v>
      </c>
      <c r="C9" s="14" t="s">
        <v>11</v>
      </c>
      <c r="D9" s="11" t="s">
        <v>9</v>
      </c>
      <c r="E9" s="12"/>
      <c r="F9" s="13" t="s">
        <v>10</v>
      </c>
      <c r="G9" s="3"/>
    </row>
    <row r="10" spans="1:7" ht="12.75" customHeight="1">
      <c r="A10" s="377" t="s">
        <v>12</v>
      </c>
      <c r="B10" s="378" t="s">
        <v>13</v>
      </c>
      <c r="C10" s="14"/>
      <c r="D10" s="11" t="s">
        <v>14</v>
      </c>
      <c r="E10" s="14" t="s">
        <v>15</v>
      </c>
      <c r="F10" s="13" t="s">
        <v>16</v>
      </c>
      <c r="G10" s="3"/>
    </row>
    <row r="11" spans="1:7" ht="15.75" customHeight="1">
      <c r="A11" s="21"/>
      <c r="B11" s="379"/>
      <c r="C11" s="14"/>
      <c r="D11" s="11" t="s">
        <v>17</v>
      </c>
      <c r="E11" s="14"/>
      <c r="F11" s="13" t="s">
        <v>18</v>
      </c>
      <c r="G11" s="3"/>
    </row>
    <row r="12" spans="1:7" ht="12" customHeight="1">
      <c r="A12" s="380">
        <v>1</v>
      </c>
      <c r="B12" s="381">
        <v>2</v>
      </c>
      <c r="C12" s="16">
        <v>6</v>
      </c>
      <c r="D12" s="17">
        <v>3</v>
      </c>
      <c r="E12" s="16">
        <v>4</v>
      </c>
      <c r="F12" s="16">
        <v>5</v>
      </c>
      <c r="G12" s="3"/>
    </row>
    <row r="13" spans="1:7" ht="15.75" customHeight="1">
      <c r="A13" s="18">
        <v>10000000</v>
      </c>
      <c r="B13" s="382" t="s">
        <v>19</v>
      </c>
      <c r="C13" s="20">
        <f aca="true" t="shared" si="0" ref="C13:C16">D13</f>
        <v>92461.77</v>
      </c>
      <c r="D13" s="20">
        <f>D14+D28</f>
        <v>92461.77</v>
      </c>
      <c r="E13" s="18"/>
      <c r="F13" s="18"/>
      <c r="G13" s="3"/>
    </row>
    <row r="14" spans="1:7" ht="21" customHeight="1">
      <c r="A14" s="18">
        <v>11000000</v>
      </c>
      <c r="B14" s="382" t="s">
        <v>20</v>
      </c>
      <c r="C14" s="20">
        <f t="shared" si="0"/>
        <v>50711.922</v>
      </c>
      <c r="D14" s="20">
        <f>D15</f>
        <v>50711.922</v>
      </c>
      <c r="E14" s="18"/>
      <c r="F14" s="18"/>
      <c r="G14" s="3"/>
    </row>
    <row r="15" spans="1:7" s="24" customFormat="1" ht="18.75" customHeight="1">
      <c r="A15" s="21">
        <v>11010000</v>
      </c>
      <c r="B15" s="379" t="s">
        <v>408</v>
      </c>
      <c r="C15" s="22">
        <f t="shared" si="0"/>
        <v>50711.922</v>
      </c>
      <c r="D15" s="22">
        <f>D16+D18+D21+D23+D25</f>
        <v>50711.922</v>
      </c>
      <c r="E15" s="21"/>
      <c r="F15" s="21"/>
      <c r="G15" s="23"/>
    </row>
    <row r="16" spans="1:7" s="26" customFormat="1" ht="17.25" customHeight="1">
      <c r="A16" s="21">
        <v>11010100</v>
      </c>
      <c r="B16" s="379" t="s">
        <v>22</v>
      </c>
      <c r="C16" s="22">
        <f t="shared" si="0"/>
        <v>37359.022</v>
      </c>
      <c r="D16" s="22">
        <v>37359.022</v>
      </c>
      <c r="E16" s="21"/>
      <c r="F16" s="21"/>
      <c r="G16" s="25"/>
    </row>
    <row r="17" spans="1:7" s="26" customFormat="1" ht="17.25" customHeight="1">
      <c r="A17" s="21"/>
      <c r="B17" s="379" t="s">
        <v>23</v>
      </c>
      <c r="C17" s="22"/>
      <c r="D17" s="22"/>
      <c r="E17" s="21"/>
      <c r="F17" s="21"/>
      <c r="G17" s="25"/>
    </row>
    <row r="18" spans="1:7" ht="18.75" customHeight="1">
      <c r="A18" s="21">
        <v>11010200</v>
      </c>
      <c r="B18" s="379" t="s">
        <v>24</v>
      </c>
      <c r="C18" s="22">
        <f>D18</f>
        <v>8200</v>
      </c>
      <c r="D18" s="22">
        <v>8200</v>
      </c>
      <c r="E18" s="21"/>
      <c r="F18" s="21"/>
      <c r="G18" s="3"/>
    </row>
    <row r="19" spans="1:7" ht="13.5" customHeight="1">
      <c r="A19" s="21"/>
      <c r="B19" s="379" t="s">
        <v>25</v>
      </c>
      <c r="C19" s="22"/>
      <c r="D19" s="22"/>
      <c r="E19" s="21"/>
      <c r="F19" s="21"/>
      <c r="G19" s="3"/>
    </row>
    <row r="20" spans="1:7" ht="13.5" customHeight="1">
      <c r="A20" s="21"/>
      <c r="B20" s="379" t="s">
        <v>26</v>
      </c>
      <c r="C20" s="22"/>
      <c r="D20" s="22"/>
      <c r="E20" s="21"/>
      <c r="F20" s="21"/>
      <c r="G20" s="3"/>
    </row>
    <row r="21" spans="1:7" ht="14.25" customHeight="1">
      <c r="A21" s="21">
        <v>11010400</v>
      </c>
      <c r="B21" s="379" t="s">
        <v>27</v>
      </c>
      <c r="C21" s="22">
        <f>D21</f>
        <v>2687.55</v>
      </c>
      <c r="D21" s="22">
        <v>2687.55</v>
      </c>
      <c r="E21" s="21"/>
      <c r="F21" s="21"/>
      <c r="G21" s="3"/>
    </row>
    <row r="22" spans="1:7" ht="14.25" customHeight="1">
      <c r="A22" s="21"/>
      <c r="B22" s="379" t="s">
        <v>28</v>
      </c>
      <c r="C22" s="22"/>
      <c r="D22" s="22"/>
      <c r="E22" s="21"/>
      <c r="F22" s="21"/>
      <c r="G22" s="3"/>
    </row>
    <row r="23" spans="1:7" ht="14.25" customHeight="1">
      <c r="A23" s="21">
        <v>11010500</v>
      </c>
      <c r="B23" s="379" t="s">
        <v>29</v>
      </c>
      <c r="C23" s="22">
        <f>D23</f>
        <v>2425.35</v>
      </c>
      <c r="D23" s="22">
        <v>2425.35</v>
      </c>
      <c r="E23" s="21"/>
      <c r="F23" s="21"/>
      <c r="G23" s="3"/>
    </row>
    <row r="24" spans="1:7" ht="12" customHeight="1">
      <c r="A24" s="21"/>
      <c r="B24" s="379" t="s">
        <v>30</v>
      </c>
      <c r="C24" s="22"/>
      <c r="D24" s="22"/>
      <c r="E24" s="21"/>
      <c r="F24" s="21"/>
      <c r="G24" s="3"/>
    </row>
    <row r="25" spans="1:7" ht="12.75" customHeight="1">
      <c r="A25" s="21">
        <v>11010900</v>
      </c>
      <c r="B25" s="379" t="s">
        <v>409</v>
      </c>
      <c r="C25" s="22">
        <f>D25</f>
        <v>40</v>
      </c>
      <c r="D25" s="22">
        <v>40</v>
      </c>
      <c r="E25" s="21"/>
      <c r="F25" s="21"/>
      <c r="G25" s="3"/>
    </row>
    <row r="26" spans="1:7" ht="14.25" customHeight="1">
      <c r="A26" s="21"/>
      <c r="B26" s="379" t="s">
        <v>410</v>
      </c>
      <c r="C26" s="22"/>
      <c r="D26" s="22"/>
      <c r="E26" s="21"/>
      <c r="F26" s="21"/>
      <c r="G26" s="3"/>
    </row>
    <row r="27" spans="1:7" ht="14.25" customHeight="1">
      <c r="A27" s="21"/>
      <c r="B27" s="379" t="s">
        <v>371</v>
      </c>
      <c r="C27" s="22"/>
      <c r="D27" s="22"/>
      <c r="E27" s="21"/>
      <c r="F27" s="21"/>
      <c r="G27" s="3"/>
    </row>
    <row r="28" spans="1:7" ht="20.25" customHeight="1">
      <c r="A28" s="18">
        <v>18000000</v>
      </c>
      <c r="B28" s="382" t="s">
        <v>411</v>
      </c>
      <c r="C28" s="20">
        <f aca="true" t="shared" si="1" ref="C28:C39">D28</f>
        <v>41749.848000000005</v>
      </c>
      <c r="D28" s="20">
        <f>D29+D34+D37</f>
        <v>41749.848000000005</v>
      </c>
      <c r="E28" s="18"/>
      <c r="F28" s="18"/>
      <c r="G28" s="3"/>
    </row>
    <row r="29" spans="1:7" ht="20.25" customHeight="1">
      <c r="A29" s="18">
        <v>18010000</v>
      </c>
      <c r="B29" s="382" t="s">
        <v>412</v>
      </c>
      <c r="C29" s="20">
        <f t="shared" si="1"/>
        <v>39713.048</v>
      </c>
      <c r="D29" s="20">
        <f>D30+D31+D32+D33</f>
        <v>39713.048</v>
      </c>
      <c r="E29" s="18"/>
      <c r="F29" s="18"/>
      <c r="G29" s="3"/>
    </row>
    <row r="30" spans="1:7" ht="15" customHeight="1">
      <c r="A30" s="21">
        <v>18010500</v>
      </c>
      <c r="B30" s="379" t="s">
        <v>33</v>
      </c>
      <c r="C30" s="22">
        <f t="shared" si="1"/>
        <v>12290.07</v>
      </c>
      <c r="D30" s="22">
        <v>12290.07</v>
      </c>
      <c r="E30" s="21"/>
      <c r="F30" s="21"/>
      <c r="G30" s="3"/>
    </row>
    <row r="31" spans="1:7" ht="16.5" customHeight="1">
      <c r="A31" s="21">
        <v>18010600</v>
      </c>
      <c r="B31" s="379" t="s">
        <v>34</v>
      </c>
      <c r="C31" s="22">
        <f t="shared" si="1"/>
        <v>22492.268</v>
      </c>
      <c r="D31" s="22">
        <f>22094.22+398.048</f>
        <v>22492.268</v>
      </c>
      <c r="E31" s="21"/>
      <c r="F31" s="21"/>
      <c r="G31" s="3"/>
    </row>
    <row r="32" spans="1:7" ht="13.5" customHeight="1">
      <c r="A32" s="21">
        <v>18010700</v>
      </c>
      <c r="B32" s="379" t="s">
        <v>35</v>
      </c>
      <c r="C32" s="22">
        <f t="shared" si="1"/>
        <v>1546.67</v>
      </c>
      <c r="D32" s="22">
        <v>1546.67</v>
      </c>
      <c r="E32" s="21"/>
      <c r="F32" s="21"/>
      <c r="G32" s="3"/>
    </row>
    <row r="33" spans="1:7" ht="14.25" customHeight="1">
      <c r="A33" s="21">
        <v>18010900</v>
      </c>
      <c r="B33" s="379" t="s">
        <v>36</v>
      </c>
      <c r="C33" s="22">
        <f t="shared" si="1"/>
        <v>3384.04</v>
      </c>
      <c r="D33" s="22">
        <v>3384.04</v>
      </c>
      <c r="E33" s="21"/>
      <c r="F33" s="21"/>
      <c r="G33" s="3"/>
    </row>
    <row r="34" spans="1:7" ht="14.25" customHeight="1">
      <c r="A34" s="18">
        <v>18020000</v>
      </c>
      <c r="B34" s="382" t="s">
        <v>38</v>
      </c>
      <c r="C34" s="20">
        <f t="shared" si="1"/>
        <v>1778.9</v>
      </c>
      <c r="D34" s="20">
        <f>D35+D36</f>
        <v>1778.9</v>
      </c>
      <c r="E34" s="18"/>
      <c r="F34" s="18"/>
      <c r="G34" s="3"/>
    </row>
    <row r="35" spans="1:7" ht="14.25" customHeight="1">
      <c r="A35" s="21">
        <v>18020100</v>
      </c>
      <c r="B35" s="379" t="s">
        <v>39</v>
      </c>
      <c r="C35" s="22">
        <f t="shared" si="1"/>
        <v>1488</v>
      </c>
      <c r="D35" s="22">
        <v>1488</v>
      </c>
      <c r="E35" s="21"/>
      <c r="F35" s="21"/>
      <c r="G35" s="3"/>
    </row>
    <row r="36" spans="1:7" ht="14.25" customHeight="1">
      <c r="A36" s="21">
        <v>18020200</v>
      </c>
      <c r="B36" s="379" t="s">
        <v>40</v>
      </c>
      <c r="C36" s="22">
        <f t="shared" si="1"/>
        <v>290.9</v>
      </c>
      <c r="D36" s="22">
        <v>290.9</v>
      </c>
      <c r="E36" s="21"/>
      <c r="F36" s="21"/>
      <c r="G36" s="3"/>
    </row>
    <row r="37" spans="1:7" ht="14.25" customHeight="1">
      <c r="A37" s="18">
        <v>18030000</v>
      </c>
      <c r="B37" s="382" t="s">
        <v>41</v>
      </c>
      <c r="C37" s="20">
        <f t="shared" si="1"/>
        <v>257.90000000000003</v>
      </c>
      <c r="D37" s="20">
        <f>D38+D39</f>
        <v>257.90000000000003</v>
      </c>
      <c r="E37" s="18"/>
      <c r="F37" s="18"/>
      <c r="G37" s="3"/>
    </row>
    <row r="38" spans="1:7" ht="14.25" customHeight="1">
      <c r="A38" s="21">
        <v>18030100</v>
      </c>
      <c r="B38" s="379" t="s">
        <v>42</v>
      </c>
      <c r="C38" s="22">
        <f t="shared" si="1"/>
        <v>235.8</v>
      </c>
      <c r="D38" s="22">
        <v>235.8</v>
      </c>
      <c r="E38" s="21"/>
      <c r="F38" s="21"/>
      <c r="G38" s="3"/>
    </row>
    <row r="39" spans="1:7" ht="14.25" customHeight="1">
      <c r="A39" s="21">
        <v>18030200</v>
      </c>
      <c r="B39" s="379" t="s">
        <v>43</v>
      </c>
      <c r="C39" s="22">
        <f t="shared" si="1"/>
        <v>22.1</v>
      </c>
      <c r="D39" s="22">
        <v>22.1</v>
      </c>
      <c r="E39" s="21"/>
      <c r="F39" s="21"/>
      <c r="G39" s="3"/>
    </row>
    <row r="40" spans="1:7" ht="15.75" customHeight="1">
      <c r="A40" s="18">
        <v>20000000</v>
      </c>
      <c r="B40" s="382" t="s">
        <v>62</v>
      </c>
      <c r="C40" s="20">
        <f>D40+E40</f>
        <v>34591.894</v>
      </c>
      <c r="D40" s="20">
        <f>D41+D45+D57</f>
        <v>26090.2</v>
      </c>
      <c r="E40" s="20">
        <f>E60</f>
        <v>8501.694</v>
      </c>
      <c r="F40" s="18"/>
      <c r="G40" s="3"/>
    </row>
    <row r="41" spans="1:7" ht="15.75">
      <c r="A41" s="18">
        <v>21000000</v>
      </c>
      <c r="B41" s="382" t="s">
        <v>63</v>
      </c>
      <c r="C41" s="20">
        <f aca="true" t="shared" si="2" ref="C41:C44">D41</f>
        <v>84.2</v>
      </c>
      <c r="D41" s="20">
        <f>D42</f>
        <v>84.2</v>
      </c>
      <c r="E41" s="18"/>
      <c r="F41" s="18"/>
      <c r="G41" s="3"/>
    </row>
    <row r="42" spans="1:7" ht="14.25" customHeight="1">
      <c r="A42" s="18">
        <v>21080000</v>
      </c>
      <c r="B42" s="382" t="s">
        <v>64</v>
      </c>
      <c r="C42" s="20">
        <f t="shared" si="2"/>
        <v>84.2</v>
      </c>
      <c r="D42" s="20">
        <f>D43+D44</f>
        <v>84.2</v>
      </c>
      <c r="E42" s="18"/>
      <c r="F42" s="18"/>
      <c r="G42" s="3"/>
    </row>
    <row r="43" spans="1:7" ht="14.25" customHeight="1">
      <c r="A43" s="21">
        <v>21080500</v>
      </c>
      <c r="B43" s="379" t="s">
        <v>64</v>
      </c>
      <c r="C43" s="22">
        <f t="shared" si="2"/>
        <v>1</v>
      </c>
      <c r="D43" s="22">
        <v>1</v>
      </c>
      <c r="E43" s="21"/>
      <c r="F43" s="21"/>
      <c r="G43" s="3"/>
    </row>
    <row r="44" spans="1:7" ht="14.25" customHeight="1">
      <c r="A44" s="21">
        <v>21081100</v>
      </c>
      <c r="B44" s="379" t="s">
        <v>68</v>
      </c>
      <c r="C44" s="22">
        <f t="shared" si="2"/>
        <v>83.2</v>
      </c>
      <c r="D44" s="22">
        <v>83.2</v>
      </c>
      <c r="E44" s="21"/>
      <c r="F44" s="21"/>
      <c r="G44" s="3"/>
    </row>
    <row r="45" spans="1:7" ht="15.75">
      <c r="A45" s="18">
        <v>22000000</v>
      </c>
      <c r="B45" s="382" t="s">
        <v>69</v>
      </c>
      <c r="C45" s="20">
        <f>C49+C47</f>
        <v>26000</v>
      </c>
      <c r="D45" s="20">
        <f>D49+D47</f>
        <v>26000</v>
      </c>
      <c r="E45" s="18"/>
      <c r="F45" s="18"/>
      <c r="G45" s="3"/>
    </row>
    <row r="46" spans="1:7" ht="15.75">
      <c r="A46" s="21"/>
      <c r="B46" s="382" t="s">
        <v>70</v>
      </c>
      <c r="C46" s="21"/>
      <c r="D46" s="21"/>
      <c r="E46" s="21"/>
      <c r="F46" s="21"/>
      <c r="G46" s="3"/>
    </row>
    <row r="47" spans="1:7" ht="15.75">
      <c r="A47" s="18">
        <v>22010000</v>
      </c>
      <c r="B47" s="382" t="s">
        <v>413</v>
      </c>
      <c r="C47" s="20">
        <f aca="true" t="shared" si="3" ref="C47:C50">D47</f>
        <v>22700</v>
      </c>
      <c r="D47" s="20">
        <f>D48</f>
        <v>22700</v>
      </c>
      <c r="E47" s="21"/>
      <c r="F47" s="21"/>
      <c r="G47" s="3"/>
    </row>
    <row r="48" spans="1:7" ht="15.75">
      <c r="A48" s="21">
        <v>22012500</v>
      </c>
      <c r="B48" s="382" t="s">
        <v>414</v>
      </c>
      <c r="C48" s="22">
        <f t="shared" si="3"/>
        <v>22700</v>
      </c>
      <c r="D48" s="22">
        <v>22700</v>
      </c>
      <c r="E48" s="21"/>
      <c r="F48" s="21"/>
      <c r="G48" s="3"/>
    </row>
    <row r="49" spans="1:7" ht="15.75">
      <c r="A49" s="18">
        <v>22090000</v>
      </c>
      <c r="B49" s="382" t="s">
        <v>71</v>
      </c>
      <c r="C49" s="20">
        <f t="shared" si="3"/>
        <v>3300</v>
      </c>
      <c r="D49" s="20">
        <f>D50+D52+D53+D55</f>
        <v>3300</v>
      </c>
      <c r="E49" s="18"/>
      <c r="F49" s="18"/>
      <c r="G49" s="3"/>
    </row>
    <row r="50" spans="1:7" ht="15">
      <c r="A50" s="21">
        <v>22090100</v>
      </c>
      <c r="B50" s="379" t="s">
        <v>72</v>
      </c>
      <c r="C50" s="22">
        <f t="shared" si="3"/>
        <v>200</v>
      </c>
      <c r="D50" s="22">
        <v>200</v>
      </c>
      <c r="E50" s="21"/>
      <c r="F50" s="21"/>
      <c r="G50" s="3"/>
    </row>
    <row r="51" spans="1:7" ht="15">
      <c r="A51" s="21"/>
      <c r="B51" s="379" t="s">
        <v>73</v>
      </c>
      <c r="C51" s="22"/>
      <c r="D51" s="22"/>
      <c r="E51" s="21"/>
      <c r="F51" s="21"/>
      <c r="G51" s="3"/>
    </row>
    <row r="52" spans="1:7" ht="15">
      <c r="A52" s="21">
        <v>22090200</v>
      </c>
      <c r="B52" s="379" t="s">
        <v>415</v>
      </c>
      <c r="C52" s="22">
        <f aca="true" t="shared" si="4" ref="C52:C53">D52</f>
        <v>1460</v>
      </c>
      <c r="D52" s="22">
        <v>1460</v>
      </c>
      <c r="E52" s="21"/>
      <c r="F52" s="21"/>
      <c r="G52" s="3"/>
    </row>
    <row r="53" spans="1:7" ht="15">
      <c r="A53" s="21">
        <v>22090300</v>
      </c>
      <c r="B53" s="379" t="s">
        <v>416</v>
      </c>
      <c r="C53" s="22">
        <f t="shared" si="4"/>
        <v>7.5</v>
      </c>
      <c r="D53" s="22">
        <v>7.5</v>
      </c>
      <c r="E53" s="21"/>
      <c r="F53" s="21"/>
      <c r="G53" s="3"/>
    </row>
    <row r="54" spans="1:7" ht="15">
      <c r="A54" s="21"/>
      <c r="B54" s="379" t="s">
        <v>417</v>
      </c>
      <c r="C54" s="22"/>
      <c r="D54" s="22"/>
      <c r="E54" s="21"/>
      <c r="F54" s="21"/>
      <c r="G54" s="3"/>
    </row>
    <row r="55" spans="1:7" ht="15">
      <c r="A55" s="21">
        <v>22090400</v>
      </c>
      <c r="B55" s="379" t="s">
        <v>74</v>
      </c>
      <c r="C55" s="22">
        <f>D55</f>
        <v>1632.5</v>
      </c>
      <c r="D55" s="22">
        <v>1632.5</v>
      </c>
      <c r="E55" s="21"/>
      <c r="F55" s="21"/>
      <c r="G55" s="3"/>
    </row>
    <row r="56" spans="1:7" ht="15">
      <c r="A56" s="21"/>
      <c r="B56" s="379" t="s">
        <v>75</v>
      </c>
      <c r="C56" s="22"/>
      <c r="D56" s="22"/>
      <c r="E56" s="21"/>
      <c r="F56" s="21"/>
      <c r="G56" s="3"/>
    </row>
    <row r="57" spans="1:7" ht="15.75">
      <c r="A57" s="18">
        <v>24000000</v>
      </c>
      <c r="B57" s="382" t="s">
        <v>76</v>
      </c>
      <c r="C57" s="20">
        <f aca="true" t="shared" si="5" ref="C57:C59">D57</f>
        <v>6</v>
      </c>
      <c r="D57" s="20">
        <f aca="true" t="shared" si="6" ref="D57:D58">D58</f>
        <v>6</v>
      </c>
      <c r="E57" s="18"/>
      <c r="F57" s="18"/>
      <c r="G57" s="3"/>
    </row>
    <row r="58" spans="1:7" ht="15.75">
      <c r="A58" s="18">
        <v>24060000</v>
      </c>
      <c r="B58" s="382" t="s">
        <v>64</v>
      </c>
      <c r="C58" s="20">
        <f t="shared" si="5"/>
        <v>6</v>
      </c>
      <c r="D58" s="20">
        <f t="shared" si="6"/>
        <v>6</v>
      </c>
      <c r="E58" s="18"/>
      <c r="F58" s="18"/>
      <c r="G58" s="3"/>
    </row>
    <row r="59" spans="1:7" ht="15">
      <c r="A59" s="21">
        <v>24060300</v>
      </c>
      <c r="B59" s="379" t="s">
        <v>64</v>
      </c>
      <c r="C59" s="22">
        <f t="shared" si="5"/>
        <v>6</v>
      </c>
      <c r="D59" s="22">
        <v>6</v>
      </c>
      <c r="E59" s="21"/>
      <c r="F59" s="21"/>
      <c r="G59" s="3"/>
    </row>
    <row r="60" spans="1:7" ht="15.75">
      <c r="A60" s="18">
        <v>25000000</v>
      </c>
      <c r="B60" s="382" t="s">
        <v>82</v>
      </c>
      <c r="C60" s="20">
        <f aca="true" t="shared" si="7" ref="C60:C61">E60</f>
        <v>8501.694</v>
      </c>
      <c r="D60" s="22"/>
      <c r="E60" s="20">
        <f>E61</f>
        <v>8501.694</v>
      </c>
      <c r="F60" s="21"/>
      <c r="G60" s="3"/>
    </row>
    <row r="61" spans="1:7" ht="15.75">
      <c r="A61" s="18">
        <v>25010000</v>
      </c>
      <c r="B61" s="382" t="s">
        <v>83</v>
      </c>
      <c r="C61" s="20">
        <f t="shared" si="7"/>
        <v>8501.694</v>
      </c>
      <c r="D61" s="22"/>
      <c r="E61" s="20">
        <f>E63+E64+E65</f>
        <v>8501.694</v>
      </c>
      <c r="F61" s="21"/>
      <c r="G61" s="3"/>
    </row>
    <row r="62" spans="1:7" ht="15.75">
      <c r="A62" s="18"/>
      <c r="B62" s="382" t="s">
        <v>84</v>
      </c>
      <c r="C62" s="22"/>
      <c r="D62" s="22"/>
      <c r="E62" s="21"/>
      <c r="F62" s="21"/>
      <c r="G62" s="3"/>
    </row>
    <row r="63" spans="1:7" ht="15">
      <c r="A63" s="21">
        <v>25010100</v>
      </c>
      <c r="B63" s="379" t="s">
        <v>85</v>
      </c>
      <c r="C63" s="22">
        <f aca="true" t="shared" si="8" ref="C63:C65">E63</f>
        <v>8233.738</v>
      </c>
      <c r="D63" s="22"/>
      <c r="E63" s="41">
        <v>8233.738</v>
      </c>
      <c r="F63" s="21"/>
      <c r="G63" s="3"/>
    </row>
    <row r="64" spans="1:7" ht="15">
      <c r="A64" s="21">
        <v>25010200</v>
      </c>
      <c r="B64" s="379" t="s">
        <v>86</v>
      </c>
      <c r="C64" s="22">
        <f t="shared" si="8"/>
        <v>17.519</v>
      </c>
      <c r="D64" s="22"/>
      <c r="E64" s="41">
        <v>17.519</v>
      </c>
      <c r="F64" s="21"/>
      <c r="G64" s="3"/>
    </row>
    <row r="65" spans="1:7" ht="15">
      <c r="A65" s="21">
        <v>25010300</v>
      </c>
      <c r="B65" s="379" t="s">
        <v>87</v>
      </c>
      <c r="C65" s="22">
        <f t="shared" si="8"/>
        <v>250.437</v>
      </c>
      <c r="D65" s="22"/>
      <c r="E65" s="41">
        <v>250.437</v>
      </c>
      <c r="F65" s="21"/>
      <c r="G65" s="3"/>
    </row>
    <row r="66" spans="1:7" ht="15.75">
      <c r="A66" s="18">
        <v>30000000</v>
      </c>
      <c r="B66" s="379" t="s">
        <v>418</v>
      </c>
      <c r="C66" s="20">
        <f aca="true" t="shared" si="9" ref="C66:C68">D66</f>
        <v>2</v>
      </c>
      <c r="D66" s="20">
        <f aca="true" t="shared" si="10" ref="D66:D67">D67</f>
        <v>2</v>
      </c>
      <c r="E66" s="18"/>
      <c r="F66" s="18"/>
      <c r="G66" s="3"/>
    </row>
    <row r="67" spans="1:7" ht="15.75">
      <c r="A67" s="18">
        <v>31000000</v>
      </c>
      <c r="B67" s="382" t="s">
        <v>78</v>
      </c>
      <c r="C67" s="20">
        <f t="shared" si="9"/>
        <v>2</v>
      </c>
      <c r="D67" s="20">
        <f t="shared" si="10"/>
        <v>2</v>
      </c>
      <c r="E67" s="18"/>
      <c r="F67" s="18"/>
      <c r="G67" s="3"/>
    </row>
    <row r="68" spans="1:7" ht="15">
      <c r="A68" s="21">
        <v>31010200</v>
      </c>
      <c r="B68" s="379" t="s">
        <v>79</v>
      </c>
      <c r="C68" s="22">
        <f t="shared" si="9"/>
        <v>2</v>
      </c>
      <c r="D68" s="22">
        <v>2</v>
      </c>
      <c r="E68" s="21"/>
      <c r="F68" s="21"/>
      <c r="G68" s="3"/>
    </row>
    <row r="69" spans="1:7" ht="15">
      <c r="A69" s="21"/>
      <c r="B69" s="379" t="s">
        <v>80</v>
      </c>
      <c r="C69" s="22"/>
      <c r="D69" s="22"/>
      <c r="E69" s="21"/>
      <c r="F69" s="21"/>
      <c r="G69" s="3"/>
    </row>
    <row r="70" spans="1:7" ht="15.75">
      <c r="A70" s="21"/>
      <c r="B70" s="379" t="s">
        <v>81</v>
      </c>
      <c r="C70" s="22"/>
      <c r="D70" s="22"/>
      <c r="E70" s="21"/>
      <c r="F70" s="21"/>
      <c r="G70" s="3"/>
    </row>
    <row r="71" spans="1:7" ht="16.5">
      <c r="A71" s="27"/>
      <c r="B71" s="383" t="s">
        <v>90</v>
      </c>
      <c r="C71" s="29">
        <f>C13+C40+C66</f>
        <v>127055.664</v>
      </c>
      <c r="D71" s="29">
        <f>D13+D40+D66</f>
        <v>118553.97</v>
      </c>
      <c r="E71" s="29">
        <f>E40</f>
        <v>8501.694</v>
      </c>
      <c r="F71" s="27"/>
      <c r="G71" s="3"/>
    </row>
    <row r="72" spans="1:7" ht="15.75">
      <c r="A72" s="384">
        <v>40000000</v>
      </c>
      <c r="B72" s="385" t="s">
        <v>91</v>
      </c>
      <c r="C72" s="40">
        <f aca="true" t="shared" si="11" ref="C72:C74">D72+E72</f>
        <v>229293.452</v>
      </c>
      <c r="D72" s="20">
        <f aca="true" t="shared" si="12" ref="D72:D73">D73</f>
        <v>228858.838</v>
      </c>
      <c r="E72" s="20">
        <f aca="true" t="shared" si="13" ref="E72:E73">E73</f>
        <v>434.61400000000003</v>
      </c>
      <c r="F72" s="20">
        <f aca="true" t="shared" si="14" ref="F72:F73">F73</f>
        <v>350</v>
      </c>
      <c r="G72" s="3"/>
    </row>
    <row r="73" spans="1:7" ht="15.75">
      <c r="A73" s="18">
        <v>41000000</v>
      </c>
      <c r="B73" s="386" t="s">
        <v>92</v>
      </c>
      <c r="C73" s="20">
        <f t="shared" si="11"/>
        <v>229293.452</v>
      </c>
      <c r="D73" s="20">
        <f t="shared" si="12"/>
        <v>228858.838</v>
      </c>
      <c r="E73" s="20">
        <f t="shared" si="13"/>
        <v>434.61400000000003</v>
      </c>
      <c r="F73" s="20">
        <f t="shared" si="14"/>
        <v>350</v>
      </c>
      <c r="G73" s="3"/>
    </row>
    <row r="74" spans="1:7" ht="15.75">
      <c r="A74" s="18">
        <v>41030000</v>
      </c>
      <c r="B74" s="386" t="s">
        <v>97</v>
      </c>
      <c r="C74" s="20">
        <f t="shared" si="11"/>
        <v>229293.452</v>
      </c>
      <c r="D74" s="20">
        <f>D78+D82+D86+D95+D111+D98+D102+D105+D100</f>
        <v>228858.838</v>
      </c>
      <c r="E74" s="20">
        <f>E76+E108</f>
        <v>434.61400000000003</v>
      </c>
      <c r="F74" s="20">
        <f>F76</f>
        <v>350</v>
      </c>
      <c r="G74" s="3"/>
    </row>
    <row r="75" spans="1:7" ht="15">
      <c r="A75" s="21"/>
      <c r="B75" s="387" t="s">
        <v>98</v>
      </c>
      <c r="C75" s="33"/>
      <c r="D75" s="21"/>
      <c r="E75" s="21"/>
      <c r="F75" s="21"/>
      <c r="G75" s="3"/>
    </row>
    <row r="76" spans="1:7" ht="15">
      <c r="A76" s="388">
        <v>41030400</v>
      </c>
      <c r="B76" s="389" t="s">
        <v>419</v>
      </c>
      <c r="C76" s="41">
        <f>E76</f>
        <v>350</v>
      </c>
      <c r="D76" s="21"/>
      <c r="E76" s="22">
        <v>350</v>
      </c>
      <c r="F76" s="22">
        <v>350</v>
      </c>
      <c r="G76" s="3"/>
    </row>
    <row r="77" spans="1:7" ht="15">
      <c r="A77" s="21"/>
      <c r="B77" s="387"/>
      <c r="C77" s="33"/>
      <c r="D77" s="21"/>
      <c r="E77" s="21"/>
      <c r="F77" s="21"/>
      <c r="G77" s="3"/>
    </row>
    <row r="78" spans="1:7" ht="15">
      <c r="A78" s="21">
        <v>41030600</v>
      </c>
      <c r="B78" s="387" t="s">
        <v>99</v>
      </c>
      <c r="C78" s="41">
        <f>D78</f>
        <v>108180.7</v>
      </c>
      <c r="D78" s="22">
        <v>108180.7</v>
      </c>
      <c r="E78" s="21"/>
      <c r="F78" s="21"/>
      <c r="G78" s="3"/>
    </row>
    <row r="79" spans="1:7" ht="15">
      <c r="A79" s="21"/>
      <c r="B79" s="387" t="s">
        <v>100</v>
      </c>
      <c r="C79" s="33"/>
      <c r="D79" s="21"/>
      <c r="E79" s="21"/>
      <c r="F79" s="21"/>
      <c r="G79" s="3"/>
    </row>
    <row r="80" spans="1:7" ht="15">
      <c r="A80" s="21"/>
      <c r="B80" s="387" t="s">
        <v>420</v>
      </c>
      <c r="C80" s="33"/>
      <c r="D80" s="21"/>
      <c r="E80" s="21"/>
      <c r="F80" s="21"/>
      <c r="G80" s="3"/>
    </row>
    <row r="81" spans="1:7" ht="15">
      <c r="A81" s="21"/>
      <c r="B81" s="387" t="s">
        <v>421</v>
      </c>
      <c r="C81" s="33"/>
      <c r="D81" s="21"/>
      <c r="E81" s="21"/>
      <c r="F81" s="21"/>
      <c r="G81" s="3"/>
    </row>
    <row r="82" spans="1:7" ht="15">
      <c r="A82" s="21">
        <v>41030800</v>
      </c>
      <c r="B82" s="387" t="s">
        <v>102</v>
      </c>
      <c r="C82" s="41">
        <f>D82</f>
        <v>32592.6</v>
      </c>
      <c r="D82" s="22">
        <v>32592.6</v>
      </c>
      <c r="E82" s="22"/>
      <c r="F82" s="21"/>
      <c r="G82" s="3"/>
    </row>
    <row r="83" spans="1:7" ht="15">
      <c r="A83" s="21"/>
      <c r="B83" s="387" t="s">
        <v>103</v>
      </c>
      <c r="C83" s="33"/>
      <c r="D83" s="21"/>
      <c r="E83" s="21"/>
      <c r="F83" s="21"/>
      <c r="G83" s="3"/>
    </row>
    <row r="84" spans="1:7" ht="15">
      <c r="A84" s="21"/>
      <c r="B84" s="387" t="s">
        <v>104</v>
      </c>
      <c r="C84" s="33"/>
      <c r="D84" s="21"/>
      <c r="E84" s="21"/>
      <c r="F84" s="21"/>
      <c r="G84" s="3"/>
    </row>
    <row r="85" spans="1:7" ht="15">
      <c r="A85" s="21"/>
      <c r="B85" s="387" t="s">
        <v>105</v>
      </c>
      <c r="C85" s="33"/>
      <c r="D85" s="21"/>
      <c r="E85" s="21"/>
      <c r="F85" s="21"/>
      <c r="G85" s="3"/>
    </row>
    <row r="86" spans="1:7" ht="15">
      <c r="A86" s="21">
        <v>41030900</v>
      </c>
      <c r="B86" s="387" t="s">
        <v>106</v>
      </c>
      <c r="C86" s="41">
        <f>D86</f>
        <v>1158</v>
      </c>
      <c r="D86" s="22">
        <v>1158</v>
      </c>
      <c r="E86" s="21"/>
      <c r="F86" s="21"/>
      <c r="G86" s="3"/>
    </row>
    <row r="87" spans="1:7" ht="15">
      <c r="A87" s="21"/>
      <c r="B87" s="387" t="s">
        <v>107</v>
      </c>
      <c r="C87" s="33"/>
      <c r="D87" s="21"/>
      <c r="E87" s="21"/>
      <c r="F87" s="21"/>
      <c r="G87" s="3"/>
    </row>
    <row r="88" spans="1:7" ht="15">
      <c r="A88" s="21"/>
      <c r="B88" s="387" t="s">
        <v>108</v>
      </c>
      <c r="C88" s="33"/>
      <c r="D88" s="21"/>
      <c r="E88" s="21"/>
      <c r="F88" s="21"/>
      <c r="G88" s="3"/>
    </row>
    <row r="89" spans="1:7" ht="15">
      <c r="A89" s="21"/>
      <c r="B89" s="387" t="s">
        <v>109</v>
      </c>
      <c r="C89" s="33"/>
      <c r="D89" s="21"/>
      <c r="E89" s="21"/>
      <c r="F89" s="21"/>
      <c r="G89" s="3"/>
    </row>
    <row r="90" spans="1:7" ht="15">
      <c r="A90" s="21"/>
      <c r="B90" s="387" t="s">
        <v>110</v>
      </c>
      <c r="C90" s="33"/>
      <c r="D90" s="21"/>
      <c r="E90" s="21"/>
      <c r="F90" s="21"/>
      <c r="G90" s="3"/>
    </row>
    <row r="91" spans="1:7" ht="15">
      <c r="A91" s="21"/>
      <c r="B91" s="387" t="s">
        <v>111</v>
      </c>
      <c r="C91" s="33"/>
      <c r="D91" s="21"/>
      <c r="E91" s="21"/>
      <c r="F91" s="21"/>
      <c r="G91" s="3"/>
    </row>
    <row r="92" spans="1:7" ht="15">
      <c r="A92" s="21"/>
      <c r="B92" s="387" t="s">
        <v>112</v>
      </c>
      <c r="C92" s="33"/>
      <c r="D92" s="21"/>
      <c r="E92" s="21"/>
      <c r="F92" s="21"/>
      <c r="G92" s="3"/>
    </row>
    <row r="93" spans="1:7" ht="15">
      <c r="A93" s="21"/>
      <c r="B93" s="387" t="s">
        <v>113</v>
      </c>
      <c r="C93" s="33"/>
      <c r="D93" s="21"/>
      <c r="E93" s="21"/>
      <c r="F93" s="21"/>
      <c r="G93" s="3"/>
    </row>
    <row r="94" spans="1:7" ht="15">
      <c r="A94" s="21"/>
      <c r="B94" s="387" t="s">
        <v>114</v>
      </c>
      <c r="C94" s="33"/>
      <c r="D94" s="21"/>
      <c r="E94" s="21"/>
      <c r="F94" s="21"/>
      <c r="G94" s="3"/>
    </row>
    <row r="95" spans="1:7" ht="15">
      <c r="A95" s="21">
        <v>41031000</v>
      </c>
      <c r="B95" s="387" t="s">
        <v>115</v>
      </c>
      <c r="C95" s="41">
        <f>D95</f>
        <v>3.8</v>
      </c>
      <c r="D95" s="22">
        <v>3.8</v>
      </c>
      <c r="E95" s="21"/>
      <c r="F95" s="21"/>
      <c r="G95" s="3"/>
    </row>
    <row r="96" spans="1:7" ht="15">
      <c r="A96" s="21"/>
      <c r="B96" s="387" t="s">
        <v>116</v>
      </c>
      <c r="C96" s="41"/>
      <c r="D96" s="21"/>
      <c r="E96" s="21"/>
      <c r="F96" s="21"/>
      <c r="G96" s="3"/>
    </row>
    <row r="97" spans="1:7" ht="15">
      <c r="A97" s="21"/>
      <c r="B97" s="387" t="s">
        <v>117</v>
      </c>
      <c r="C97" s="41"/>
      <c r="D97" s="21"/>
      <c r="E97" s="21"/>
      <c r="F97" s="21"/>
      <c r="G97" s="3"/>
    </row>
    <row r="98" spans="1:7" ht="15">
      <c r="A98" s="33">
        <v>41033900</v>
      </c>
      <c r="B98" s="387" t="s">
        <v>422</v>
      </c>
      <c r="C98" s="41">
        <f>D98</f>
        <v>84102.127</v>
      </c>
      <c r="D98" s="22">
        <v>84102.127</v>
      </c>
      <c r="E98" s="21"/>
      <c r="F98" s="21"/>
      <c r="G98" s="3"/>
    </row>
    <row r="99" spans="1:7" ht="15">
      <c r="A99" s="33"/>
      <c r="B99" s="387"/>
      <c r="C99" s="41"/>
      <c r="D99" s="22"/>
      <c r="E99" s="21"/>
      <c r="F99" s="21"/>
      <c r="G99" s="3"/>
    </row>
    <row r="100" spans="1:7" ht="15">
      <c r="A100" s="21">
        <v>41035000</v>
      </c>
      <c r="B100" s="387" t="s">
        <v>423</v>
      </c>
      <c r="C100" s="41">
        <f>D100</f>
        <v>99</v>
      </c>
      <c r="D100" s="22">
        <v>99</v>
      </c>
      <c r="E100" s="21"/>
      <c r="F100" s="21"/>
      <c r="G100" s="3"/>
    </row>
    <row r="101" spans="1:7" ht="15">
      <c r="A101" s="33"/>
      <c r="B101" s="387"/>
      <c r="C101" s="41"/>
      <c r="D101" s="22"/>
      <c r="E101" s="21"/>
      <c r="F101" s="21"/>
      <c r="G101" s="3"/>
    </row>
    <row r="102" spans="1:7" ht="15">
      <c r="A102" s="21">
        <v>41035000</v>
      </c>
      <c r="B102" s="387" t="s">
        <v>424</v>
      </c>
      <c r="C102" s="41">
        <f>D102</f>
        <v>1600</v>
      </c>
      <c r="D102" s="41">
        <v>1600</v>
      </c>
      <c r="E102" s="22"/>
      <c r="F102" s="22"/>
      <c r="G102" s="3"/>
    </row>
    <row r="103" spans="1:7" ht="15">
      <c r="A103" s="21"/>
      <c r="B103" s="389" t="s">
        <v>425</v>
      </c>
      <c r="C103" s="41"/>
      <c r="D103" s="41"/>
      <c r="E103" s="22"/>
      <c r="F103" s="22"/>
      <c r="G103" s="3"/>
    </row>
    <row r="104" spans="1:7" ht="15">
      <c r="A104" s="21"/>
      <c r="B104" s="389" t="s">
        <v>426</v>
      </c>
      <c r="C104" s="41"/>
      <c r="D104" s="41"/>
      <c r="E104" s="22"/>
      <c r="F104" s="22"/>
      <c r="G104" s="3"/>
    </row>
    <row r="105" spans="1:7" ht="15">
      <c r="A105" s="388">
        <v>41035000</v>
      </c>
      <c r="B105" s="387" t="s">
        <v>385</v>
      </c>
      <c r="C105" s="41">
        <f>D105</f>
        <v>80</v>
      </c>
      <c r="D105" s="41">
        <v>80</v>
      </c>
      <c r="E105" s="22"/>
      <c r="F105" s="22"/>
      <c r="G105" s="3"/>
    </row>
    <row r="106" spans="1:7" ht="15">
      <c r="A106" s="388"/>
      <c r="B106" s="389" t="s">
        <v>386</v>
      </c>
      <c r="C106" s="41"/>
      <c r="D106" s="22"/>
      <c r="E106" s="22"/>
      <c r="F106" s="22"/>
      <c r="G106" s="3"/>
    </row>
    <row r="107" spans="1:7" ht="15">
      <c r="A107" s="388"/>
      <c r="B107" s="389" t="s">
        <v>387</v>
      </c>
      <c r="C107" s="41"/>
      <c r="D107" s="22"/>
      <c r="E107" s="22"/>
      <c r="F107" s="22"/>
      <c r="G107" s="3"/>
    </row>
    <row r="108" spans="1:7" ht="15">
      <c r="A108" s="388">
        <v>41035000</v>
      </c>
      <c r="B108" s="389" t="s">
        <v>427</v>
      </c>
      <c r="C108" s="41">
        <f>E108</f>
        <v>84.614</v>
      </c>
      <c r="D108" s="22"/>
      <c r="E108" s="22">
        <v>84.614</v>
      </c>
      <c r="F108" s="22"/>
      <c r="G108" s="3"/>
    </row>
    <row r="109" spans="1:7" ht="15">
      <c r="A109" s="388"/>
      <c r="B109" s="389" t="s">
        <v>428</v>
      </c>
      <c r="C109" s="41"/>
      <c r="D109" s="22"/>
      <c r="E109" s="22"/>
      <c r="F109" s="22"/>
      <c r="G109" s="3"/>
    </row>
    <row r="110" spans="1:7" ht="15">
      <c r="A110" s="388"/>
      <c r="B110" s="389" t="s">
        <v>429</v>
      </c>
      <c r="C110" s="41"/>
      <c r="D110" s="22"/>
      <c r="E110" s="22"/>
      <c r="F110" s="22"/>
      <c r="G110" s="3"/>
    </row>
    <row r="111" spans="1:7" ht="18" customHeight="1">
      <c r="A111" s="21">
        <v>41035800</v>
      </c>
      <c r="B111" s="387" t="s">
        <v>121</v>
      </c>
      <c r="C111" s="41">
        <f>D111</f>
        <v>1042.611</v>
      </c>
      <c r="D111" s="22">
        <v>1042.611</v>
      </c>
      <c r="E111" s="21"/>
      <c r="F111" s="21"/>
      <c r="G111" s="3"/>
    </row>
    <row r="112" spans="1:7" ht="15">
      <c r="A112" s="21"/>
      <c r="B112" s="387" t="s">
        <v>122</v>
      </c>
      <c r="C112" s="33"/>
      <c r="D112" s="21"/>
      <c r="E112" s="21"/>
      <c r="F112" s="21"/>
      <c r="G112" s="3"/>
    </row>
    <row r="113" spans="1:7" ht="15">
      <c r="A113" s="21"/>
      <c r="B113" s="387" t="s">
        <v>123</v>
      </c>
      <c r="C113" s="21"/>
      <c r="D113" s="21"/>
      <c r="E113" s="21"/>
      <c r="F113" s="21"/>
      <c r="G113" s="3"/>
    </row>
    <row r="114" spans="1:7" ht="15">
      <c r="A114" s="21"/>
      <c r="B114" s="387" t="s">
        <v>124</v>
      </c>
      <c r="C114" s="21"/>
      <c r="D114" s="21"/>
      <c r="E114" s="21"/>
      <c r="F114" s="21"/>
      <c r="G114" s="3"/>
    </row>
    <row r="115" spans="1:7" ht="15.75">
      <c r="A115" s="21"/>
      <c r="B115" s="387" t="s">
        <v>125</v>
      </c>
      <c r="C115" s="21"/>
      <c r="D115" s="21"/>
      <c r="E115" s="21"/>
      <c r="F115" s="21"/>
      <c r="G115" s="3"/>
    </row>
    <row r="116" spans="1:7" ht="16.5">
      <c r="A116" s="34"/>
      <c r="B116" s="390" t="s">
        <v>126</v>
      </c>
      <c r="C116" s="29">
        <f>C71+C72</f>
        <v>356349.116</v>
      </c>
      <c r="D116" s="29">
        <f>D72+D71</f>
        <v>347412.80799999996</v>
      </c>
      <c r="E116" s="29">
        <f>E71+E72</f>
        <v>8936.307999999999</v>
      </c>
      <c r="F116" s="29">
        <f>F72</f>
        <v>350</v>
      </c>
      <c r="G116" s="3"/>
    </row>
    <row r="117" spans="1:7" ht="15.75">
      <c r="A117" s="386"/>
      <c r="B117" s="386"/>
      <c r="C117" s="37"/>
      <c r="D117" s="36"/>
      <c r="E117" s="37"/>
      <c r="F117" s="37"/>
      <c r="G117" s="3"/>
    </row>
    <row r="118" spans="1:7" ht="15">
      <c r="A118" s="35"/>
      <c r="B118" s="35"/>
      <c r="C118" s="35"/>
      <c r="D118" s="36"/>
      <c r="E118" s="37"/>
      <c r="F118" s="37"/>
      <c r="G118" s="3"/>
    </row>
    <row r="119" spans="1:7" ht="15">
      <c r="A119" s="35"/>
      <c r="B119" s="35"/>
      <c r="C119" s="35"/>
      <c r="D119" s="36"/>
      <c r="E119" s="37"/>
      <c r="F119" s="37"/>
      <c r="G119" s="3"/>
    </row>
    <row r="120" spans="1:7" ht="15">
      <c r="A120" s="35"/>
      <c r="B120" s="35"/>
      <c r="C120" s="35"/>
      <c r="D120" s="36"/>
      <c r="E120" s="37"/>
      <c r="F120" s="37"/>
      <c r="G120" s="3"/>
    </row>
    <row r="121" spans="1:7" ht="14.25">
      <c r="A121" s="2"/>
      <c r="B121" s="2"/>
      <c r="C121" s="2"/>
      <c r="D121" s="2"/>
      <c r="E121" s="2"/>
      <c r="F121" s="38"/>
      <c r="G121" s="3"/>
    </row>
    <row r="122" spans="1:7" ht="18">
      <c r="A122" s="39" t="s">
        <v>430</v>
      </c>
      <c r="B122" s="39"/>
      <c r="C122" s="39"/>
      <c r="D122" s="39" t="s">
        <v>431</v>
      </c>
      <c r="E122" s="2"/>
      <c r="F122" s="2"/>
      <c r="G122" s="3"/>
    </row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1"/>
  <rowBreaks count="1" manualBreakCount="1"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8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13.625" style="0" customWidth="1"/>
    <col min="2" max="2" width="85.75390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2.75">
      <c r="A1" s="44"/>
      <c r="B1" s="44"/>
      <c r="C1" s="44"/>
      <c r="D1" s="44"/>
      <c r="E1" s="45" t="s">
        <v>170</v>
      </c>
      <c r="F1" s="45"/>
      <c r="G1" s="45"/>
      <c r="H1" s="45"/>
      <c r="I1" s="44"/>
      <c r="J1" s="44"/>
    </row>
    <row r="2" spans="1:10" ht="12.75">
      <c r="A2" s="44"/>
      <c r="B2" s="44"/>
      <c r="C2" s="44"/>
      <c r="D2" s="44"/>
      <c r="E2" s="45" t="s">
        <v>171</v>
      </c>
      <c r="F2" s="45"/>
      <c r="G2" s="45"/>
      <c r="H2" s="45"/>
      <c r="I2" s="44"/>
      <c r="J2" s="44"/>
    </row>
    <row r="3" spans="1:10" ht="12.75">
      <c r="A3" s="44"/>
      <c r="B3" s="44"/>
      <c r="C3" s="44"/>
      <c r="D3" s="44"/>
      <c r="E3" s="45"/>
      <c r="F3" s="45"/>
      <c r="G3" s="45" t="s">
        <v>172</v>
      </c>
      <c r="H3" s="45" t="s">
        <v>173</v>
      </c>
      <c r="I3" s="45"/>
      <c r="J3" s="44"/>
    </row>
    <row r="4" spans="1:10" ht="18">
      <c r="A4" s="46"/>
      <c r="B4" s="44"/>
      <c r="C4" s="44"/>
      <c r="D4" s="44"/>
      <c r="E4" s="44"/>
      <c r="F4" s="45"/>
      <c r="G4" s="45"/>
      <c r="H4" s="45"/>
      <c r="I4" s="47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432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2015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433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434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C16+C34+C41+C37+C77</f>
        <v>92461.77</v>
      </c>
      <c r="D15" s="69">
        <f>D16+D34+D41+D37+D77</f>
        <v>92461.77</v>
      </c>
      <c r="E15" s="69">
        <f>E16+E34+E41+E37+E77</f>
        <v>18843.97</v>
      </c>
      <c r="F15" s="69">
        <f>F16+F34+F41+F37+F77</f>
        <v>23412.014000000003</v>
      </c>
      <c r="G15" s="71">
        <f aca="true" t="shared" si="0" ref="G15:G16">F15/C15*100</f>
        <v>25.32075040311255</v>
      </c>
      <c r="H15" s="72">
        <f aca="true" t="shared" si="1" ref="H15:H16">F15/D15*100</f>
        <v>25.32075040311255</v>
      </c>
      <c r="I15" s="71">
        <f aca="true" t="shared" si="2" ref="I15:I16">F15/E15*100</f>
        <v>124.24140985153342</v>
      </c>
    </row>
    <row r="16" spans="1:9" ht="12.75">
      <c r="A16" s="67">
        <v>11000000</v>
      </c>
      <c r="B16" s="68" t="s">
        <v>201</v>
      </c>
      <c r="C16" s="69">
        <f>C18+C29</f>
        <v>50711.922</v>
      </c>
      <c r="D16" s="69">
        <f>D18+D29</f>
        <v>50711.922</v>
      </c>
      <c r="E16" s="69">
        <f>E18+E29</f>
        <v>9316.07</v>
      </c>
      <c r="F16" s="70">
        <f>F18+F29</f>
        <v>12483.539</v>
      </c>
      <c r="G16" s="73">
        <f t="shared" si="0"/>
        <v>24.61657635457004</v>
      </c>
      <c r="H16" s="72">
        <f t="shared" si="1"/>
        <v>24.61657635457004</v>
      </c>
      <c r="I16" s="73">
        <f t="shared" si="2"/>
        <v>134.00005581752822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50711.922</v>
      </c>
      <c r="E18" s="75">
        <f>E19+E21+E24+E26+E31</f>
        <v>9316.07</v>
      </c>
      <c r="F18" s="75">
        <f>F19+F21+F24+F26+F31</f>
        <v>12481.289</v>
      </c>
      <c r="G18" s="73">
        <f aca="true" t="shared" si="3" ref="G18:G19">F18/C18*100</f>
        <v>24.61213952805812</v>
      </c>
      <c r="H18" s="72">
        <f aca="true" t="shared" si="4" ref="H18:H19">F18/D18*100</f>
        <v>24.61213952805812</v>
      </c>
      <c r="I18" s="73">
        <f aca="true" t="shared" si="5" ref="I18:I19">F18/E18*100</f>
        <v>133.97590400243882</v>
      </c>
    </row>
    <row r="19" spans="1:9" ht="12.75">
      <c r="A19" s="58">
        <v>11010100</v>
      </c>
      <c r="B19" s="74" t="s">
        <v>203</v>
      </c>
      <c r="C19" s="75">
        <v>37359.022</v>
      </c>
      <c r="D19" s="75">
        <v>37359.022</v>
      </c>
      <c r="E19" s="76">
        <v>6782.17</v>
      </c>
      <c r="F19" s="77">
        <v>9115.557</v>
      </c>
      <c r="G19" s="73">
        <f t="shared" si="3"/>
        <v>24.39988123886113</v>
      </c>
      <c r="H19" s="72">
        <f t="shared" si="4"/>
        <v>24.39988123886113</v>
      </c>
      <c r="I19" s="73">
        <f t="shared" si="5"/>
        <v>134.40472592105476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8200</v>
      </c>
      <c r="D21" s="75">
        <v>8200</v>
      </c>
      <c r="E21" s="76">
        <v>1600</v>
      </c>
      <c r="F21" s="77">
        <v>2142.947</v>
      </c>
      <c r="G21" s="73">
        <f>F21/C21*100</f>
        <v>26.133500000000005</v>
      </c>
      <c r="H21" s="72">
        <f>F21/D21*100</f>
        <v>26.133500000000005</v>
      </c>
      <c r="I21" s="73">
        <f>F21/E21*100</f>
        <v>133.9341875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2687.55</v>
      </c>
      <c r="D24" s="75">
        <v>2687.55</v>
      </c>
      <c r="E24" s="76">
        <v>412.3</v>
      </c>
      <c r="F24" s="77">
        <v>794.187</v>
      </c>
      <c r="G24" s="73">
        <f>F24/C24*100</f>
        <v>29.550594407545905</v>
      </c>
      <c r="H24" s="72">
        <f>F24/D24*100</f>
        <v>29.550594407545905</v>
      </c>
      <c r="I24" s="73">
        <f>F24/E24*100</f>
        <v>192.623575066699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2425.35</v>
      </c>
      <c r="D26" s="75">
        <v>2425.35</v>
      </c>
      <c r="E26" s="76">
        <v>514.4</v>
      </c>
      <c r="F26" s="77">
        <v>316.09</v>
      </c>
      <c r="G26" s="73">
        <f>F26/C26*100</f>
        <v>13.03275815861628</v>
      </c>
      <c r="H26" s="72">
        <f>F26/D26*100</f>
        <v>13.03275815861628</v>
      </c>
      <c r="I26" s="73">
        <f>F26/E26*100</f>
        <v>61.448289269051315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2.25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11010900</v>
      </c>
      <c r="B31" s="74" t="s">
        <v>369</v>
      </c>
      <c r="C31" s="75">
        <v>40</v>
      </c>
      <c r="D31" s="75">
        <v>40</v>
      </c>
      <c r="E31" s="76">
        <v>7.2</v>
      </c>
      <c r="F31" s="77">
        <v>112.508</v>
      </c>
      <c r="G31" s="73">
        <f>F31/C31*100</f>
        <v>281.27</v>
      </c>
      <c r="H31" s="72">
        <f>F31/D31*100</f>
        <v>281.27</v>
      </c>
      <c r="I31" s="73">
        <f>F31/E31*100</f>
        <v>1562.6111111111109</v>
      </c>
    </row>
    <row r="32" spans="1:9" ht="12.75">
      <c r="A32" s="78"/>
      <c r="B32" s="74" t="s">
        <v>435</v>
      </c>
      <c r="C32" s="75"/>
      <c r="D32" s="75"/>
      <c r="E32" s="76"/>
      <c r="F32" s="77"/>
      <c r="G32" s="73"/>
      <c r="H32" s="72"/>
      <c r="I32" s="73"/>
    </row>
    <row r="33" spans="1:9" ht="12.75">
      <c r="A33" s="78"/>
      <c r="B33" s="74" t="s">
        <v>436</v>
      </c>
      <c r="C33" s="75"/>
      <c r="D33" s="75"/>
      <c r="E33" s="76"/>
      <c r="F33" s="77"/>
      <c r="G33" s="73"/>
      <c r="H33" s="72"/>
      <c r="I33" s="73"/>
    </row>
    <row r="34" spans="1:9" ht="12.75">
      <c r="A34" s="78">
        <v>13000000</v>
      </c>
      <c r="B34" s="74" t="s">
        <v>437</v>
      </c>
      <c r="C34" s="75">
        <f aca="true" t="shared" si="6" ref="C34:C35">C35</f>
        <v>0</v>
      </c>
      <c r="D34" s="75">
        <f aca="true" t="shared" si="7" ref="D34:D35">D35</f>
        <v>0</v>
      </c>
      <c r="E34" s="75">
        <f aca="true" t="shared" si="8" ref="E34:E35">E35</f>
        <v>0</v>
      </c>
      <c r="F34" s="79">
        <f aca="true" t="shared" si="9" ref="F34:F35">F35</f>
        <v>0.05</v>
      </c>
      <c r="G34" s="73">
        <v>0</v>
      </c>
      <c r="H34" s="72">
        <v>0</v>
      </c>
      <c r="I34" s="73">
        <v>0</v>
      </c>
    </row>
    <row r="35" spans="1:9" ht="12.75">
      <c r="A35" s="78">
        <v>13020000</v>
      </c>
      <c r="B35" s="74" t="s">
        <v>438</v>
      </c>
      <c r="C35" s="75">
        <f t="shared" si="6"/>
        <v>0</v>
      </c>
      <c r="D35" s="75">
        <f t="shared" si="7"/>
        <v>0</v>
      </c>
      <c r="E35" s="75">
        <f t="shared" si="8"/>
        <v>0</v>
      </c>
      <c r="F35" s="79">
        <f t="shared" si="9"/>
        <v>0.05</v>
      </c>
      <c r="G35" s="73">
        <v>0</v>
      </c>
      <c r="H35" s="72">
        <v>0</v>
      </c>
      <c r="I35" s="73">
        <v>0</v>
      </c>
    </row>
    <row r="36" spans="1:9" ht="12.75">
      <c r="A36" s="58">
        <v>13020200</v>
      </c>
      <c r="B36" s="74" t="s">
        <v>439</v>
      </c>
      <c r="C36" s="75">
        <v>0</v>
      </c>
      <c r="D36" s="75">
        <v>0</v>
      </c>
      <c r="E36" s="76">
        <v>0</v>
      </c>
      <c r="F36" s="77">
        <v>0.05</v>
      </c>
      <c r="G36" s="73">
        <v>0</v>
      </c>
      <c r="H36" s="72">
        <v>0</v>
      </c>
      <c r="I36" s="73">
        <v>0</v>
      </c>
    </row>
    <row r="37" spans="1:9" ht="12.75">
      <c r="A37" s="67">
        <v>16000000</v>
      </c>
      <c r="B37" s="68" t="s">
        <v>216</v>
      </c>
      <c r="C37" s="75">
        <f aca="true" t="shared" si="10" ref="C37:C38">C38</f>
        <v>0</v>
      </c>
      <c r="D37" s="75">
        <f aca="true" t="shared" si="11" ref="D37:D38">D38</f>
        <v>0</v>
      </c>
      <c r="E37" s="75">
        <f aca="true" t="shared" si="12" ref="E37:E38">E38</f>
        <v>0</v>
      </c>
      <c r="F37" s="79">
        <f>F38</f>
        <v>1.3</v>
      </c>
      <c r="G37" s="73">
        <v>0</v>
      </c>
      <c r="H37" s="72">
        <v>0</v>
      </c>
      <c r="I37" s="73">
        <v>0</v>
      </c>
    </row>
    <row r="38" spans="1:9" ht="12.75">
      <c r="A38" s="67">
        <v>16010000</v>
      </c>
      <c r="B38" s="68" t="s">
        <v>217</v>
      </c>
      <c r="C38" s="75">
        <f t="shared" si="10"/>
        <v>0</v>
      </c>
      <c r="D38" s="75">
        <f t="shared" si="11"/>
        <v>0</v>
      </c>
      <c r="E38" s="75">
        <f t="shared" si="12"/>
        <v>0</v>
      </c>
      <c r="F38" s="75">
        <f>F39+F40</f>
        <v>1.3</v>
      </c>
      <c r="G38" s="73">
        <v>0</v>
      </c>
      <c r="H38" s="72">
        <v>0</v>
      </c>
      <c r="I38" s="73">
        <v>0</v>
      </c>
    </row>
    <row r="39" spans="1:9" ht="12.75">
      <c r="A39" s="80">
        <v>16010200</v>
      </c>
      <c r="B39" s="74" t="s">
        <v>218</v>
      </c>
      <c r="C39" s="75">
        <v>0</v>
      </c>
      <c r="D39" s="75">
        <v>0</v>
      </c>
      <c r="E39" s="75">
        <v>0</v>
      </c>
      <c r="F39" s="75">
        <v>0</v>
      </c>
      <c r="G39" s="73">
        <v>0</v>
      </c>
      <c r="H39" s="72">
        <v>0</v>
      </c>
      <c r="I39" s="73">
        <v>0</v>
      </c>
    </row>
    <row r="40" spans="1:9" ht="12.75">
      <c r="A40" s="80">
        <v>16010400</v>
      </c>
      <c r="B40" s="74" t="s">
        <v>219</v>
      </c>
      <c r="C40" s="75">
        <v>0</v>
      </c>
      <c r="D40" s="75">
        <v>0</v>
      </c>
      <c r="E40" s="75">
        <v>0</v>
      </c>
      <c r="F40" s="79">
        <v>1.3</v>
      </c>
      <c r="G40" s="73"/>
      <c r="H40" s="72"/>
      <c r="I40" s="73"/>
    </row>
    <row r="41" spans="1:9" ht="12.75">
      <c r="A41" s="67">
        <v>18000000</v>
      </c>
      <c r="B41" s="68" t="s">
        <v>411</v>
      </c>
      <c r="C41" s="69">
        <f>C42+C47+C52+C55</f>
        <v>41749.848000000005</v>
      </c>
      <c r="D41" s="69">
        <f>D42+D47+D52+D55</f>
        <v>41749.848000000005</v>
      </c>
      <c r="E41" s="69">
        <f>E42+E47+E52+E55</f>
        <v>9527.9</v>
      </c>
      <c r="F41" s="69">
        <f>F42+F47+F52+F55</f>
        <v>10927.003000000002</v>
      </c>
      <c r="G41" s="73">
        <f aca="true" t="shared" si="13" ref="G41:G48">F41/C41*100</f>
        <v>26.172557562365263</v>
      </c>
      <c r="H41" s="72">
        <f aca="true" t="shared" si="14" ref="H41:H48">F41/D41*100</f>
        <v>26.172557562365263</v>
      </c>
      <c r="I41" s="73">
        <f aca="true" t="shared" si="15" ref="I41:I48">F41/E41*100</f>
        <v>114.68427460405759</v>
      </c>
    </row>
    <row r="42" spans="1:9" ht="12.75">
      <c r="A42" s="67">
        <v>18010000</v>
      </c>
      <c r="B42" s="68" t="s">
        <v>412</v>
      </c>
      <c r="C42" s="69">
        <f>C43+C44+C45+C46</f>
        <v>39713.048</v>
      </c>
      <c r="D42" s="69">
        <f>D43+D44+D45+D46</f>
        <v>39713.048</v>
      </c>
      <c r="E42" s="69">
        <f>E43+E44+E45+E46</f>
        <v>9039.5</v>
      </c>
      <c r="F42" s="69">
        <f>F43+F44+F45+F46</f>
        <v>10411.881000000001</v>
      </c>
      <c r="G42" s="73">
        <f t="shared" si="13"/>
        <v>26.21778363624973</v>
      </c>
      <c r="H42" s="72">
        <f t="shared" si="14"/>
        <v>26.21778363624973</v>
      </c>
      <c r="I42" s="73">
        <f t="shared" si="15"/>
        <v>115.18204546711657</v>
      </c>
    </row>
    <row r="43" spans="1:9" ht="12.75">
      <c r="A43" s="67">
        <v>18010500</v>
      </c>
      <c r="B43" s="74" t="s">
        <v>33</v>
      </c>
      <c r="C43" s="69">
        <v>12290.07</v>
      </c>
      <c r="D43" s="69">
        <v>12290.07</v>
      </c>
      <c r="E43" s="69">
        <v>2930</v>
      </c>
      <c r="F43" s="70">
        <v>3425.981</v>
      </c>
      <c r="G43" s="73">
        <f t="shared" si="13"/>
        <v>27.876008842911393</v>
      </c>
      <c r="H43" s="72">
        <f t="shared" si="14"/>
        <v>27.876008842911393</v>
      </c>
      <c r="I43" s="73">
        <f t="shared" si="15"/>
        <v>116.92767918088738</v>
      </c>
    </row>
    <row r="44" spans="1:9" ht="12.75">
      <c r="A44" s="67">
        <v>18010600</v>
      </c>
      <c r="B44" s="74" t="s">
        <v>34</v>
      </c>
      <c r="C44" s="69">
        <v>22492.268</v>
      </c>
      <c r="D44" s="69">
        <v>22492.268</v>
      </c>
      <c r="E44" s="69">
        <v>5450</v>
      </c>
      <c r="F44" s="70">
        <v>6217.291</v>
      </c>
      <c r="G44" s="73">
        <f t="shared" si="13"/>
        <v>27.641903430992375</v>
      </c>
      <c r="H44" s="72">
        <f t="shared" si="14"/>
        <v>27.641903430992375</v>
      </c>
      <c r="I44" s="73">
        <f t="shared" si="15"/>
        <v>114.07873394495414</v>
      </c>
    </row>
    <row r="45" spans="1:9" ht="12.75">
      <c r="A45" s="67">
        <v>18010700</v>
      </c>
      <c r="B45" s="74" t="s">
        <v>35</v>
      </c>
      <c r="C45" s="69">
        <v>1546.67</v>
      </c>
      <c r="D45" s="69">
        <v>1546.67</v>
      </c>
      <c r="E45" s="69">
        <v>144.5</v>
      </c>
      <c r="F45" s="70">
        <v>238.685</v>
      </c>
      <c r="G45" s="73">
        <f t="shared" si="13"/>
        <v>15.43218656856343</v>
      </c>
      <c r="H45" s="72">
        <f t="shared" si="14"/>
        <v>15.43218656856343</v>
      </c>
      <c r="I45" s="73">
        <f t="shared" si="15"/>
        <v>165.17993079584775</v>
      </c>
    </row>
    <row r="46" spans="1:9" ht="12.75">
      <c r="A46" s="67">
        <v>18010900</v>
      </c>
      <c r="B46" s="74" t="s">
        <v>36</v>
      </c>
      <c r="C46" s="69">
        <v>3384.04</v>
      </c>
      <c r="D46" s="69">
        <v>3384.04</v>
      </c>
      <c r="E46" s="69">
        <v>515</v>
      </c>
      <c r="F46" s="70">
        <v>529.924</v>
      </c>
      <c r="G46" s="73">
        <f t="shared" si="13"/>
        <v>15.659507570832496</v>
      </c>
      <c r="H46" s="72">
        <f t="shared" si="14"/>
        <v>15.659507570832496</v>
      </c>
      <c r="I46" s="73">
        <f t="shared" si="15"/>
        <v>102.8978640776699</v>
      </c>
    </row>
    <row r="47" spans="1:9" ht="12.75">
      <c r="A47" s="67">
        <v>18020000</v>
      </c>
      <c r="B47" s="68" t="s">
        <v>38</v>
      </c>
      <c r="C47" s="69">
        <f>C48+C50</f>
        <v>1778.9</v>
      </c>
      <c r="D47" s="69">
        <f>D48+D50</f>
        <v>1778.9</v>
      </c>
      <c r="E47" s="69">
        <f>E48+E50</f>
        <v>419.29999999999995</v>
      </c>
      <c r="F47" s="70">
        <f>F48+F50</f>
        <v>373.77700000000004</v>
      </c>
      <c r="G47" s="73">
        <f t="shared" si="13"/>
        <v>21.011692619034235</v>
      </c>
      <c r="H47" s="72">
        <f t="shared" si="14"/>
        <v>21.011692619034235</v>
      </c>
      <c r="I47" s="73">
        <f t="shared" si="15"/>
        <v>89.14309563558314</v>
      </c>
    </row>
    <row r="48" spans="1:9" ht="12.75">
      <c r="A48" s="58">
        <v>18020100</v>
      </c>
      <c r="B48" s="74" t="s">
        <v>220</v>
      </c>
      <c r="C48" s="75">
        <v>1488</v>
      </c>
      <c r="D48" s="75">
        <v>1488</v>
      </c>
      <c r="E48" s="76">
        <v>347.7</v>
      </c>
      <c r="F48" s="77">
        <v>277.687</v>
      </c>
      <c r="G48" s="73">
        <f t="shared" si="13"/>
        <v>18.661760752688174</v>
      </c>
      <c r="H48" s="72">
        <f t="shared" si="14"/>
        <v>18.661760752688174</v>
      </c>
      <c r="I48" s="73">
        <f t="shared" si="15"/>
        <v>79.86396318665517</v>
      </c>
    </row>
    <row r="49" spans="1:9" ht="12.75">
      <c r="A49" s="58"/>
      <c r="B49" s="74" t="s">
        <v>46</v>
      </c>
      <c r="C49" s="75"/>
      <c r="D49" s="75"/>
      <c r="E49" s="76"/>
      <c r="F49" s="77"/>
      <c r="G49" s="73"/>
      <c r="H49" s="72"/>
      <c r="I49" s="73"/>
    </row>
    <row r="50" spans="1:9" ht="12.75">
      <c r="A50" s="58">
        <v>18020200</v>
      </c>
      <c r="B50" s="74" t="s">
        <v>221</v>
      </c>
      <c r="C50" s="75">
        <v>290.9</v>
      </c>
      <c r="D50" s="75">
        <v>290.9</v>
      </c>
      <c r="E50" s="76">
        <v>71.6</v>
      </c>
      <c r="F50" s="77">
        <v>96.09</v>
      </c>
      <c r="G50" s="73">
        <f>F50/C50*100</f>
        <v>33.03196974905466</v>
      </c>
      <c r="H50" s="72">
        <f>F50/D50*100</f>
        <v>33.03196974905466</v>
      </c>
      <c r="I50" s="73">
        <f>F50/E50*100</f>
        <v>134.20391061452514</v>
      </c>
    </row>
    <row r="51" spans="1:9" ht="12.75">
      <c r="A51" s="58"/>
      <c r="B51" s="74" t="s">
        <v>46</v>
      </c>
      <c r="C51" s="75"/>
      <c r="D51" s="75"/>
      <c r="E51" s="76"/>
      <c r="F51" s="77"/>
      <c r="G51" s="73"/>
      <c r="H51" s="72"/>
      <c r="I51" s="73"/>
    </row>
    <row r="52" spans="1:9" ht="12.75">
      <c r="A52" s="67">
        <v>18030000</v>
      </c>
      <c r="B52" s="68" t="s">
        <v>41</v>
      </c>
      <c r="C52" s="69">
        <f>C53+C54</f>
        <v>257.90000000000003</v>
      </c>
      <c r="D52" s="69">
        <f>D53+D54</f>
        <v>257.90000000000003</v>
      </c>
      <c r="E52" s="69">
        <f>E53+E54</f>
        <v>69.10000000000001</v>
      </c>
      <c r="F52" s="70">
        <f>F53+F54</f>
        <v>62.083000000000006</v>
      </c>
      <c r="G52" s="73">
        <f aca="true" t="shared" si="16" ref="G52:G54">F52/C52*100</f>
        <v>24.072508724311746</v>
      </c>
      <c r="H52" s="72">
        <f aca="true" t="shared" si="17" ref="H52:H54">F52/D52*100</f>
        <v>24.072508724311746</v>
      </c>
      <c r="I52" s="73">
        <f aca="true" t="shared" si="18" ref="I52:I54">F52/E52*100</f>
        <v>89.8451519536903</v>
      </c>
    </row>
    <row r="53" spans="1:9" ht="12.75">
      <c r="A53" s="58">
        <v>18030100</v>
      </c>
      <c r="B53" s="74" t="s">
        <v>42</v>
      </c>
      <c r="C53" s="75">
        <v>235.8</v>
      </c>
      <c r="D53" s="75">
        <v>235.8</v>
      </c>
      <c r="E53" s="76">
        <v>63.7</v>
      </c>
      <c r="F53" s="77">
        <v>58.996</v>
      </c>
      <c r="G53" s="73">
        <f t="shared" si="16"/>
        <v>25.019508057676</v>
      </c>
      <c r="H53" s="72">
        <f t="shared" si="17"/>
        <v>25.019508057676</v>
      </c>
      <c r="I53" s="73">
        <f t="shared" si="18"/>
        <v>92.61538461538461</v>
      </c>
    </row>
    <row r="54" spans="1:9" ht="12.75">
      <c r="A54" s="58">
        <v>18030200</v>
      </c>
      <c r="B54" s="74" t="s">
        <v>43</v>
      </c>
      <c r="C54" s="75">
        <v>22.1</v>
      </c>
      <c r="D54" s="75">
        <v>22.1</v>
      </c>
      <c r="E54" s="76">
        <v>5.4</v>
      </c>
      <c r="F54" s="77">
        <v>3.087</v>
      </c>
      <c r="G54" s="73">
        <f t="shared" si="16"/>
        <v>13.968325791855204</v>
      </c>
      <c r="H54" s="72">
        <f t="shared" si="17"/>
        <v>13.968325791855204</v>
      </c>
      <c r="I54" s="73">
        <f t="shared" si="18"/>
        <v>57.166666666666664</v>
      </c>
    </row>
    <row r="55" spans="1:9" ht="12.75">
      <c r="A55" s="67">
        <v>18040000</v>
      </c>
      <c r="B55" s="68" t="s">
        <v>440</v>
      </c>
      <c r="C55" s="69">
        <f>C57+C59+C61+C63+C65+C67+C73+C75+C69+C71</f>
        <v>0</v>
      </c>
      <c r="D55" s="69">
        <f>D57+D59+D61+D63+D65+D67+D73+D75+D69+D71</f>
        <v>0</v>
      </c>
      <c r="E55" s="69">
        <f>E57+E59+E61+E63+E65+E67+E73+E75+E69+E71</f>
        <v>0</v>
      </c>
      <c r="F55" s="69">
        <f>F57+F59+F61+F63+F65+F67+F73+F75+F69+F71</f>
        <v>79.262</v>
      </c>
      <c r="G55" s="73">
        <v>0</v>
      </c>
      <c r="H55" s="72">
        <v>0</v>
      </c>
      <c r="I55" s="73">
        <v>0</v>
      </c>
    </row>
    <row r="56" spans="1:9" ht="12.75">
      <c r="A56" s="67"/>
      <c r="B56" s="68" t="s">
        <v>441</v>
      </c>
      <c r="C56" s="69"/>
      <c r="D56" s="69"/>
      <c r="E56" s="69"/>
      <c r="F56" s="70"/>
      <c r="G56" s="73"/>
      <c r="H56" s="72"/>
      <c r="I56" s="73"/>
    </row>
    <row r="57" spans="1:9" ht="12.75">
      <c r="A57" s="58">
        <v>18040100</v>
      </c>
      <c r="B57" s="74" t="s">
        <v>222</v>
      </c>
      <c r="C57" s="75">
        <v>0</v>
      </c>
      <c r="D57" s="75">
        <v>0</v>
      </c>
      <c r="E57" s="76">
        <v>0</v>
      </c>
      <c r="F57" s="77">
        <v>19.397</v>
      </c>
      <c r="G57" s="73">
        <v>0</v>
      </c>
      <c r="H57" s="72">
        <v>0</v>
      </c>
      <c r="I57" s="73">
        <v>0</v>
      </c>
    </row>
    <row r="58" spans="1:9" ht="12.75">
      <c r="A58" s="58"/>
      <c r="B58" s="74" t="s">
        <v>442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18040200</v>
      </c>
      <c r="B59" s="74" t="s">
        <v>222</v>
      </c>
      <c r="C59" s="75">
        <v>0</v>
      </c>
      <c r="D59" s="75">
        <v>0</v>
      </c>
      <c r="E59" s="69">
        <v>0</v>
      </c>
      <c r="F59" s="70">
        <v>23.084</v>
      </c>
      <c r="G59" s="73">
        <v>0</v>
      </c>
      <c r="H59" s="72">
        <v>0</v>
      </c>
      <c r="I59" s="73">
        <v>0</v>
      </c>
    </row>
    <row r="60" spans="1:9" ht="12.75">
      <c r="A60" s="58"/>
      <c r="B60" s="74" t="s">
        <v>443</v>
      </c>
      <c r="C60" s="58"/>
      <c r="D60" s="58"/>
      <c r="E60" s="69"/>
      <c r="F60" s="70"/>
      <c r="G60" s="73"/>
      <c r="H60" s="72"/>
      <c r="I60" s="73"/>
    </row>
    <row r="61" spans="1:9" ht="12.75">
      <c r="A61" s="58">
        <v>18040500</v>
      </c>
      <c r="B61" s="74" t="s">
        <v>223</v>
      </c>
      <c r="C61" s="75">
        <v>0</v>
      </c>
      <c r="D61" s="75">
        <v>0</v>
      </c>
      <c r="E61" s="76">
        <v>0</v>
      </c>
      <c r="F61" s="77">
        <v>1.47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442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18040600</v>
      </c>
      <c r="B63" s="74" t="s">
        <v>225</v>
      </c>
      <c r="C63" s="75">
        <v>0</v>
      </c>
      <c r="D63" s="75">
        <v>0</v>
      </c>
      <c r="E63" s="76">
        <v>0</v>
      </c>
      <c r="F63" s="77">
        <v>10.026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444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18040700</v>
      </c>
      <c r="B65" s="74" t="s">
        <v>223</v>
      </c>
      <c r="C65" s="75">
        <v>0</v>
      </c>
      <c r="D65" s="75">
        <v>0</v>
      </c>
      <c r="E65" s="76">
        <v>0</v>
      </c>
      <c r="F65" s="77">
        <v>5.412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445</v>
      </c>
      <c r="C66" s="58"/>
      <c r="D66" s="58"/>
      <c r="E66" s="76"/>
      <c r="F66" s="77"/>
      <c r="G66" s="73"/>
      <c r="H66" s="72"/>
      <c r="I66" s="73"/>
    </row>
    <row r="67" spans="1:9" ht="12.75">
      <c r="A67" s="58">
        <v>18040800</v>
      </c>
      <c r="B67" s="74" t="s">
        <v>225</v>
      </c>
      <c r="C67" s="75">
        <v>0</v>
      </c>
      <c r="D67" s="75">
        <v>0</v>
      </c>
      <c r="E67" s="69">
        <v>0</v>
      </c>
      <c r="F67" s="70">
        <v>17.327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446</v>
      </c>
      <c r="C68" s="75"/>
      <c r="D68" s="75"/>
      <c r="E68" s="69"/>
      <c r="F68" s="70"/>
      <c r="G68" s="73"/>
      <c r="H68" s="72"/>
      <c r="I68" s="73"/>
    </row>
    <row r="69" spans="1:9" ht="12.75">
      <c r="A69" s="58">
        <v>18040900</v>
      </c>
      <c r="B69" s="74" t="s">
        <v>229</v>
      </c>
      <c r="C69" s="75">
        <v>0</v>
      </c>
      <c r="D69" s="75">
        <v>0</v>
      </c>
      <c r="E69" s="76">
        <v>0</v>
      </c>
      <c r="F69" s="77">
        <v>-0.169</v>
      </c>
      <c r="G69" s="73">
        <v>0</v>
      </c>
      <c r="H69" s="72">
        <v>0</v>
      </c>
      <c r="I69" s="73">
        <v>0</v>
      </c>
    </row>
    <row r="70" spans="1:9" ht="12.75">
      <c r="A70" s="58"/>
      <c r="B70" s="74" t="s">
        <v>447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18041000</v>
      </c>
      <c r="B71" s="74" t="s">
        <v>56</v>
      </c>
      <c r="C71" s="75">
        <v>0</v>
      </c>
      <c r="D71" s="75">
        <v>0</v>
      </c>
      <c r="E71" s="76">
        <v>0</v>
      </c>
      <c r="F71" s="77">
        <v>0</v>
      </c>
      <c r="G71" s="73">
        <v>0</v>
      </c>
      <c r="H71" s="72">
        <v>0</v>
      </c>
      <c r="I71" s="73">
        <v>0</v>
      </c>
    </row>
    <row r="72" spans="1:9" ht="12.75">
      <c r="A72" s="58"/>
      <c r="B72" s="74" t="s">
        <v>448</v>
      </c>
      <c r="C72" s="75"/>
      <c r="D72" s="75"/>
      <c r="E72" s="76"/>
      <c r="F72" s="77"/>
      <c r="G72" s="73"/>
      <c r="H72" s="72"/>
      <c r="I72" s="73"/>
    </row>
    <row r="73" spans="1:9" ht="12.75">
      <c r="A73" s="58">
        <v>18041400</v>
      </c>
      <c r="B73" s="74" t="s">
        <v>231</v>
      </c>
      <c r="C73" s="75">
        <v>0</v>
      </c>
      <c r="D73" s="75">
        <v>0</v>
      </c>
      <c r="E73" s="76">
        <v>0</v>
      </c>
      <c r="F73" s="77">
        <v>2.715</v>
      </c>
      <c r="G73" s="73">
        <v>0</v>
      </c>
      <c r="H73" s="72">
        <v>0</v>
      </c>
      <c r="I73" s="73">
        <v>0</v>
      </c>
    </row>
    <row r="74" spans="1:9" ht="12.75">
      <c r="A74" s="58"/>
      <c r="B74" s="74" t="s">
        <v>449</v>
      </c>
      <c r="C74" s="75"/>
      <c r="D74" s="75"/>
      <c r="E74" s="69"/>
      <c r="F74" s="70"/>
      <c r="G74" s="73"/>
      <c r="H74" s="72"/>
      <c r="I74" s="73"/>
    </row>
    <row r="75" spans="1:9" ht="12.75">
      <c r="A75" s="58">
        <v>18041700</v>
      </c>
      <c r="B75" s="74" t="s">
        <v>233</v>
      </c>
      <c r="C75" s="75">
        <v>0</v>
      </c>
      <c r="D75" s="75">
        <v>0</v>
      </c>
      <c r="E75" s="76">
        <v>0</v>
      </c>
      <c r="F75" s="77">
        <v>0</v>
      </c>
      <c r="G75" s="73">
        <v>0</v>
      </c>
      <c r="H75" s="72">
        <v>0</v>
      </c>
      <c r="I75" s="73">
        <v>0</v>
      </c>
    </row>
    <row r="76" spans="1:9" ht="12.75">
      <c r="A76" s="58"/>
      <c r="B76" s="74" t="s">
        <v>450</v>
      </c>
      <c r="C76" s="58"/>
      <c r="D76" s="58"/>
      <c r="E76" s="76"/>
      <c r="F76" s="77"/>
      <c r="G76" s="73"/>
      <c r="H76" s="72"/>
      <c r="I76" s="73"/>
    </row>
    <row r="77" spans="1:9" ht="12.75">
      <c r="A77" s="58">
        <v>19090000</v>
      </c>
      <c r="B77" s="74" t="s">
        <v>451</v>
      </c>
      <c r="C77" s="75">
        <v>0</v>
      </c>
      <c r="D77" s="75">
        <v>0</v>
      </c>
      <c r="E77" s="76">
        <v>0</v>
      </c>
      <c r="F77" s="77">
        <v>0.122</v>
      </c>
      <c r="G77" s="73">
        <v>0</v>
      </c>
      <c r="H77" s="72">
        <v>0</v>
      </c>
      <c r="I77" s="73">
        <v>0</v>
      </c>
    </row>
    <row r="78" spans="1:9" ht="12.75">
      <c r="A78" s="67">
        <v>20000000</v>
      </c>
      <c r="B78" s="68" t="s">
        <v>62</v>
      </c>
      <c r="C78" s="69">
        <f>C79+C82+C85+C93</f>
        <v>26090.2</v>
      </c>
      <c r="D78" s="69">
        <f>D79+D82+D85+D93</f>
        <v>26090.2</v>
      </c>
      <c r="E78" s="69">
        <f>E79+E82+E85+E93</f>
        <v>5064.799999999999</v>
      </c>
      <c r="F78" s="69">
        <f>F79+F82+F85+F93</f>
        <v>1566.682</v>
      </c>
      <c r="G78" s="73">
        <f aca="true" t="shared" si="19" ref="G78:G86">F78/C78*100</f>
        <v>6.004867728112472</v>
      </c>
      <c r="H78" s="72">
        <f aca="true" t="shared" si="20" ref="H78:H86">F78/D78*100</f>
        <v>6.004867728112472</v>
      </c>
      <c r="I78" s="73">
        <f aca="true" t="shared" si="21" ref="I78:I79">F78/E78*100</f>
        <v>30.93275154004107</v>
      </c>
    </row>
    <row r="79" spans="1:9" ht="12.75">
      <c r="A79" s="67">
        <v>21000000</v>
      </c>
      <c r="B79" s="68" t="s">
        <v>63</v>
      </c>
      <c r="C79" s="69">
        <f>C80+C81</f>
        <v>84.2</v>
      </c>
      <c r="D79" s="69">
        <f>D80+D81</f>
        <v>84.2</v>
      </c>
      <c r="E79" s="69">
        <f>E80+E81</f>
        <v>22</v>
      </c>
      <c r="F79" s="69">
        <f>F80+F81</f>
        <v>16.974</v>
      </c>
      <c r="G79" s="73">
        <f t="shared" si="19"/>
        <v>20.159144893111637</v>
      </c>
      <c r="H79" s="72">
        <f t="shared" si="20"/>
        <v>20.159144893111637</v>
      </c>
      <c r="I79" s="73">
        <f t="shared" si="21"/>
        <v>77.15454545454546</v>
      </c>
    </row>
    <row r="80" spans="1:9" ht="12.75">
      <c r="A80" s="58">
        <v>21080500</v>
      </c>
      <c r="B80" s="74" t="s">
        <v>64</v>
      </c>
      <c r="C80" s="75">
        <v>1</v>
      </c>
      <c r="D80" s="75">
        <v>1</v>
      </c>
      <c r="E80" s="76">
        <v>0</v>
      </c>
      <c r="F80" s="77">
        <v>0</v>
      </c>
      <c r="G80" s="73">
        <f t="shared" si="19"/>
        <v>0</v>
      </c>
      <c r="H80" s="72">
        <f t="shared" si="20"/>
        <v>0</v>
      </c>
      <c r="I80" s="73">
        <v>0</v>
      </c>
    </row>
    <row r="81" spans="1:9" ht="12.75">
      <c r="A81" s="58">
        <v>21081100</v>
      </c>
      <c r="B81" s="74" t="s">
        <v>68</v>
      </c>
      <c r="C81" s="75">
        <v>83.2</v>
      </c>
      <c r="D81" s="75">
        <v>83.2</v>
      </c>
      <c r="E81" s="76">
        <v>22</v>
      </c>
      <c r="F81" s="77">
        <v>16.974</v>
      </c>
      <c r="G81" s="73">
        <f t="shared" si="19"/>
        <v>20.401442307692307</v>
      </c>
      <c r="H81" s="72">
        <f t="shared" si="20"/>
        <v>20.401442307692307</v>
      </c>
      <c r="I81" s="73">
        <f aca="true" t="shared" si="22" ref="I81:I86">F81/E81*100</f>
        <v>77.15454545454546</v>
      </c>
    </row>
    <row r="82" spans="1:9" ht="12.75">
      <c r="A82" s="67">
        <v>22000000</v>
      </c>
      <c r="B82" s="68" t="s">
        <v>452</v>
      </c>
      <c r="C82" s="69">
        <f aca="true" t="shared" si="23" ref="C82:C83">C83</f>
        <v>22700</v>
      </c>
      <c r="D82" s="69">
        <f aca="true" t="shared" si="24" ref="D82:D83">D83</f>
        <v>22700</v>
      </c>
      <c r="E82" s="69">
        <f aca="true" t="shared" si="25" ref="E82:E83">E83</f>
        <v>4462.2</v>
      </c>
      <c r="F82" s="69">
        <f aca="true" t="shared" si="26" ref="F82:F83">F83</f>
        <v>967.902</v>
      </c>
      <c r="G82" s="73">
        <f t="shared" si="19"/>
        <v>4.263885462555066</v>
      </c>
      <c r="H82" s="72">
        <f t="shared" si="20"/>
        <v>4.263885462555066</v>
      </c>
      <c r="I82" s="73">
        <f t="shared" si="22"/>
        <v>21.691138900094124</v>
      </c>
    </row>
    <row r="83" spans="1:9" ht="12.75">
      <c r="A83" s="67">
        <v>22010000</v>
      </c>
      <c r="B83" s="68" t="s">
        <v>413</v>
      </c>
      <c r="C83" s="69">
        <f t="shared" si="23"/>
        <v>22700</v>
      </c>
      <c r="D83" s="69">
        <f t="shared" si="24"/>
        <v>22700</v>
      </c>
      <c r="E83" s="69">
        <f t="shared" si="25"/>
        <v>4462.2</v>
      </c>
      <c r="F83" s="69">
        <f t="shared" si="26"/>
        <v>967.902</v>
      </c>
      <c r="G83" s="73">
        <f t="shared" si="19"/>
        <v>4.263885462555066</v>
      </c>
      <c r="H83" s="72">
        <f t="shared" si="20"/>
        <v>4.263885462555066</v>
      </c>
      <c r="I83" s="73">
        <f t="shared" si="22"/>
        <v>21.691138900094124</v>
      </c>
    </row>
    <row r="84" spans="1:9" ht="12.75">
      <c r="A84" s="67">
        <v>22012500</v>
      </c>
      <c r="B84" s="68" t="s">
        <v>453</v>
      </c>
      <c r="C84" s="69">
        <v>22700</v>
      </c>
      <c r="D84" s="69">
        <v>22700</v>
      </c>
      <c r="E84" s="69">
        <v>4462.2</v>
      </c>
      <c r="F84" s="70">
        <v>967.902</v>
      </c>
      <c r="G84" s="73">
        <f t="shared" si="19"/>
        <v>4.263885462555066</v>
      </c>
      <c r="H84" s="72">
        <f t="shared" si="20"/>
        <v>4.263885462555066</v>
      </c>
      <c r="I84" s="73">
        <f t="shared" si="22"/>
        <v>21.691138900094124</v>
      </c>
    </row>
    <row r="85" spans="1:9" ht="12.75">
      <c r="A85" s="67">
        <v>22090000</v>
      </c>
      <c r="B85" s="68" t="s">
        <v>71</v>
      </c>
      <c r="C85" s="69">
        <f>C86+C88+C89+C91</f>
        <v>3300</v>
      </c>
      <c r="D85" s="69">
        <f>D86+D88+D89+D91</f>
        <v>3300</v>
      </c>
      <c r="E85" s="69">
        <f>E86+E88+E89+E91</f>
        <v>575.7</v>
      </c>
      <c r="F85" s="69">
        <f>F86+F88+F89+F91</f>
        <v>560.313</v>
      </c>
      <c r="G85" s="73">
        <f t="shared" si="19"/>
        <v>16.979181818181818</v>
      </c>
      <c r="H85" s="72">
        <f t="shared" si="20"/>
        <v>16.979181818181818</v>
      </c>
      <c r="I85" s="73">
        <f t="shared" si="22"/>
        <v>97.32725377800936</v>
      </c>
    </row>
    <row r="86" spans="1:9" ht="12.75">
      <c r="A86" s="58">
        <v>22090100</v>
      </c>
      <c r="B86" s="74" t="s">
        <v>454</v>
      </c>
      <c r="C86" s="75">
        <v>200</v>
      </c>
      <c r="D86" s="75">
        <v>200</v>
      </c>
      <c r="E86" s="76">
        <v>29</v>
      </c>
      <c r="F86" s="77">
        <v>20.425</v>
      </c>
      <c r="G86" s="73">
        <f t="shared" si="19"/>
        <v>10.2125</v>
      </c>
      <c r="H86" s="72">
        <f t="shared" si="20"/>
        <v>10.2125</v>
      </c>
      <c r="I86" s="73">
        <f t="shared" si="22"/>
        <v>70.43103448275862</v>
      </c>
    </row>
    <row r="87" spans="1:9" ht="12.75">
      <c r="A87" s="58"/>
      <c r="B87" s="74" t="s">
        <v>455</v>
      </c>
      <c r="C87" s="75"/>
      <c r="D87" s="75"/>
      <c r="E87" s="76"/>
      <c r="F87" s="77"/>
      <c r="G87" s="73"/>
      <c r="H87" s="72"/>
      <c r="I87" s="73"/>
    </row>
    <row r="88" spans="1:9" ht="12.75">
      <c r="A88" s="58">
        <v>22090200</v>
      </c>
      <c r="B88" s="74" t="s">
        <v>415</v>
      </c>
      <c r="C88" s="75">
        <v>1460</v>
      </c>
      <c r="D88" s="75">
        <v>1460</v>
      </c>
      <c r="E88" s="76">
        <v>157.4</v>
      </c>
      <c r="F88" s="77">
        <v>53.815</v>
      </c>
      <c r="G88" s="73">
        <f aca="true" t="shared" si="27" ref="G88:G89">F88/C88*100</f>
        <v>3.685958904109589</v>
      </c>
      <c r="H88" s="72">
        <f aca="true" t="shared" si="28" ref="H88:H89">F88/D88*100</f>
        <v>3.685958904109589</v>
      </c>
      <c r="I88" s="73">
        <f aca="true" t="shared" si="29" ref="I88:I89">F88/E88*100</f>
        <v>34.18996188055908</v>
      </c>
    </row>
    <row r="89" spans="1:9" ht="12.75">
      <c r="A89" s="58">
        <v>22090300</v>
      </c>
      <c r="B89" s="74" t="s">
        <v>456</v>
      </c>
      <c r="C89" s="75">
        <v>7.5</v>
      </c>
      <c r="D89" s="75">
        <v>7.5</v>
      </c>
      <c r="E89" s="76">
        <v>0.7</v>
      </c>
      <c r="F89" s="77">
        <v>1.972</v>
      </c>
      <c r="G89" s="73">
        <f t="shared" si="27"/>
        <v>26.293333333333337</v>
      </c>
      <c r="H89" s="72">
        <f t="shared" si="28"/>
        <v>26.293333333333337</v>
      </c>
      <c r="I89" s="73">
        <f t="shared" si="29"/>
        <v>281.7142857142857</v>
      </c>
    </row>
    <row r="90" spans="1:9" ht="12.75">
      <c r="A90" s="58"/>
      <c r="B90" s="74" t="s">
        <v>457</v>
      </c>
      <c r="C90" s="75"/>
      <c r="D90" s="75"/>
      <c r="E90" s="76"/>
      <c r="F90" s="77"/>
      <c r="G90" s="73"/>
      <c r="H90" s="72"/>
      <c r="I90" s="73"/>
    </row>
    <row r="91" spans="1:9" ht="12.75">
      <c r="A91" s="58">
        <v>22090400</v>
      </c>
      <c r="B91" s="74" t="s">
        <v>458</v>
      </c>
      <c r="C91" s="75">
        <v>1632.5</v>
      </c>
      <c r="D91" s="75">
        <v>1632.5</v>
      </c>
      <c r="E91" s="76">
        <v>388.6</v>
      </c>
      <c r="F91" s="77">
        <v>484.101</v>
      </c>
      <c r="G91" s="73">
        <f>F91/C91*100</f>
        <v>29.653966309341502</v>
      </c>
      <c r="H91" s="72">
        <f>F91/D91*100</f>
        <v>29.653966309341502</v>
      </c>
      <c r="I91" s="73">
        <f>F91/E91*100</f>
        <v>124.57565620174987</v>
      </c>
    </row>
    <row r="92" spans="1:9" ht="12.75">
      <c r="A92" s="58"/>
      <c r="B92" s="74" t="s">
        <v>459</v>
      </c>
      <c r="C92" s="75"/>
      <c r="D92" s="75"/>
      <c r="E92" s="76"/>
      <c r="F92" s="77"/>
      <c r="G92" s="73"/>
      <c r="H92" s="72"/>
      <c r="I92" s="73"/>
    </row>
    <row r="93" spans="1:9" ht="12.75">
      <c r="A93" s="67">
        <v>24000000</v>
      </c>
      <c r="B93" s="68" t="s">
        <v>76</v>
      </c>
      <c r="C93" s="69">
        <f aca="true" t="shared" si="30" ref="C93:C94">C94</f>
        <v>6</v>
      </c>
      <c r="D93" s="69">
        <f aca="true" t="shared" si="31" ref="D93:D94">D94</f>
        <v>6</v>
      </c>
      <c r="E93" s="69">
        <f aca="true" t="shared" si="32" ref="E93:E94">E94</f>
        <v>4.9</v>
      </c>
      <c r="F93" s="70">
        <f aca="true" t="shared" si="33" ref="F93:F94">F94</f>
        <v>21.493</v>
      </c>
      <c r="G93" s="73">
        <f aca="true" t="shared" si="34" ref="G93:G98">F93/C93*100</f>
        <v>358.21666666666664</v>
      </c>
      <c r="H93" s="72">
        <f aca="true" t="shared" si="35" ref="H93:H98">F93/D93*100</f>
        <v>358.21666666666664</v>
      </c>
      <c r="I93" s="73">
        <f aca="true" t="shared" si="36" ref="I93:I95">F93/E93*100</f>
        <v>438.63265306122446</v>
      </c>
    </row>
    <row r="94" spans="1:9" ht="12.75">
      <c r="A94" s="67">
        <v>24060000</v>
      </c>
      <c r="B94" s="68" t="s">
        <v>64</v>
      </c>
      <c r="C94" s="69">
        <f t="shared" si="30"/>
        <v>6</v>
      </c>
      <c r="D94" s="69">
        <f t="shared" si="31"/>
        <v>6</v>
      </c>
      <c r="E94" s="69">
        <f t="shared" si="32"/>
        <v>4.9</v>
      </c>
      <c r="F94" s="70">
        <f t="shared" si="33"/>
        <v>21.493</v>
      </c>
      <c r="G94" s="73">
        <f t="shared" si="34"/>
        <v>358.21666666666664</v>
      </c>
      <c r="H94" s="72">
        <f t="shared" si="35"/>
        <v>358.21666666666664</v>
      </c>
      <c r="I94" s="73">
        <f t="shared" si="36"/>
        <v>438.63265306122446</v>
      </c>
    </row>
    <row r="95" spans="1:9" ht="12.75">
      <c r="A95" s="58">
        <v>24060300</v>
      </c>
      <c r="B95" s="74" t="s">
        <v>64</v>
      </c>
      <c r="C95" s="75">
        <v>6</v>
      </c>
      <c r="D95" s="75">
        <v>6</v>
      </c>
      <c r="E95" s="76">
        <v>4.9</v>
      </c>
      <c r="F95" s="77">
        <v>21.493</v>
      </c>
      <c r="G95" s="73">
        <f t="shared" si="34"/>
        <v>358.21666666666664</v>
      </c>
      <c r="H95" s="72">
        <f t="shared" si="35"/>
        <v>358.21666666666664</v>
      </c>
      <c r="I95" s="73">
        <f t="shared" si="36"/>
        <v>438.63265306122446</v>
      </c>
    </row>
    <row r="96" spans="1:9" ht="12.75">
      <c r="A96" s="67">
        <v>30000000</v>
      </c>
      <c r="B96" s="68" t="s">
        <v>77</v>
      </c>
      <c r="C96" s="69">
        <f aca="true" t="shared" si="37" ref="C96:C97">C97</f>
        <v>2</v>
      </c>
      <c r="D96" s="69">
        <f aca="true" t="shared" si="38" ref="D96:D97">D97</f>
        <v>2</v>
      </c>
      <c r="E96" s="69">
        <f aca="true" t="shared" si="39" ref="E96:E97">E97</f>
        <v>0</v>
      </c>
      <c r="F96" s="70">
        <f aca="true" t="shared" si="40" ref="F96:F97">F97</f>
        <v>11.105</v>
      </c>
      <c r="G96" s="73">
        <f t="shared" si="34"/>
        <v>555.25</v>
      </c>
      <c r="H96" s="72">
        <f t="shared" si="35"/>
        <v>555.25</v>
      </c>
      <c r="I96" s="73">
        <v>0</v>
      </c>
    </row>
    <row r="97" spans="1:9" ht="12.75">
      <c r="A97" s="67">
        <v>31000000</v>
      </c>
      <c r="B97" s="68" t="s">
        <v>78</v>
      </c>
      <c r="C97" s="69">
        <f t="shared" si="37"/>
        <v>2</v>
      </c>
      <c r="D97" s="69">
        <f t="shared" si="38"/>
        <v>2</v>
      </c>
      <c r="E97" s="69">
        <f t="shared" si="39"/>
        <v>0</v>
      </c>
      <c r="F97" s="70">
        <f t="shared" si="40"/>
        <v>11.105</v>
      </c>
      <c r="G97" s="73">
        <f t="shared" si="34"/>
        <v>555.25</v>
      </c>
      <c r="H97" s="72">
        <f t="shared" si="35"/>
        <v>555.25</v>
      </c>
      <c r="I97" s="73">
        <v>0</v>
      </c>
    </row>
    <row r="98" spans="1:9" ht="12.75">
      <c r="A98" s="58">
        <v>31010200</v>
      </c>
      <c r="B98" s="74" t="s">
        <v>244</v>
      </c>
      <c r="C98" s="75">
        <v>2</v>
      </c>
      <c r="D98" s="75">
        <v>2</v>
      </c>
      <c r="E98" s="76">
        <v>0</v>
      </c>
      <c r="F98" s="77">
        <v>11.105</v>
      </c>
      <c r="G98" s="73">
        <f t="shared" si="34"/>
        <v>555.25</v>
      </c>
      <c r="H98" s="72">
        <f t="shared" si="35"/>
        <v>555.25</v>
      </c>
      <c r="I98" s="73">
        <v>0</v>
      </c>
    </row>
    <row r="99" spans="1:9" ht="12.75">
      <c r="A99" s="58"/>
      <c r="B99" s="74" t="s">
        <v>245</v>
      </c>
      <c r="C99" s="75"/>
      <c r="D99" s="75"/>
      <c r="E99" s="69"/>
      <c r="F99" s="70"/>
      <c r="G99" s="73"/>
      <c r="H99" s="72"/>
      <c r="I99" s="73"/>
    </row>
    <row r="100" spans="1:9" ht="13.5">
      <c r="A100" s="58"/>
      <c r="B100" s="74" t="s">
        <v>246</v>
      </c>
      <c r="C100" s="75"/>
      <c r="D100" s="75"/>
      <c r="E100" s="69"/>
      <c r="F100" s="70"/>
      <c r="G100" s="81"/>
      <c r="H100" s="72"/>
      <c r="I100" s="81"/>
    </row>
    <row r="101" spans="1:9" ht="15.75">
      <c r="A101" s="82">
        <v>900101</v>
      </c>
      <c r="B101" s="83" t="s">
        <v>247</v>
      </c>
      <c r="C101" s="84">
        <f>C15+C78+C96</f>
        <v>118553.97</v>
      </c>
      <c r="D101" s="84">
        <f>D15+D78+D96</f>
        <v>118553.97</v>
      </c>
      <c r="E101" s="84">
        <f>E15+E78+E96</f>
        <v>23908.77</v>
      </c>
      <c r="F101" s="84">
        <f>F15+F78+F96</f>
        <v>24989.801000000003</v>
      </c>
      <c r="G101" s="85">
        <f>F101/C101*100</f>
        <v>21.078839451770364</v>
      </c>
      <c r="H101" s="85">
        <f>F101/D101*100</f>
        <v>21.078839451770364</v>
      </c>
      <c r="I101" s="85">
        <f>F101/E101*100</f>
        <v>104.52148312104723</v>
      </c>
    </row>
    <row r="102" spans="1:9" ht="15.75">
      <c r="A102" s="82"/>
      <c r="B102" s="83"/>
      <c r="C102" s="84"/>
      <c r="D102" s="84"/>
      <c r="E102" s="84"/>
      <c r="F102" s="84"/>
      <c r="G102" s="85"/>
      <c r="H102" s="85"/>
      <c r="I102" s="86"/>
    </row>
    <row r="103" spans="1:9" ht="12.75">
      <c r="A103" s="67">
        <v>40000000</v>
      </c>
      <c r="B103" s="87" t="s">
        <v>91</v>
      </c>
      <c r="C103" s="70">
        <f>C104</f>
        <v>228858.83799999996</v>
      </c>
      <c r="D103" s="70">
        <f>D104</f>
        <v>230988.24299999996</v>
      </c>
      <c r="E103" s="70">
        <f>E104</f>
        <v>59112.091</v>
      </c>
      <c r="F103" s="70">
        <f>F104</f>
        <v>54663.568999999996</v>
      </c>
      <c r="G103" s="88">
        <f aca="true" t="shared" si="41" ref="G103:G104">F103/C103*100</f>
        <v>23.885277701182773</v>
      </c>
      <c r="H103" s="71">
        <f aca="true" t="shared" si="42" ref="H103:H107">F103/D103*100</f>
        <v>23.665087144716715</v>
      </c>
      <c r="I103" s="71">
        <f aca="true" t="shared" si="43" ref="I103:I107">F103/E103*100</f>
        <v>92.47442963910716</v>
      </c>
    </row>
    <row r="104" spans="1:9" ht="12.75">
      <c r="A104" s="67">
        <v>41000000</v>
      </c>
      <c r="B104" s="89" t="s">
        <v>92</v>
      </c>
      <c r="C104" s="70">
        <f>C107+C105</f>
        <v>228858.83799999996</v>
      </c>
      <c r="D104" s="70">
        <f>D107+D105</f>
        <v>230988.24299999996</v>
      </c>
      <c r="E104" s="70">
        <f>E107+E105</f>
        <v>59112.091</v>
      </c>
      <c r="F104" s="70">
        <f>F107+F105</f>
        <v>54663.568999999996</v>
      </c>
      <c r="G104" s="73">
        <f t="shared" si="41"/>
        <v>23.885277701182773</v>
      </c>
      <c r="H104" s="73">
        <f t="shared" si="42"/>
        <v>23.665087144716715</v>
      </c>
      <c r="I104" s="73">
        <f t="shared" si="43"/>
        <v>92.47442963910716</v>
      </c>
    </row>
    <row r="105" spans="1:9" ht="12.75">
      <c r="A105" s="67">
        <v>41020000</v>
      </c>
      <c r="B105" s="89" t="s">
        <v>93</v>
      </c>
      <c r="C105" s="70">
        <f>C106</f>
        <v>0</v>
      </c>
      <c r="D105" s="70">
        <f>D106</f>
        <v>1432.544</v>
      </c>
      <c r="E105" s="70">
        <f>E106</f>
        <v>1432.544</v>
      </c>
      <c r="F105" s="70">
        <f>F106</f>
        <v>0</v>
      </c>
      <c r="G105" s="73">
        <v>0</v>
      </c>
      <c r="H105" s="73">
        <f t="shared" si="42"/>
        <v>0</v>
      </c>
      <c r="I105" s="73">
        <f t="shared" si="43"/>
        <v>0</v>
      </c>
    </row>
    <row r="106" spans="1:9" ht="12.75">
      <c r="A106" s="67">
        <v>41020900</v>
      </c>
      <c r="B106" s="89" t="s">
        <v>460</v>
      </c>
      <c r="C106" s="70">
        <v>0</v>
      </c>
      <c r="D106" s="70">
        <v>1432.544</v>
      </c>
      <c r="E106" s="70">
        <v>1432.544</v>
      </c>
      <c r="F106" s="70">
        <v>0</v>
      </c>
      <c r="G106" s="73">
        <v>0</v>
      </c>
      <c r="H106" s="73">
        <f t="shared" si="42"/>
        <v>0</v>
      </c>
      <c r="I106" s="73">
        <f t="shared" si="43"/>
        <v>0</v>
      </c>
    </row>
    <row r="107" spans="1:9" ht="12.75">
      <c r="A107" s="67">
        <v>41030000</v>
      </c>
      <c r="B107" s="89" t="s">
        <v>97</v>
      </c>
      <c r="C107" s="70">
        <f>C109+C113+C117+C126+C129+C130+C155</f>
        <v>228858.83799999996</v>
      </c>
      <c r="D107" s="70">
        <f>D109+D113+D117+D126+D129+D130+D155</f>
        <v>229555.69899999996</v>
      </c>
      <c r="E107" s="70">
        <f>E109+E113+E117+E126+E129+E130+E155</f>
        <v>57679.547</v>
      </c>
      <c r="F107" s="70">
        <f>F109+F113+F117+F126+F129+F130+F155</f>
        <v>54663.568999999996</v>
      </c>
      <c r="G107" s="73">
        <f>F107/C107*100</f>
        <v>23.885277701182773</v>
      </c>
      <c r="H107" s="73">
        <f t="shared" si="42"/>
        <v>23.81276929221435</v>
      </c>
      <c r="I107" s="73">
        <f t="shared" si="43"/>
        <v>94.77114825468375</v>
      </c>
    </row>
    <row r="108" spans="1:9" ht="12.75">
      <c r="A108" s="58"/>
      <c r="B108" s="10" t="s">
        <v>98</v>
      </c>
      <c r="C108" s="57"/>
      <c r="D108" s="69"/>
      <c r="E108" s="69"/>
      <c r="F108" s="69"/>
      <c r="G108" s="73"/>
      <c r="H108" s="73"/>
      <c r="I108" s="73"/>
    </row>
    <row r="109" spans="1:9" ht="12.75">
      <c r="A109" s="58">
        <v>41030600</v>
      </c>
      <c r="B109" s="10" t="s">
        <v>461</v>
      </c>
      <c r="C109" s="79">
        <v>108180.7</v>
      </c>
      <c r="D109" s="75">
        <v>108180.7</v>
      </c>
      <c r="E109" s="76">
        <v>25670.445</v>
      </c>
      <c r="F109" s="76">
        <v>25670.445</v>
      </c>
      <c r="G109" s="73">
        <f>F109/C109*100</f>
        <v>23.729228041600766</v>
      </c>
      <c r="H109" s="73">
        <f>F109/D109*100</f>
        <v>23.729228041600766</v>
      </c>
      <c r="I109" s="73">
        <f>F109/E109*100</f>
        <v>100</v>
      </c>
    </row>
    <row r="110" spans="1:9" ht="12.75">
      <c r="A110" s="58"/>
      <c r="B110" s="10" t="s">
        <v>462</v>
      </c>
      <c r="C110" s="57"/>
      <c r="D110" s="75"/>
      <c r="E110" s="76"/>
      <c r="F110" s="76"/>
      <c r="G110" s="73"/>
      <c r="H110" s="73"/>
      <c r="I110" s="73"/>
    </row>
    <row r="111" spans="1:9" ht="12.75">
      <c r="A111" s="58"/>
      <c r="B111" s="10" t="s">
        <v>463</v>
      </c>
      <c r="C111" s="57"/>
      <c r="D111" s="69"/>
      <c r="E111" s="69"/>
      <c r="F111" s="69"/>
      <c r="G111" s="73"/>
      <c r="H111" s="73"/>
      <c r="I111" s="73"/>
    </row>
    <row r="112" spans="1:9" ht="12.75">
      <c r="A112" s="58"/>
      <c r="B112" s="10" t="s">
        <v>464</v>
      </c>
      <c r="C112" s="57"/>
      <c r="D112" s="69"/>
      <c r="E112" s="69"/>
      <c r="F112" s="69"/>
      <c r="G112" s="73"/>
      <c r="H112" s="73"/>
      <c r="I112" s="73"/>
    </row>
    <row r="113" spans="1:9" ht="12.75">
      <c r="A113" s="58">
        <v>41030800</v>
      </c>
      <c r="B113" s="10" t="s">
        <v>465</v>
      </c>
      <c r="C113" s="79">
        <v>32592.6</v>
      </c>
      <c r="D113" s="69">
        <v>32592.6</v>
      </c>
      <c r="E113" s="69">
        <v>10903.713</v>
      </c>
      <c r="F113" s="69">
        <v>10592.661</v>
      </c>
      <c r="G113" s="73">
        <f>F113/C113*100</f>
        <v>32.50020249995398</v>
      </c>
      <c r="H113" s="73">
        <f>F113/D113*100</f>
        <v>32.50020249995398</v>
      </c>
      <c r="I113" s="73">
        <f>F113/E113*100</f>
        <v>97.14728368217322</v>
      </c>
    </row>
    <row r="114" spans="1:9" ht="12.75">
      <c r="A114" s="58"/>
      <c r="B114" s="10" t="s">
        <v>466</v>
      </c>
      <c r="C114" s="57"/>
      <c r="D114" s="75"/>
      <c r="E114" s="75"/>
      <c r="F114" s="75"/>
      <c r="G114" s="73"/>
      <c r="H114" s="73"/>
      <c r="I114" s="73"/>
    </row>
    <row r="115" spans="1:9" ht="12.75">
      <c r="A115" s="58"/>
      <c r="B115" s="10" t="s">
        <v>467</v>
      </c>
      <c r="C115" s="57"/>
      <c r="D115" s="69"/>
      <c r="E115" s="69"/>
      <c r="F115" s="69"/>
      <c r="G115" s="73"/>
      <c r="H115" s="73"/>
      <c r="I115" s="73"/>
    </row>
    <row r="116" spans="1:9" ht="12.75">
      <c r="A116" s="58"/>
      <c r="B116" s="10" t="s">
        <v>468</v>
      </c>
      <c r="C116" s="57"/>
      <c r="D116" s="75"/>
      <c r="E116" s="76"/>
      <c r="F116" s="76"/>
      <c r="G116" s="73"/>
      <c r="H116" s="73"/>
      <c r="I116" s="73"/>
    </row>
    <row r="117" spans="1:9" ht="12.75">
      <c r="A117" s="58">
        <v>41030900</v>
      </c>
      <c r="B117" s="10" t="s">
        <v>469</v>
      </c>
      <c r="C117" s="79">
        <v>1158</v>
      </c>
      <c r="D117" s="75">
        <v>1158</v>
      </c>
      <c r="E117" s="76">
        <v>327.271</v>
      </c>
      <c r="F117" s="76">
        <v>252.49</v>
      </c>
      <c r="G117" s="73">
        <f>F117/C117*100</f>
        <v>21.803972366148532</v>
      </c>
      <c r="H117" s="73">
        <f>F117/D117*100</f>
        <v>21.803972366148532</v>
      </c>
      <c r="I117" s="73">
        <f>F117/E117*100</f>
        <v>77.15012940346074</v>
      </c>
    </row>
    <row r="118" spans="1:9" ht="12.75">
      <c r="A118" s="58"/>
      <c r="B118" s="10" t="s">
        <v>470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471</v>
      </c>
      <c r="C119" s="57"/>
      <c r="D119" s="80"/>
      <c r="E119" s="76"/>
      <c r="F119" s="76"/>
      <c r="G119" s="73"/>
      <c r="H119" s="73"/>
      <c r="I119" s="73"/>
    </row>
    <row r="120" spans="1:9" ht="12.75">
      <c r="A120" s="58"/>
      <c r="B120" s="10" t="s">
        <v>472</v>
      </c>
      <c r="C120" s="57"/>
      <c r="D120" s="76"/>
      <c r="E120" s="76"/>
      <c r="F120" s="76"/>
      <c r="G120" s="73"/>
      <c r="H120" s="73"/>
      <c r="I120" s="73"/>
    </row>
    <row r="121" spans="1:9" ht="12.75">
      <c r="A121" s="58"/>
      <c r="B121" s="10" t="s">
        <v>473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474</v>
      </c>
      <c r="C122" s="57"/>
      <c r="D122" s="80"/>
      <c r="E122" s="76"/>
      <c r="F122" s="76"/>
      <c r="G122" s="73"/>
      <c r="H122" s="73"/>
      <c r="I122" s="73"/>
    </row>
    <row r="123" spans="1:9" ht="12.75">
      <c r="A123" s="58"/>
      <c r="B123" s="10" t="s">
        <v>475</v>
      </c>
      <c r="C123" s="57"/>
      <c r="D123" s="76"/>
      <c r="E123" s="76"/>
      <c r="F123" s="76"/>
      <c r="G123" s="73"/>
      <c r="H123" s="73"/>
      <c r="I123" s="73"/>
    </row>
    <row r="124" spans="1:9" ht="12.75">
      <c r="A124" s="58"/>
      <c r="B124" s="10" t="s">
        <v>476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144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>
        <v>41031000</v>
      </c>
      <c r="B126" s="10" t="s">
        <v>477</v>
      </c>
      <c r="C126" s="79">
        <v>3.8</v>
      </c>
      <c r="D126" s="76">
        <v>3</v>
      </c>
      <c r="E126" s="76">
        <v>0.227</v>
      </c>
      <c r="F126" s="76">
        <v>0.227</v>
      </c>
      <c r="G126" s="73">
        <f>F126/C126*100</f>
        <v>5.973684210526317</v>
      </c>
      <c r="H126" s="73">
        <f>F126/D126*100</f>
        <v>7.566666666666667</v>
      </c>
      <c r="I126" s="73">
        <f>F126/E126*100</f>
        <v>100</v>
      </c>
    </row>
    <row r="127" spans="1:9" ht="12.75">
      <c r="A127" s="58"/>
      <c r="B127" s="10" t="s">
        <v>478</v>
      </c>
      <c r="C127" s="57"/>
      <c r="D127" s="76"/>
      <c r="E127" s="76"/>
      <c r="F127" s="76"/>
      <c r="G127" s="73"/>
      <c r="H127" s="73"/>
      <c r="I127" s="73"/>
    </row>
    <row r="128" spans="1:9" ht="12.75">
      <c r="A128" s="58"/>
      <c r="B128" s="10" t="s">
        <v>479</v>
      </c>
      <c r="C128" s="57"/>
      <c r="D128" s="80"/>
      <c r="E128" s="76"/>
      <c r="F128" s="76"/>
      <c r="G128" s="73"/>
      <c r="H128" s="73"/>
      <c r="I128" s="73"/>
    </row>
    <row r="129" spans="1:9" ht="12.75">
      <c r="A129" s="90">
        <v>41033900</v>
      </c>
      <c r="B129" s="91" t="s">
        <v>422</v>
      </c>
      <c r="C129" s="92">
        <v>84102.127</v>
      </c>
      <c r="D129" s="92">
        <v>84102.127</v>
      </c>
      <c r="E129" s="93">
        <v>19311.915</v>
      </c>
      <c r="F129" s="93">
        <v>17556.39</v>
      </c>
      <c r="G129" s="94">
        <f aca="true" t="shared" si="44" ref="G129:G131">F129/C129*100</f>
        <v>20.875084407793874</v>
      </c>
      <c r="H129" s="94">
        <f aca="true" t="shared" si="45" ref="H129:H130">F129/D129*100</f>
        <v>20.875084407793874</v>
      </c>
      <c r="I129" s="73">
        <f aca="true" t="shared" si="46" ref="I129:I130">F129/E129*100</f>
        <v>90.90962755376667</v>
      </c>
    </row>
    <row r="130" spans="1:9" ht="12.75">
      <c r="A130" s="95">
        <v>41035000</v>
      </c>
      <c r="B130" s="96" t="s">
        <v>149</v>
      </c>
      <c r="C130" s="79">
        <f>C131+C134+C135</f>
        <v>1779</v>
      </c>
      <c r="D130" s="79">
        <f>D131+D134+D135+D138+D140+D145+D146+D148+D150+D154</f>
        <v>2476.661</v>
      </c>
      <c r="E130" s="79">
        <f>E131+E134+E135+E138+E140+E145+E146+E148+E150+E154</f>
        <v>1203.722</v>
      </c>
      <c r="F130" s="79">
        <f>F131+F134+F135+F138+F140+F145+F146+F148+F150+F154</f>
        <v>332.93399999999997</v>
      </c>
      <c r="G130" s="94">
        <f t="shared" si="44"/>
        <v>18.71467116357504</v>
      </c>
      <c r="H130" s="94">
        <f t="shared" si="45"/>
        <v>13.442857137089007</v>
      </c>
      <c r="I130" s="73">
        <f t="shared" si="46"/>
        <v>27.658711895271498</v>
      </c>
    </row>
    <row r="131" spans="1:9" ht="12.75">
      <c r="A131" s="97">
        <v>41035000</v>
      </c>
      <c r="B131" s="91" t="s">
        <v>480</v>
      </c>
      <c r="C131" s="79">
        <v>1600</v>
      </c>
      <c r="D131" s="93">
        <v>0</v>
      </c>
      <c r="E131" s="93">
        <v>0</v>
      </c>
      <c r="F131" s="93">
        <v>0</v>
      </c>
      <c r="G131" s="94">
        <f t="shared" si="44"/>
        <v>0</v>
      </c>
      <c r="H131" s="94">
        <v>0</v>
      </c>
      <c r="I131" s="73">
        <v>0</v>
      </c>
    </row>
    <row r="132" spans="1:9" ht="12.75">
      <c r="A132" s="97"/>
      <c r="B132" s="91" t="s">
        <v>481</v>
      </c>
      <c r="C132" s="57"/>
      <c r="D132" s="98"/>
      <c r="E132" s="93"/>
      <c r="F132" s="93"/>
      <c r="G132" s="94"/>
      <c r="H132" s="94"/>
      <c r="I132" s="73"/>
    </row>
    <row r="133" spans="1:9" ht="12.75">
      <c r="A133" s="97"/>
      <c r="B133" s="91" t="s">
        <v>482</v>
      </c>
      <c r="C133" s="57"/>
      <c r="D133" s="98"/>
      <c r="E133" s="93"/>
      <c r="F133" s="93"/>
      <c r="G133" s="94"/>
      <c r="H133" s="94"/>
      <c r="I133" s="73"/>
    </row>
    <row r="134" spans="1:9" ht="12.75">
      <c r="A134" s="97">
        <v>41035000</v>
      </c>
      <c r="B134" s="91" t="s">
        <v>483</v>
      </c>
      <c r="C134" s="79">
        <v>99</v>
      </c>
      <c r="D134" s="93">
        <v>99</v>
      </c>
      <c r="E134" s="93">
        <v>0</v>
      </c>
      <c r="F134" s="93">
        <v>0</v>
      </c>
      <c r="G134" s="94">
        <f aca="true" t="shared" si="47" ref="G134:G135">F134/C134*100</f>
        <v>0</v>
      </c>
      <c r="H134" s="94">
        <f aca="true" t="shared" si="48" ref="H134:H135">F134/D134*100</f>
        <v>0</v>
      </c>
      <c r="I134" s="73">
        <v>0</v>
      </c>
    </row>
    <row r="135" spans="1:9" ht="12.75">
      <c r="A135" s="97">
        <v>41035000</v>
      </c>
      <c r="B135" s="91" t="s">
        <v>385</v>
      </c>
      <c r="C135" s="79">
        <v>80</v>
      </c>
      <c r="D135" s="93">
        <v>80</v>
      </c>
      <c r="E135" s="93">
        <v>1.661</v>
      </c>
      <c r="F135" s="93">
        <v>0.395</v>
      </c>
      <c r="G135" s="94">
        <f t="shared" si="47"/>
        <v>0.49375</v>
      </c>
      <c r="H135" s="94">
        <f t="shared" si="48"/>
        <v>0.49375</v>
      </c>
      <c r="I135" s="73">
        <f>F135/E135*100</f>
        <v>23.780854906682723</v>
      </c>
    </row>
    <row r="136" spans="1:9" ht="12.75">
      <c r="A136" s="97"/>
      <c r="B136" s="91" t="s">
        <v>484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/>
      <c r="B137" s="91" t="s">
        <v>485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>
        <v>41035000</v>
      </c>
      <c r="B138" s="91" t="s">
        <v>486</v>
      </c>
      <c r="C138" s="79">
        <v>0</v>
      </c>
      <c r="D138" s="98">
        <v>332.539</v>
      </c>
      <c r="E138" s="93">
        <v>332.539</v>
      </c>
      <c r="F138" s="93">
        <v>332.539</v>
      </c>
      <c r="G138" s="94">
        <v>0</v>
      </c>
      <c r="H138" s="94">
        <f>F138/D138*100</f>
        <v>100</v>
      </c>
      <c r="I138" s="73">
        <f>F138/E138*100</f>
        <v>100</v>
      </c>
    </row>
    <row r="139" spans="1:9" ht="12.75">
      <c r="A139" s="97"/>
      <c r="B139" s="202" t="s">
        <v>487</v>
      </c>
      <c r="C139" s="57"/>
      <c r="D139" s="98"/>
      <c r="E139" s="93"/>
      <c r="F139" s="93"/>
      <c r="G139" s="94"/>
      <c r="H139" s="94"/>
      <c r="I139" s="73"/>
    </row>
    <row r="140" spans="1:9" ht="12.75">
      <c r="A140" s="97">
        <v>41035000</v>
      </c>
      <c r="B140" s="91" t="s">
        <v>480</v>
      </c>
      <c r="C140" s="79">
        <v>0</v>
      </c>
      <c r="D140" s="93">
        <v>1600</v>
      </c>
      <c r="E140" s="93">
        <v>600.4</v>
      </c>
      <c r="F140" s="93">
        <v>0</v>
      </c>
      <c r="G140" s="94">
        <v>0</v>
      </c>
      <c r="H140" s="94">
        <f>F140/D140*100</f>
        <v>0</v>
      </c>
      <c r="I140" s="73">
        <f>F140/E140*100</f>
        <v>0</v>
      </c>
    </row>
    <row r="141" spans="1:9" ht="12.75">
      <c r="A141" s="97"/>
      <c r="B141" s="91" t="s">
        <v>481</v>
      </c>
      <c r="C141" s="57"/>
      <c r="D141" s="98"/>
      <c r="E141" s="93"/>
      <c r="F141" s="93"/>
      <c r="G141" s="94"/>
      <c r="H141" s="94"/>
      <c r="I141" s="73"/>
    </row>
    <row r="142" spans="1:9" ht="12.75">
      <c r="A142" s="97"/>
      <c r="B142" s="91" t="s">
        <v>488</v>
      </c>
      <c r="C142" s="57"/>
      <c r="D142" s="98"/>
      <c r="E142" s="93"/>
      <c r="F142" s="93"/>
      <c r="G142" s="94"/>
      <c r="H142" s="94"/>
      <c r="I142" s="73"/>
    </row>
    <row r="143" spans="1:9" ht="12.75">
      <c r="A143" s="97"/>
      <c r="B143" s="202" t="s">
        <v>489</v>
      </c>
      <c r="C143" s="57"/>
      <c r="D143" s="98"/>
      <c r="E143" s="93"/>
      <c r="F143" s="93"/>
      <c r="G143" s="94"/>
      <c r="H143" s="94"/>
      <c r="I143" s="73"/>
    </row>
    <row r="144" spans="1:9" ht="12.75">
      <c r="A144" s="97"/>
      <c r="B144" s="202" t="s">
        <v>490</v>
      </c>
      <c r="C144" s="57"/>
      <c r="D144" s="98"/>
      <c r="E144" s="93"/>
      <c r="F144" s="93"/>
      <c r="G144" s="94"/>
      <c r="H144" s="94"/>
      <c r="I144" s="73"/>
    </row>
    <row r="145" spans="1:9" ht="12.75">
      <c r="A145" s="97">
        <v>41035000</v>
      </c>
      <c r="B145" s="91" t="s">
        <v>491</v>
      </c>
      <c r="C145" s="79">
        <v>0</v>
      </c>
      <c r="D145" s="93">
        <v>100</v>
      </c>
      <c r="E145" s="93">
        <v>100</v>
      </c>
      <c r="F145" s="93">
        <v>0</v>
      </c>
      <c r="G145" s="94">
        <v>0</v>
      </c>
      <c r="H145" s="94">
        <f aca="true" t="shared" si="49" ref="H145:H146">F145/D145*100</f>
        <v>0</v>
      </c>
      <c r="I145" s="73">
        <f>F145/E145*100</f>
        <v>0</v>
      </c>
    </row>
    <row r="146" spans="1:9" ht="12.75">
      <c r="A146" s="97">
        <v>41035000</v>
      </c>
      <c r="B146" s="91" t="s">
        <v>492</v>
      </c>
      <c r="C146" s="79">
        <v>0</v>
      </c>
      <c r="D146" s="93">
        <v>96</v>
      </c>
      <c r="E146" s="93">
        <v>0</v>
      </c>
      <c r="F146" s="93">
        <v>0</v>
      </c>
      <c r="G146" s="94">
        <v>0</v>
      </c>
      <c r="H146" s="94">
        <f t="shared" si="49"/>
        <v>0</v>
      </c>
      <c r="I146" s="73">
        <v>0</v>
      </c>
    </row>
    <row r="147" spans="1:9" ht="12.75">
      <c r="A147" s="97"/>
      <c r="B147" s="202" t="s">
        <v>281</v>
      </c>
      <c r="C147" s="57"/>
      <c r="D147" s="98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493</v>
      </c>
      <c r="C148" s="79">
        <v>0</v>
      </c>
      <c r="D148" s="98">
        <v>29.135</v>
      </c>
      <c r="E148" s="93">
        <v>29.135</v>
      </c>
      <c r="F148" s="93">
        <v>0</v>
      </c>
      <c r="G148" s="94">
        <v>0</v>
      </c>
      <c r="H148" s="94">
        <f>F148/D148*100</f>
        <v>0</v>
      </c>
      <c r="I148" s="73">
        <f>F148/E148*100</f>
        <v>0</v>
      </c>
    </row>
    <row r="149" spans="1:9" ht="12.75">
      <c r="A149" s="97"/>
      <c r="B149" s="202" t="s">
        <v>494</v>
      </c>
      <c r="C149" s="57"/>
      <c r="D149" s="98"/>
      <c r="E149" s="93"/>
      <c r="F149" s="93"/>
      <c r="G149" s="94"/>
      <c r="H149" s="94"/>
      <c r="I149" s="73"/>
    </row>
    <row r="150" spans="1:9" ht="12.75">
      <c r="A150" s="97">
        <v>41035000</v>
      </c>
      <c r="B150" s="91" t="s">
        <v>424</v>
      </c>
      <c r="C150" s="79">
        <v>0</v>
      </c>
      <c r="D150" s="93">
        <v>45</v>
      </c>
      <c r="E150" s="93">
        <v>45</v>
      </c>
      <c r="F150" s="93">
        <v>0</v>
      </c>
      <c r="G150" s="94">
        <v>0</v>
      </c>
      <c r="H150" s="94">
        <f>F150/D150*100</f>
        <v>0</v>
      </c>
      <c r="I150" s="73">
        <f>F150/E150*100</f>
        <v>0</v>
      </c>
    </row>
    <row r="151" spans="1:9" ht="12.75">
      <c r="A151" s="97"/>
      <c r="B151" s="202" t="s">
        <v>495</v>
      </c>
      <c r="C151" s="57"/>
      <c r="D151" s="98"/>
      <c r="E151" s="93"/>
      <c r="F151" s="93"/>
      <c r="G151" s="94"/>
      <c r="H151" s="94"/>
      <c r="I151" s="73"/>
    </row>
    <row r="152" spans="1:9" ht="12.75">
      <c r="A152" s="97"/>
      <c r="B152" s="202" t="s">
        <v>496</v>
      </c>
      <c r="C152" s="57"/>
      <c r="D152" s="98"/>
      <c r="E152" s="93"/>
      <c r="F152" s="93"/>
      <c r="G152" s="94"/>
      <c r="H152" s="94"/>
      <c r="I152" s="73"/>
    </row>
    <row r="153" spans="1:9" ht="12.75">
      <c r="A153" s="97"/>
      <c r="B153" s="202" t="s">
        <v>497</v>
      </c>
      <c r="C153" s="57"/>
      <c r="D153" s="98"/>
      <c r="E153" s="93"/>
      <c r="F153" s="93"/>
      <c r="G153" s="94"/>
      <c r="H153" s="94"/>
      <c r="I153" s="73"/>
    </row>
    <row r="154" spans="1:9" ht="12.75">
      <c r="A154" s="97">
        <v>41035000</v>
      </c>
      <c r="B154" s="91" t="s">
        <v>362</v>
      </c>
      <c r="C154" s="57">
        <v>0</v>
      </c>
      <c r="D154" s="98">
        <v>94.987</v>
      </c>
      <c r="E154" s="93">
        <v>94.987</v>
      </c>
      <c r="F154" s="93">
        <v>0</v>
      </c>
      <c r="G154" s="94">
        <v>0</v>
      </c>
      <c r="H154" s="94">
        <f aca="true" t="shared" si="50" ref="H154:H155">F154/D154*100</f>
        <v>0</v>
      </c>
      <c r="I154" s="73">
        <f aca="true" t="shared" si="51" ref="I154:I155">F154/E154*100</f>
        <v>0</v>
      </c>
    </row>
    <row r="155" spans="1:9" ht="12.75">
      <c r="A155" s="58">
        <v>41035800</v>
      </c>
      <c r="B155" s="74" t="s">
        <v>285</v>
      </c>
      <c r="C155" s="79">
        <v>1042.611</v>
      </c>
      <c r="D155" s="80">
        <v>1042.611</v>
      </c>
      <c r="E155" s="93">
        <v>262.254</v>
      </c>
      <c r="F155" s="93">
        <v>258.422</v>
      </c>
      <c r="G155" s="94">
        <f>F155/C155*100</f>
        <v>24.786041965795487</v>
      </c>
      <c r="H155" s="94">
        <f t="shared" si="50"/>
        <v>24.786041965795487</v>
      </c>
      <c r="I155" s="73">
        <f t="shared" si="51"/>
        <v>98.5388211428615</v>
      </c>
    </row>
    <row r="156" spans="1:9" ht="12.75">
      <c r="A156" s="58"/>
      <c r="B156" s="74" t="s">
        <v>286</v>
      </c>
      <c r="C156" s="57"/>
      <c r="D156" s="80"/>
      <c r="E156" s="93"/>
      <c r="F156" s="93"/>
      <c r="G156" s="94"/>
      <c r="H156" s="94"/>
      <c r="I156" s="73"/>
    </row>
    <row r="157" spans="1:9" ht="12.75">
      <c r="A157" s="58"/>
      <c r="B157" s="74" t="s">
        <v>287</v>
      </c>
      <c r="C157" s="57"/>
      <c r="D157" s="75"/>
      <c r="E157" s="99"/>
      <c r="F157" s="100"/>
      <c r="G157" s="94"/>
      <c r="H157" s="94"/>
      <c r="I157" s="73"/>
    </row>
    <row r="158" spans="1:9" ht="12.75">
      <c r="A158" s="58"/>
      <c r="B158" s="74" t="s">
        <v>288</v>
      </c>
      <c r="C158" s="57"/>
      <c r="D158" s="101"/>
      <c r="E158" s="76"/>
      <c r="F158" s="76"/>
      <c r="G158" s="73"/>
      <c r="H158" s="73"/>
      <c r="I158" s="73"/>
    </row>
    <row r="159" spans="1:9" ht="12.75">
      <c r="A159" s="58"/>
      <c r="B159" s="74" t="s">
        <v>289</v>
      </c>
      <c r="C159" s="57"/>
      <c r="D159" s="80"/>
      <c r="E159" s="76"/>
      <c r="F159" s="76"/>
      <c r="G159" s="73"/>
      <c r="H159" s="73"/>
      <c r="I159" s="73"/>
    </row>
    <row r="160" spans="1:9" ht="13.5">
      <c r="A160" s="58"/>
      <c r="B160" s="74"/>
      <c r="C160" s="57"/>
      <c r="D160" s="80"/>
      <c r="E160" s="80"/>
      <c r="F160" s="80"/>
      <c r="G160" s="73"/>
      <c r="H160" s="73"/>
      <c r="I160" s="73"/>
    </row>
    <row r="161" spans="1:9" ht="13.5">
      <c r="A161" s="102">
        <v>900102</v>
      </c>
      <c r="B161" s="103" t="s">
        <v>290</v>
      </c>
      <c r="C161" s="104">
        <f>C101+C103</f>
        <v>347412.80799999996</v>
      </c>
      <c r="D161" s="104">
        <f>D101+D103</f>
        <v>349542.213</v>
      </c>
      <c r="E161" s="104">
        <f>E101+E103</f>
        <v>83020.861</v>
      </c>
      <c r="F161" s="104">
        <f>F101+F103</f>
        <v>79653.37</v>
      </c>
      <c r="G161" s="85">
        <f>F161/C161*100</f>
        <v>22.92758590523813</v>
      </c>
      <c r="H161" s="85">
        <f>F161/D161*100</f>
        <v>22.787911456062105</v>
      </c>
      <c r="I161" s="85">
        <f>F161/E161*100</f>
        <v>95.94380140191511</v>
      </c>
    </row>
    <row r="162" spans="1:9" ht="13.5">
      <c r="A162" s="82">
        <v>602100</v>
      </c>
      <c r="B162" s="105" t="s">
        <v>291</v>
      </c>
      <c r="C162" s="104"/>
      <c r="D162" s="80"/>
      <c r="E162" s="80"/>
      <c r="F162" s="80">
        <v>3860.647</v>
      </c>
      <c r="G162" s="73"/>
      <c r="H162" s="73"/>
      <c r="I162" s="73"/>
    </row>
    <row r="163" spans="1:9" ht="13.5">
      <c r="A163" s="82">
        <v>603000</v>
      </c>
      <c r="B163" s="105" t="s">
        <v>292</v>
      </c>
      <c r="C163" s="104"/>
      <c r="D163" s="66"/>
      <c r="E163" s="66"/>
      <c r="F163" s="106"/>
      <c r="G163" s="107"/>
      <c r="H163" s="107"/>
      <c r="I163" s="107"/>
    </row>
    <row r="164" spans="1:9" ht="13.5">
      <c r="A164" s="108"/>
      <c r="B164" s="109" t="s">
        <v>293</v>
      </c>
      <c r="C164" s="104">
        <f>C161</f>
        <v>347412.80799999996</v>
      </c>
      <c r="D164" s="104">
        <f>D161</f>
        <v>349542.213</v>
      </c>
      <c r="E164" s="104">
        <f>E161</f>
        <v>83020.861</v>
      </c>
      <c r="F164" s="104">
        <f>F161+F162+F163</f>
        <v>83514.01699999999</v>
      </c>
      <c r="G164" s="107">
        <f aca="true" t="shared" si="52" ref="G164:G167">F164/C164*100</f>
        <v>24.038842287012056</v>
      </c>
      <c r="H164" s="107">
        <f aca="true" t="shared" si="53" ref="H164:H167">F164/D164*100</f>
        <v>23.892398083547064</v>
      </c>
      <c r="I164" s="107">
        <f aca="true" t="shared" si="54" ref="I164:I167">F164/E164*100</f>
        <v>100.5940145573773</v>
      </c>
    </row>
    <row r="165" spans="1:9" ht="12.75">
      <c r="A165" s="67"/>
      <c r="B165" s="110" t="s">
        <v>294</v>
      </c>
      <c r="C165" s="111">
        <f>C166+C182</f>
        <v>8936.307999999999</v>
      </c>
      <c r="D165" s="111">
        <f>D166+D182</f>
        <v>10399.670999999997</v>
      </c>
      <c r="E165" s="111">
        <f>E166+E182</f>
        <v>10399.670999999997</v>
      </c>
      <c r="F165" s="111">
        <f>F166+F182</f>
        <v>3314.011</v>
      </c>
      <c r="G165" s="112">
        <f t="shared" si="52"/>
        <v>37.084789378342826</v>
      </c>
      <c r="H165" s="113">
        <f t="shared" si="53"/>
        <v>31.866498469038117</v>
      </c>
      <c r="I165" s="112">
        <f t="shared" si="54"/>
        <v>31.866498469038117</v>
      </c>
    </row>
    <row r="166" spans="1:9" ht="12.75">
      <c r="A166" s="67">
        <v>25000000</v>
      </c>
      <c r="B166" s="68" t="s">
        <v>82</v>
      </c>
      <c r="C166" s="70">
        <f>C167+C175</f>
        <v>8501.694</v>
      </c>
      <c r="D166" s="70">
        <f>D167+D175</f>
        <v>10065.870999999997</v>
      </c>
      <c r="E166" s="70">
        <f>E167+E175</f>
        <v>10065.870999999997</v>
      </c>
      <c r="F166" s="70">
        <f>F167+F175</f>
        <v>3171.388</v>
      </c>
      <c r="G166" s="114">
        <f t="shared" si="52"/>
        <v>37.303012787804406</v>
      </c>
      <c r="H166" s="113">
        <f t="shared" si="53"/>
        <v>31.506344557763565</v>
      </c>
      <c r="I166" s="114">
        <f t="shared" si="54"/>
        <v>31.506344557763565</v>
      </c>
    </row>
    <row r="167" spans="1:9" ht="12.75">
      <c r="A167" s="67">
        <v>25010000</v>
      </c>
      <c r="B167" s="68" t="s">
        <v>297</v>
      </c>
      <c r="C167" s="70">
        <f>C169+C171+C172+C173</f>
        <v>8501.694</v>
      </c>
      <c r="D167" s="70">
        <f>D169+D171+D172+D173</f>
        <v>8515.810999999998</v>
      </c>
      <c r="E167" s="70">
        <f>E169+E171+E172+E173</f>
        <v>8515.810999999998</v>
      </c>
      <c r="F167" s="70">
        <f>F169+F171+F172+F173</f>
        <v>1542.821</v>
      </c>
      <c r="G167" s="114">
        <f t="shared" si="52"/>
        <v>18.14721866018702</v>
      </c>
      <c r="H167" s="113">
        <f t="shared" si="53"/>
        <v>18.11713529104862</v>
      </c>
      <c r="I167" s="114">
        <f t="shared" si="54"/>
        <v>18.11713529104862</v>
      </c>
    </row>
    <row r="168" spans="1:9" ht="12.75">
      <c r="A168" s="67"/>
      <c r="B168" s="68" t="s">
        <v>84</v>
      </c>
      <c r="C168" s="70"/>
      <c r="D168" s="70"/>
      <c r="E168" s="70"/>
      <c r="F168" s="70"/>
      <c r="G168" s="114"/>
      <c r="H168" s="113"/>
      <c r="I168" s="114"/>
    </row>
    <row r="169" spans="1:9" ht="12.75">
      <c r="A169" s="58">
        <v>25010100</v>
      </c>
      <c r="B169" s="74" t="s">
        <v>298</v>
      </c>
      <c r="C169" s="115">
        <v>8233.738</v>
      </c>
      <c r="D169" s="76">
        <v>8251.257</v>
      </c>
      <c r="E169" s="76">
        <v>8251.257</v>
      </c>
      <c r="F169" s="116">
        <v>1475.245</v>
      </c>
      <c r="G169" s="73">
        <f>F169/C169*100</f>
        <v>17.91707484498535</v>
      </c>
      <c r="H169" s="72">
        <f>F169/D169*100</f>
        <v>17.87903346120476</v>
      </c>
      <c r="I169" s="73">
        <f>F169/E169*100</f>
        <v>17.87903346120476</v>
      </c>
    </row>
    <row r="170" spans="1:9" ht="12.75">
      <c r="A170" s="58"/>
      <c r="B170" s="74" t="s">
        <v>299</v>
      </c>
      <c r="C170" s="115"/>
      <c r="D170" s="101"/>
      <c r="E170" s="101"/>
      <c r="F170" s="117"/>
      <c r="G170" s="73"/>
      <c r="H170" s="72"/>
      <c r="I170" s="73"/>
    </row>
    <row r="171" spans="1:9" ht="12.75">
      <c r="A171" s="58">
        <v>25010200</v>
      </c>
      <c r="B171" s="74" t="s">
        <v>86</v>
      </c>
      <c r="C171" s="79">
        <v>17.519</v>
      </c>
      <c r="D171" s="69">
        <v>0</v>
      </c>
      <c r="E171" s="69">
        <v>0</v>
      </c>
      <c r="F171" s="119">
        <v>0</v>
      </c>
      <c r="G171" s="73">
        <f aca="true" t="shared" si="55" ref="G171:G172">F171/C171*100</f>
        <v>0</v>
      </c>
      <c r="H171" s="72">
        <v>0</v>
      </c>
      <c r="I171" s="73">
        <v>0</v>
      </c>
    </row>
    <row r="172" spans="1:9" ht="12.75">
      <c r="A172" s="58">
        <v>25010300</v>
      </c>
      <c r="B172" s="74" t="s">
        <v>87</v>
      </c>
      <c r="C172" s="115">
        <v>250.437</v>
      </c>
      <c r="D172" s="69">
        <v>252.987</v>
      </c>
      <c r="E172" s="69">
        <v>252.987</v>
      </c>
      <c r="F172" s="119">
        <v>55.498</v>
      </c>
      <c r="G172" s="114">
        <f t="shared" si="55"/>
        <v>22.160463509784893</v>
      </c>
      <c r="H172" s="113">
        <f aca="true" t="shared" si="56" ref="H172:H173">F172/D172*100</f>
        <v>21.937095581986426</v>
      </c>
      <c r="I172" s="114">
        <f aca="true" t="shared" si="57" ref="I172:I173">F172/E172*100</f>
        <v>21.937095581986426</v>
      </c>
    </row>
    <row r="173" spans="1:9" ht="12.75">
      <c r="A173" s="58">
        <v>25010400</v>
      </c>
      <c r="B173" s="74" t="s">
        <v>300</v>
      </c>
      <c r="C173" s="77">
        <v>0</v>
      </c>
      <c r="D173" s="80">
        <v>11.567</v>
      </c>
      <c r="E173" s="80">
        <v>11.567</v>
      </c>
      <c r="F173" s="120">
        <v>12.078</v>
      </c>
      <c r="G173" s="73">
        <v>0</v>
      </c>
      <c r="H173" s="72">
        <f t="shared" si="56"/>
        <v>104.41774012276304</v>
      </c>
      <c r="I173" s="73">
        <f t="shared" si="57"/>
        <v>104.41774012276304</v>
      </c>
    </row>
    <row r="174" spans="1:9" ht="12.75">
      <c r="A174" s="58"/>
      <c r="B174" s="74" t="s">
        <v>301</v>
      </c>
      <c r="C174" s="77"/>
      <c r="D174" s="115"/>
      <c r="E174" s="115"/>
      <c r="F174" s="120"/>
      <c r="G174" s="73"/>
      <c r="H174" s="72"/>
      <c r="I174" s="73"/>
    </row>
    <row r="175" spans="1:9" ht="12.75">
      <c r="A175" s="67">
        <v>25020000</v>
      </c>
      <c r="B175" s="68" t="s">
        <v>302</v>
      </c>
      <c r="C175" s="70">
        <f>C176+C177</f>
        <v>0</v>
      </c>
      <c r="D175" s="70">
        <f>D176+D177</f>
        <v>1550.06</v>
      </c>
      <c r="E175" s="70">
        <f>E176+E177</f>
        <v>1550.06</v>
      </c>
      <c r="F175" s="119">
        <f>F176+F177</f>
        <v>1628.567</v>
      </c>
      <c r="G175" s="73">
        <v>0</v>
      </c>
      <c r="H175" s="72">
        <f aca="true" t="shared" si="58" ref="H175:H177">F175/D175*100</f>
        <v>105.06477168625732</v>
      </c>
      <c r="I175" s="73">
        <f aca="true" t="shared" si="59" ref="I175:I177">F175/E175*100</f>
        <v>105.06477168625732</v>
      </c>
    </row>
    <row r="176" spans="1:9" ht="12.75">
      <c r="A176" s="58">
        <v>25020100</v>
      </c>
      <c r="B176" s="74" t="s">
        <v>303</v>
      </c>
      <c r="C176" s="77">
        <v>0</v>
      </c>
      <c r="D176" s="80">
        <v>788.409</v>
      </c>
      <c r="E176" s="80">
        <v>788.409</v>
      </c>
      <c r="F176" s="120">
        <v>793.998</v>
      </c>
      <c r="G176" s="73">
        <v>0</v>
      </c>
      <c r="H176" s="72">
        <f t="shared" si="58"/>
        <v>100.70889601716877</v>
      </c>
      <c r="I176" s="73">
        <f t="shared" si="59"/>
        <v>100.70889601716877</v>
      </c>
    </row>
    <row r="177" spans="1:9" ht="12.75">
      <c r="A177" s="58">
        <v>25020200</v>
      </c>
      <c r="B177" s="74" t="s">
        <v>304</v>
      </c>
      <c r="C177" s="77">
        <v>0</v>
      </c>
      <c r="D177" s="80">
        <v>761.651</v>
      </c>
      <c r="E177" s="80">
        <v>761.651</v>
      </c>
      <c r="F177" s="120">
        <v>834.569</v>
      </c>
      <c r="G177" s="73">
        <v>0</v>
      </c>
      <c r="H177" s="72">
        <f t="shared" si="58"/>
        <v>109.57367613250688</v>
      </c>
      <c r="I177" s="73">
        <f t="shared" si="59"/>
        <v>109.57367613250688</v>
      </c>
    </row>
    <row r="178" spans="1:9" ht="14.25">
      <c r="A178" s="58"/>
      <c r="B178" s="74" t="s">
        <v>305</v>
      </c>
      <c r="C178" s="74"/>
      <c r="D178" s="101"/>
      <c r="E178" s="101"/>
      <c r="F178" s="74"/>
      <c r="G178" s="121"/>
      <c r="H178" s="47"/>
      <c r="I178" s="101"/>
    </row>
    <row r="179" spans="1:9" ht="14.25">
      <c r="A179" s="58"/>
      <c r="B179" s="74" t="s">
        <v>306</v>
      </c>
      <c r="C179" s="74"/>
      <c r="D179" s="74"/>
      <c r="E179" s="74"/>
      <c r="F179" s="74"/>
      <c r="G179" s="121"/>
      <c r="H179" s="47"/>
      <c r="I179" s="101"/>
    </row>
    <row r="180" spans="1:9" ht="14.25">
      <c r="A180" s="58"/>
      <c r="B180" s="74" t="s">
        <v>498</v>
      </c>
      <c r="C180" s="74"/>
      <c r="D180" s="74"/>
      <c r="E180" s="74"/>
      <c r="F180" s="74"/>
      <c r="G180" s="121"/>
      <c r="H180" s="47"/>
      <c r="I180" s="101"/>
    </row>
    <row r="181" spans="1:9" ht="14.25">
      <c r="A181" s="58"/>
      <c r="B181" s="74" t="s">
        <v>499</v>
      </c>
      <c r="C181" s="74"/>
      <c r="D181" s="74"/>
      <c r="E181" s="74"/>
      <c r="F181" s="74"/>
      <c r="G181" s="121"/>
      <c r="H181" s="47"/>
      <c r="I181" s="101"/>
    </row>
    <row r="182" spans="1:9" ht="12.75">
      <c r="A182" s="67">
        <v>40000000</v>
      </c>
      <c r="B182" s="68" t="s">
        <v>308</v>
      </c>
      <c r="C182" s="70">
        <f aca="true" t="shared" si="60" ref="C182:C183">C183</f>
        <v>434.61400000000003</v>
      </c>
      <c r="D182" s="70">
        <f aca="true" t="shared" si="61" ref="D182:D183">D183</f>
        <v>333.79999999999995</v>
      </c>
      <c r="E182" s="70">
        <f aca="true" t="shared" si="62" ref="E182:E183">E183</f>
        <v>333.79999999999995</v>
      </c>
      <c r="F182" s="70">
        <f aca="true" t="shared" si="63" ref="F182:F183">F183</f>
        <v>142.623</v>
      </c>
      <c r="G182" s="73">
        <f aca="true" t="shared" si="64" ref="G182:G187">F182/C182*100</f>
        <v>32.81601605102458</v>
      </c>
      <c r="H182" s="72">
        <f aca="true" t="shared" si="65" ref="H182:H184">F182/D182*100</f>
        <v>42.727082085080895</v>
      </c>
      <c r="I182" s="73">
        <f aca="true" t="shared" si="66" ref="I182:I184">F182/E182*100</f>
        <v>42.727082085080895</v>
      </c>
    </row>
    <row r="183" spans="1:9" ht="12.75">
      <c r="A183" s="67">
        <v>41000000</v>
      </c>
      <c r="B183" s="68" t="s">
        <v>92</v>
      </c>
      <c r="C183" s="70">
        <f t="shared" si="60"/>
        <v>434.61400000000003</v>
      </c>
      <c r="D183" s="70">
        <f t="shared" si="61"/>
        <v>333.79999999999995</v>
      </c>
      <c r="E183" s="70">
        <f t="shared" si="62"/>
        <v>333.79999999999995</v>
      </c>
      <c r="F183" s="70">
        <f t="shared" si="63"/>
        <v>142.623</v>
      </c>
      <c r="G183" s="73">
        <f t="shared" si="64"/>
        <v>32.81601605102458</v>
      </c>
      <c r="H183" s="72">
        <f t="shared" si="65"/>
        <v>42.727082085080895</v>
      </c>
      <c r="I183" s="73">
        <f t="shared" si="66"/>
        <v>42.727082085080895</v>
      </c>
    </row>
    <row r="184" spans="1:9" ht="12.75">
      <c r="A184" s="67">
        <v>41030000</v>
      </c>
      <c r="B184" s="44" t="s">
        <v>309</v>
      </c>
      <c r="C184" s="70">
        <f>C185+C187</f>
        <v>434.61400000000003</v>
      </c>
      <c r="D184" s="70">
        <f>D185+D186</f>
        <v>333.79999999999995</v>
      </c>
      <c r="E184" s="70">
        <f>E185+E186</f>
        <v>333.79999999999995</v>
      </c>
      <c r="F184" s="70">
        <f>F185+F186</f>
        <v>142.623</v>
      </c>
      <c r="G184" s="73">
        <f t="shared" si="64"/>
        <v>32.81601605102458</v>
      </c>
      <c r="H184" s="72">
        <f t="shared" si="65"/>
        <v>42.727082085080895</v>
      </c>
      <c r="I184" s="73">
        <f t="shared" si="66"/>
        <v>42.727082085080895</v>
      </c>
    </row>
    <row r="185" spans="1:9" ht="12.75">
      <c r="A185" s="90">
        <v>41030400</v>
      </c>
      <c r="B185" s="122" t="s">
        <v>500</v>
      </c>
      <c r="C185" s="79">
        <v>350</v>
      </c>
      <c r="D185" s="93">
        <v>0</v>
      </c>
      <c r="E185" s="76">
        <v>0</v>
      </c>
      <c r="F185" s="77">
        <v>0</v>
      </c>
      <c r="G185" s="73">
        <f t="shared" si="64"/>
        <v>0</v>
      </c>
      <c r="H185" s="72">
        <v>0</v>
      </c>
      <c r="I185" s="73">
        <v>0</v>
      </c>
    </row>
    <row r="186" spans="1:9" ht="12.75">
      <c r="A186" s="90">
        <v>41035000</v>
      </c>
      <c r="B186" s="122" t="s">
        <v>501</v>
      </c>
      <c r="C186" s="79">
        <f>C187+C190+C192+C194+C196</f>
        <v>84.614</v>
      </c>
      <c r="D186" s="93">
        <f>D187+D190+D192+D194+D196</f>
        <v>333.79999999999995</v>
      </c>
      <c r="E186" s="76">
        <f>E187+E190+E192+E194+E196</f>
        <v>333.79999999999995</v>
      </c>
      <c r="F186" s="77">
        <f>F187+F190+F192+F194+F196</f>
        <v>142.623</v>
      </c>
      <c r="G186" s="73">
        <f t="shared" si="64"/>
        <v>168.55721275439052</v>
      </c>
      <c r="H186" s="72">
        <f aca="true" t="shared" si="67" ref="H186:H187">F186/D186*100</f>
        <v>42.727082085080895</v>
      </c>
      <c r="I186" s="73">
        <f aca="true" t="shared" si="68" ref="I186:I187">F186/E186*100</f>
        <v>42.727082085080895</v>
      </c>
    </row>
    <row r="187" spans="1:9" ht="12.75">
      <c r="A187" s="58">
        <v>41035000</v>
      </c>
      <c r="B187" s="74" t="s">
        <v>502</v>
      </c>
      <c r="C187" s="79">
        <v>84.614</v>
      </c>
      <c r="D187" s="93">
        <v>84.614</v>
      </c>
      <c r="E187" s="76">
        <v>84.614</v>
      </c>
      <c r="F187" s="77">
        <v>84.613</v>
      </c>
      <c r="G187" s="73">
        <f t="shared" si="64"/>
        <v>99.99881816247903</v>
      </c>
      <c r="H187" s="72">
        <f t="shared" si="67"/>
        <v>99.99881816247903</v>
      </c>
      <c r="I187" s="73">
        <f t="shared" si="68"/>
        <v>99.99881816247903</v>
      </c>
    </row>
    <row r="188" spans="1:9" ht="12.75">
      <c r="A188" s="58"/>
      <c r="B188" s="74" t="s">
        <v>503</v>
      </c>
      <c r="C188" s="79"/>
      <c r="D188" s="80"/>
      <c r="E188" s="80"/>
      <c r="F188" s="115"/>
      <c r="G188" s="73"/>
      <c r="H188" s="72"/>
      <c r="I188" s="73"/>
    </row>
    <row r="189" spans="1:9" ht="12.75">
      <c r="A189" s="58"/>
      <c r="B189" s="74" t="s">
        <v>429</v>
      </c>
      <c r="C189" s="79"/>
      <c r="D189" s="80"/>
      <c r="E189" s="80"/>
      <c r="F189" s="115"/>
      <c r="G189" s="73"/>
      <c r="H189" s="72"/>
      <c r="I189" s="73"/>
    </row>
    <row r="190" spans="1:9" ht="12.75">
      <c r="A190" s="58">
        <v>41035000</v>
      </c>
      <c r="B190" s="74" t="s">
        <v>504</v>
      </c>
      <c r="C190" s="79">
        <v>0</v>
      </c>
      <c r="D190" s="76">
        <v>58.01</v>
      </c>
      <c r="E190" s="76">
        <v>58.01</v>
      </c>
      <c r="F190" s="391">
        <v>58.01</v>
      </c>
      <c r="G190" s="73">
        <v>0</v>
      </c>
      <c r="H190" s="72">
        <f>F190/D190*100</f>
        <v>100</v>
      </c>
      <c r="I190" s="73">
        <f>F190/E190*100</f>
        <v>100</v>
      </c>
    </row>
    <row r="191" spans="1:9" ht="12.75">
      <c r="A191" s="58"/>
      <c r="B191" s="202" t="s">
        <v>505</v>
      </c>
      <c r="C191" s="57"/>
      <c r="D191" s="80"/>
      <c r="E191" s="101"/>
      <c r="F191" s="391"/>
      <c r="G191" s="73"/>
      <c r="H191" s="72"/>
      <c r="I191" s="73"/>
    </row>
    <row r="192" spans="1:9" ht="12.75">
      <c r="A192" s="58">
        <v>41035000</v>
      </c>
      <c r="B192" s="74" t="s">
        <v>506</v>
      </c>
      <c r="C192" s="79">
        <v>0</v>
      </c>
      <c r="D192" s="80">
        <v>122.136</v>
      </c>
      <c r="E192" s="80">
        <v>122.136</v>
      </c>
      <c r="F192" s="77">
        <v>0</v>
      </c>
      <c r="G192" s="73">
        <v>0</v>
      </c>
      <c r="H192" s="72">
        <f>F192/D192*100</f>
        <v>0</v>
      </c>
      <c r="I192" s="73">
        <f>F192/E192*100</f>
        <v>0</v>
      </c>
    </row>
    <row r="193" spans="1:9" ht="12.75">
      <c r="A193" s="58"/>
      <c r="B193" s="74" t="s">
        <v>281</v>
      </c>
      <c r="C193" s="57"/>
      <c r="D193" s="80"/>
      <c r="E193" s="101"/>
      <c r="F193" s="391"/>
      <c r="G193" s="73"/>
      <c r="H193" s="72"/>
      <c r="I193" s="73"/>
    </row>
    <row r="194" spans="1:9" ht="12.75">
      <c r="A194" s="58">
        <v>41035000</v>
      </c>
      <c r="B194" s="74" t="s">
        <v>507</v>
      </c>
      <c r="C194" s="79">
        <v>0</v>
      </c>
      <c r="D194" s="76">
        <v>44.91</v>
      </c>
      <c r="E194" s="76">
        <v>44.91</v>
      </c>
      <c r="F194" s="77">
        <v>0</v>
      </c>
      <c r="G194" s="73">
        <v>0</v>
      </c>
      <c r="H194" s="72">
        <f>F194/D194*100</f>
        <v>0</v>
      </c>
      <c r="I194" s="73">
        <f>F194/E194*100</f>
        <v>0</v>
      </c>
    </row>
    <row r="195" spans="1:9" ht="12.75">
      <c r="A195" s="58"/>
      <c r="B195" s="74" t="s">
        <v>404</v>
      </c>
      <c r="C195" s="57"/>
      <c r="D195" s="80"/>
      <c r="E195" s="101"/>
      <c r="F195" s="391"/>
      <c r="G195" s="73"/>
      <c r="H195" s="72"/>
      <c r="I195" s="73"/>
    </row>
    <row r="196" spans="1:9" ht="12.75">
      <c r="A196" s="58">
        <v>41035000</v>
      </c>
      <c r="B196" s="74" t="s">
        <v>508</v>
      </c>
      <c r="C196" s="79">
        <v>0</v>
      </c>
      <c r="D196" s="76">
        <v>24.13</v>
      </c>
      <c r="E196" s="76">
        <v>24.13</v>
      </c>
      <c r="F196" s="77">
        <v>0</v>
      </c>
      <c r="G196" s="73">
        <v>0</v>
      </c>
      <c r="H196" s="72">
        <f>F196/D196*100</f>
        <v>0</v>
      </c>
      <c r="I196" s="73">
        <f>F196/E196*100</f>
        <v>0</v>
      </c>
    </row>
    <row r="197" spans="1:9" ht="12.75">
      <c r="A197" s="58"/>
      <c r="B197" s="74" t="s">
        <v>509</v>
      </c>
      <c r="C197" s="57"/>
      <c r="D197" s="80"/>
      <c r="E197" s="101"/>
      <c r="F197" s="391"/>
      <c r="G197" s="73"/>
      <c r="H197" s="72"/>
      <c r="I197" s="73"/>
    </row>
    <row r="198" spans="1:9" ht="12.75">
      <c r="A198" s="58"/>
      <c r="B198" s="74" t="s">
        <v>510</v>
      </c>
      <c r="C198" s="57"/>
      <c r="D198" s="80"/>
      <c r="E198" s="101"/>
      <c r="F198" s="391"/>
      <c r="G198" s="73"/>
      <c r="H198" s="72"/>
      <c r="I198" s="73"/>
    </row>
    <row r="199" spans="1:9" ht="13.5">
      <c r="A199" s="80"/>
      <c r="B199" s="74"/>
      <c r="C199" s="74"/>
      <c r="D199" s="101"/>
      <c r="E199" s="101"/>
      <c r="F199" s="74"/>
      <c r="G199" s="123"/>
      <c r="H199" s="47"/>
      <c r="I199" s="123"/>
    </row>
    <row r="200" spans="1:9" ht="13.5">
      <c r="A200" s="82">
        <v>602100</v>
      </c>
      <c r="B200" s="124" t="s">
        <v>291</v>
      </c>
      <c r="C200" s="125"/>
      <c r="D200" s="126"/>
      <c r="E200" s="126"/>
      <c r="F200" s="127">
        <v>1554.475</v>
      </c>
      <c r="G200" s="126"/>
      <c r="H200" s="126"/>
      <c r="I200" s="126"/>
    </row>
    <row r="201" spans="1:9" ht="13.5">
      <c r="A201" s="82">
        <v>602300</v>
      </c>
      <c r="B201" s="128" t="s">
        <v>320</v>
      </c>
      <c r="C201" s="125"/>
      <c r="D201" s="129"/>
      <c r="E201" s="129"/>
      <c r="F201" s="130"/>
      <c r="G201" s="126"/>
      <c r="H201" s="126"/>
      <c r="I201" s="126"/>
    </row>
    <row r="202" spans="1:9" ht="13.5">
      <c r="A202" s="89"/>
      <c r="B202" s="68" t="s">
        <v>321</v>
      </c>
      <c r="C202" s="104">
        <f>C165</f>
        <v>8936.307999999999</v>
      </c>
      <c r="D202" s="104">
        <f>D165</f>
        <v>10399.670999999997</v>
      </c>
      <c r="E202" s="104">
        <f>E165</f>
        <v>10399.670999999997</v>
      </c>
      <c r="F202" s="104">
        <f>F165+F200+F201</f>
        <v>4868.486</v>
      </c>
      <c r="G202" s="107">
        <f aca="true" t="shared" si="69" ref="G202:G203">F202/C202*100</f>
        <v>54.479836639471245</v>
      </c>
      <c r="H202" s="107">
        <f aca="true" t="shared" si="70" ref="H202:H203">F202/D202*100</f>
        <v>46.81384632263849</v>
      </c>
      <c r="I202" s="107">
        <f aca="true" t="shared" si="71" ref="I202:I203">F202/E202*100</f>
        <v>46.81384632263849</v>
      </c>
    </row>
    <row r="203" spans="1:9" ht="13.5">
      <c r="A203" s="82">
        <v>900103</v>
      </c>
      <c r="B203" s="124" t="s">
        <v>322</v>
      </c>
      <c r="C203" s="104">
        <f>C164+C202</f>
        <v>356349.116</v>
      </c>
      <c r="D203" s="104">
        <f>D164+D202</f>
        <v>359941.88399999996</v>
      </c>
      <c r="E203" s="104">
        <f>E164+E202</f>
        <v>93420.532</v>
      </c>
      <c r="F203" s="104">
        <f>F164+F202</f>
        <v>88382.503</v>
      </c>
      <c r="G203" s="81">
        <f t="shared" si="69"/>
        <v>24.80222316589106</v>
      </c>
      <c r="H203" s="81">
        <f t="shared" si="70"/>
        <v>24.55465921826425</v>
      </c>
      <c r="I203" s="81">
        <f t="shared" si="71"/>
        <v>94.60715017122787</v>
      </c>
    </row>
    <row r="204" spans="7:9" ht="12.75">
      <c r="G204" s="47"/>
      <c r="H204" s="47"/>
      <c r="I204" s="47"/>
    </row>
    <row r="205" spans="7:9" ht="12.75">
      <c r="G205" s="47"/>
      <c r="H205" s="47"/>
      <c r="I205" s="47"/>
    </row>
    <row r="206" spans="7:9" ht="12.75">
      <c r="G206" s="47"/>
      <c r="H206" s="47"/>
      <c r="I206" s="47"/>
    </row>
    <row r="207" spans="2:9" ht="14.25">
      <c r="B207" s="131"/>
      <c r="C207" s="47"/>
      <c r="D207" s="47"/>
      <c r="G207" s="47"/>
      <c r="H207" s="47"/>
      <c r="I207" s="47"/>
    </row>
    <row r="208" spans="2:9" ht="14.25">
      <c r="B208" s="132" t="s">
        <v>323</v>
      </c>
      <c r="F208" s="132" t="s">
        <v>324</v>
      </c>
      <c r="G208" s="47"/>
      <c r="H208" s="47"/>
      <c r="I208" s="47"/>
    </row>
  </sheetData>
  <sheetProtection selectLockedCells="1" selectUnlockedCells="1"/>
  <mergeCells count="1">
    <mergeCell ref="G10:I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1" manualBreakCount="1">
    <brk id="10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8"/>
  <sheetViews>
    <sheetView zoomScale="75" zoomScaleNormal="75" workbookViewId="0" topLeftCell="A1">
      <selection activeCell="B210" sqref="B210"/>
    </sheetView>
  </sheetViews>
  <sheetFormatPr defaultColWidth="9.00390625" defaultRowHeight="12.75"/>
  <cols>
    <col min="1" max="1" width="13.625" style="0" customWidth="1"/>
    <col min="2" max="2" width="85.75390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4.25">
      <c r="A1" s="44"/>
      <c r="B1" s="44"/>
      <c r="C1" s="44"/>
      <c r="D1" s="44"/>
      <c r="E1" s="45"/>
      <c r="F1" s="2"/>
      <c r="G1" s="2" t="s">
        <v>0</v>
      </c>
      <c r="H1" s="2"/>
      <c r="I1" s="3"/>
      <c r="J1" s="44"/>
    </row>
    <row r="2" spans="1:10" ht="14.25">
      <c r="A2" s="44"/>
      <c r="B2" s="44"/>
      <c r="C2" s="44"/>
      <c r="D2" s="44"/>
      <c r="E2" s="45"/>
      <c r="F2" s="2" t="s">
        <v>1</v>
      </c>
      <c r="G2" s="2"/>
      <c r="H2" s="2"/>
      <c r="I2" s="3"/>
      <c r="J2" s="44"/>
    </row>
    <row r="3" spans="1:10" ht="14.25">
      <c r="A3" s="44"/>
      <c r="B3" s="44"/>
      <c r="C3" s="44"/>
      <c r="D3" s="44"/>
      <c r="E3" s="45"/>
      <c r="F3" s="2"/>
      <c r="G3" s="2" t="s">
        <v>2</v>
      </c>
      <c r="H3" s="2"/>
      <c r="I3" s="3"/>
      <c r="J3" s="44"/>
    </row>
    <row r="4" spans="1:10" ht="18">
      <c r="A4" s="46"/>
      <c r="B4" s="44"/>
      <c r="C4" s="44"/>
      <c r="D4" s="44"/>
      <c r="E4" s="44"/>
      <c r="F4" s="2"/>
      <c r="G4" s="2"/>
      <c r="H4" s="2"/>
      <c r="I4" s="3"/>
      <c r="J4" s="44"/>
    </row>
    <row r="5" spans="1:9" ht="12.75">
      <c r="A5" s="47"/>
      <c r="B5" s="48"/>
      <c r="C5" s="48"/>
      <c r="D5" s="48"/>
      <c r="E5" s="44"/>
      <c r="F5" s="1"/>
      <c r="G5" s="1"/>
      <c r="H5" s="1"/>
      <c r="I5" s="3"/>
    </row>
    <row r="6" spans="1:7" ht="12.75">
      <c r="A6" s="49"/>
      <c r="B6" s="44" t="s">
        <v>432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2015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433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434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C16+C34+C41+C37+C77</f>
        <v>92461.77</v>
      </c>
      <c r="D15" s="69">
        <f>D16+D34+D41+D37+D77</f>
        <v>92461.77</v>
      </c>
      <c r="E15" s="69">
        <f>E16+E34+E41+E37+E77</f>
        <v>18843.97</v>
      </c>
      <c r="F15" s="69">
        <f>F16+F34+F41+F37+F77</f>
        <v>23412.014000000003</v>
      </c>
      <c r="G15" s="71">
        <f aca="true" t="shared" si="0" ref="G15:G16">F15/C15*100</f>
        <v>25.32075040311255</v>
      </c>
      <c r="H15" s="72">
        <f aca="true" t="shared" si="1" ref="H15:H16">F15/D15*100</f>
        <v>25.32075040311255</v>
      </c>
      <c r="I15" s="71">
        <f aca="true" t="shared" si="2" ref="I15:I16">F15/E15*100</f>
        <v>124.24140985153342</v>
      </c>
    </row>
    <row r="16" spans="1:9" ht="12.75">
      <c r="A16" s="67">
        <v>11000000</v>
      </c>
      <c r="B16" s="68" t="s">
        <v>201</v>
      </c>
      <c r="C16" s="69">
        <f>C18+C29</f>
        <v>50711.922</v>
      </c>
      <c r="D16" s="69">
        <f>D18+D29</f>
        <v>50711.922</v>
      </c>
      <c r="E16" s="69">
        <f>E18+E29</f>
        <v>9316.07</v>
      </c>
      <c r="F16" s="70">
        <f>F18+F29</f>
        <v>12483.539</v>
      </c>
      <c r="G16" s="73">
        <f t="shared" si="0"/>
        <v>24.61657635457004</v>
      </c>
      <c r="H16" s="72">
        <f t="shared" si="1"/>
        <v>24.61657635457004</v>
      </c>
      <c r="I16" s="73">
        <f t="shared" si="2"/>
        <v>134.00005581752822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50711.922</v>
      </c>
      <c r="E18" s="75">
        <f>E19+E21+E24+E26+E31</f>
        <v>9316.07</v>
      </c>
      <c r="F18" s="75">
        <f>F19+F21+F24+F26+F31</f>
        <v>12481.289</v>
      </c>
      <c r="G18" s="73">
        <f aca="true" t="shared" si="3" ref="G18:G19">F18/C18*100</f>
        <v>24.61213952805812</v>
      </c>
      <c r="H18" s="72">
        <f aca="true" t="shared" si="4" ref="H18:H19">F18/D18*100</f>
        <v>24.61213952805812</v>
      </c>
      <c r="I18" s="73">
        <f aca="true" t="shared" si="5" ref="I18:I19">F18/E18*100</f>
        <v>133.97590400243882</v>
      </c>
    </row>
    <row r="19" spans="1:9" ht="12.75">
      <c r="A19" s="58">
        <v>11010100</v>
      </c>
      <c r="B19" s="74" t="s">
        <v>203</v>
      </c>
      <c r="C19" s="75">
        <v>37359.022</v>
      </c>
      <c r="D19" s="75">
        <v>37359.022</v>
      </c>
      <c r="E19" s="76">
        <v>6782.17</v>
      </c>
      <c r="F19" s="77">
        <v>9115.557</v>
      </c>
      <c r="G19" s="73">
        <f t="shared" si="3"/>
        <v>24.39988123886113</v>
      </c>
      <c r="H19" s="72">
        <f t="shared" si="4"/>
        <v>24.39988123886113</v>
      </c>
      <c r="I19" s="73">
        <f t="shared" si="5"/>
        <v>134.40472592105476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8200</v>
      </c>
      <c r="D21" s="75">
        <v>8200</v>
      </c>
      <c r="E21" s="76">
        <v>1600</v>
      </c>
      <c r="F21" s="77">
        <v>2142.947</v>
      </c>
      <c r="G21" s="73">
        <f>F21/C21*100</f>
        <v>26.133500000000005</v>
      </c>
      <c r="H21" s="72">
        <f>F21/D21*100</f>
        <v>26.133500000000005</v>
      </c>
      <c r="I21" s="73">
        <f>F21/E21*100</f>
        <v>133.9341875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2687.55</v>
      </c>
      <c r="D24" s="75">
        <v>2687.55</v>
      </c>
      <c r="E24" s="76">
        <v>412.3</v>
      </c>
      <c r="F24" s="77">
        <v>794.187</v>
      </c>
      <c r="G24" s="73">
        <f>F24/C24*100</f>
        <v>29.550594407545905</v>
      </c>
      <c r="H24" s="72">
        <f>F24/D24*100</f>
        <v>29.550594407545905</v>
      </c>
      <c r="I24" s="73">
        <f>F24/E24*100</f>
        <v>192.623575066699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2425.35</v>
      </c>
      <c r="D26" s="75">
        <v>2425.35</v>
      </c>
      <c r="E26" s="76">
        <v>514.4</v>
      </c>
      <c r="F26" s="77">
        <v>316.09</v>
      </c>
      <c r="G26" s="73">
        <f>F26/C26*100</f>
        <v>13.03275815861628</v>
      </c>
      <c r="H26" s="72">
        <f>F26/D26*100</f>
        <v>13.03275815861628</v>
      </c>
      <c r="I26" s="73">
        <f>F26/E26*100</f>
        <v>61.448289269051315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2.25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11010900</v>
      </c>
      <c r="B31" s="74" t="s">
        <v>369</v>
      </c>
      <c r="C31" s="75">
        <v>40</v>
      </c>
      <c r="D31" s="75">
        <v>40</v>
      </c>
      <c r="E31" s="76">
        <v>7.2</v>
      </c>
      <c r="F31" s="77">
        <v>112.508</v>
      </c>
      <c r="G31" s="73">
        <f>F31/C31*100</f>
        <v>281.27</v>
      </c>
      <c r="H31" s="72">
        <f>F31/D31*100</f>
        <v>281.27</v>
      </c>
      <c r="I31" s="73">
        <f>F31/E31*100</f>
        <v>1562.6111111111109</v>
      </c>
    </row>
    <row r="32" spans="1:9" ht="12.75">
      <c r="A32" s="78"/>
      <c r="B32" s="74" t="s">
        <v>435</v>
      </c>
      <c r="C32" s="75"/>
      <c r="D32" s="75"/>
      <c r="E32" s="76"/>
      <c r="F32" s="77"/>
      <c r="G32" s="73"/>
      <c r="H32" s="72"/>
      <c r="I32" s="73"/>
    </row>
    <row r="33" spans="1:9" ht="12.75">
      <c r="A33" s="78"/>
      <c r="B33" s="74" t="s">
        <v>436</v>
      </c>
      <c r="C33" s="75"/>
      <c r="D33" s="75"/>
      <c r="E33" s="76"/>
      <c r="F33" s="77"/>
      <c r="G33" s="73"/>
      <c r="H33" s="72"/>
      <c r="I33" s="73"/>
    </row>
    <row r="34" spans="1:9" ht="12.75">
      <c r="A34" s="78">
        <v>13000000</v>
      </c>
      <c r="B34" s="74" t="s">
        <v>437</v>
      </c>
      <c r="C34" s="75">
        <f aca="true" t="shared" si="6" ref="C34:C35">C35</f>
        <v>0</v>
      </c>
      <c r="D34" s="75">
        <f aca="true" t="shared" si="7" ref="D34:D35">D35</f>
        <v>0</v>
      </c>
      <c r="E34" s="75">
        <f aca="true" t="shared" si="8" ref="E34:E35">E35</f>
        <v>0</v>
      </c>
      <c r="F34" s="79">
        <f aca="true" t="shared" si="9" ref="F34:F35">F35</f>
        <v>0.05</v>
      </c>
      <c r="G34" s="73">
        <v>0</v>
      </c>
      <c r="H34" s="72">
        <v>0</v>
      </c>
      <c r="I34" s="73">
        <v>0</v>
      </c>
    </row>
    <row r="35" spans="1:9" ht="12.75">
      <c r="A35" s="78">
        <v>13020000</v>
      </c>
      <c r="B35" s="74" t="s">
        <v>438</v>
      </c>
      <c r="C35" s="75">
        <f t="shared" si="6"/>
        <v>0</v>
      </c>
      <c r="D35" s="75">
        <f t="shared" si="7"/>
        <v>0</v>
      </c>
      <c r="E35" s="75">
        <f t="shared" si="8"/>
        <v>0</v>
      </c>
      <c r="F35" s="79">
        <f t="shared" si="9"/>
        <v>0.05</v>
      </c>
      <c r="G35" s="73">
        <v>0</v>
      </c>
      <c r="H35" s="72">
        <v>0</v>
      </c>
      <c r="I35" s="73">
        <v>0</v>
      </c>
    </row>
    <row r="36" spans="1:9" ht="12.75">
      <c r="A36" s="58">
        <v>13020200</v>
      </c>
      <c r="B36" s="74" t="s">
        <v>439</v>
      </c>
      <c r="C36" s="75">
        <v>0</v>
      </c>
      <c r="D36" s="75">
        <v>0</v>
      </c>
      <c r="E36" s="76">
        <v>0</v>
      </c>
      <c r="F36" s="77">
        <v>0.05</v>
      </c>
      <c r="G36" s="73">
        <v>0</v>
      </c>
      <c r="H36" s="72">
        <v>0</v>
      </c>
      <c r="I36" s="73">
        <v>0</v>
      </c>
    </row>
    <row r="37" spans="1:9" ht="12.75">
      <c r="A37" s="67">
        <v>16000000</v>
      </c>
      <c r="B37" s="68" t="s">
        <v>216</v>
      </c>
      <c r="C37" s="75">
        <f aca="true" t="shared" si="10" ref="C37:C38">C38</f>
        <v>0</v>
      </c>
      <c r="D37" s="75">
        <f aca="true" t="shared" si="11" ref="D37:D38">D38</f>
        <v>0</v>
      </c>
      <c r="E37" s="75">
        <f aca="true" t="shared" si="12" ref="E37:E38">E38</f>
        <v>0</v>
      </c>
      <c r="F37" s="79">
        <f>F38</f>
        <v>1.3</v>
      </c>
      <c r="G37" s="73">
        <v>0</v>
      </c>
      <c r="H37" s="72">
        <v>0</v>
      </c>
      <c r="I37" s="73">
        <v>0</v>
      </c>
    </row>
    <row r="38" spans="1:9" ht="12.75">
      <c r="A38" s="67">
        <v>16010000</v>
      </c>
      <c r="B38" s="68" t="s">
        <v>217</v>
      </c>
      <c r="C38" s="75">
        <f t="shared" si="10"/>
        <v>0</v>
      </c>
      <c r="D38" s="75">
        <f t="shared" si="11"/>
        <v>0</v>
      </c>
      <c r="E38" s="75">
        <f t="shared" si="12"/>
        <v>0</v>
      </c>
      <c r="F38" s="75">
        <f>F39+F40</f>
        <v>1.3</v>
      </c>
      <c r="G38" s="73">
        <v>0</v>
      </c>
      <c r="H38" s="72">
        <v>0</v>
      </c>
      <c r="I38" s="73">
        <v>0</v>
      </c>
    </row>
    <row r="39" spans="1:9" ht="12.75">
      <c r="A39" s="80">
        <v>16010200</v>
      </c>
      <c r="B39" s="74" t="s">
        <v>218</v>
      </c>
      <c r="C39" s="75">
        <v>0</v>
      </c>
      <c r="D39" s="75">
        <v>0</v>
      </c>
      <c r="E39" s="75">
        <v>0</v>
      </c>
      <c r="F39" s="75">
        <v>0</v>
      </c>
      <c r="G39" s="73">
        <v>0</v>
      </c>
      <c r="H39" s="72">
        <v>0</v>
      </c>
      <c r="I39" s="73">
        <v>0</v>
      </c>
    </row>
    <row r="40" spans="1:9" ht="12.75">
      <c r="A40" s="80">
        <v>16010400</v>
      </c>
      <c r="B40" s="74" t="s">
        <v>219</v>
      </c>
      <c r="C40" s="75">
        <v>0</v>
      </c>
      <c r="D40" s="75">
        <v>0</v>
      </c>
      <c r="E40" s="75">
        <v>0</v>
      </c>
      <c r="F40" s="79">
        <v>1.3</v>
      </c>
      <c r="G40" s="73"/>
      <c r="H40" s="72"/>
      <c r="I40" s="73"/>
    </row>
    <row r="41" spans="1:9" ht="12.75">
      <c r="A41" s="67">
        <v>18000000</v>
      </c>
      <c r="B41" s="68" t="s">
        <v>411</v>
      </c>
      <c r="C41" s="69">
        <f>C42+C47+C52+C55</f>
        <v>41749.848000000005</v>
      </c>
      <c r="D41" s="69">
        <f>D42+D47+D52+D55</f>
        <v>41749.848000000005</v>
      </c>
      <c r="E41" s="69">
        <f>E42+E47+E52+E55</f>
        <v>9527.9</v>
      </c>
      <c r="F41" s="69">
        <f>F42+F47+F52+F55</f>
        <v>10927.003000000002</v>
      </c>
      <c r="G41" s="73">
        <f aca="true" t="shared" si="13" ref="G41:G48">F41/C41*100</f>
        <v>26.172557562365263</v>
      </c>
      <c r="H41" s="72">
        <f aca="true" t="shared" si="14" ref="H41:H48">F41/D41*100</f>
        <v>26.172557562365263</v>
      </c>
      <c r="I41" s="73">
        <f aca="true" t="shared" si="15" ref="I41:I48">F41/E41*100</f>
        <v>114.68427460405759</v>
      </c>
    </row>
    <row r="42" spans="1:9" ht="12.75">
      <c r="A42" s="67">
        <v>18010000</v>
      </c>
      <c r="B42" s="68" t="s">
        <v>412</v>
      </c>
      <c r="C42" s="69">
        <f>C43+C44+C45+C46</f>
        <v>39713.048</v>
      </c>
      <c r="D42" s="69">
        <f>D43+D44+D45+D46</f>
        <v>39713.048</v>
      </c>
      <c r="E42" s="69">
        <f>E43+E44+E45+E46</f>
        <v>9039.5</v>
      </c>
      <c r="F42" s="69">
        <f>F43+F44+F45+F46</f>
        <v>10411.881000000001</v>
      </c>
      <c r="G42" s="73">
        <f t="shared" si="13"/>
        <v>26.21778363624973</v>
      </c>
      <c r="H42" s="72">
        <f t="shared" si="14"/>
        <v>26.21778363624973</v>
      </c>
      <c r="I42" s="73">
        <f t="shared" si="15"/>
        <v>115.18204546711657</v>
      </c>
    </row>
    <row r="43" spans="1:9" ht="12.75">
      <c r="A43" s="67">
        <v>18010500</v>
      </c>
      <c r="B43" s="74" t="s">
        <v>33</v>
      </c>
      <c r="C43" s="69">
        <v>12290.07</v>
      </c>
      <c r="D43" s="69">
        <v>12290.07</v>
      </c>
      <c r="E43" s="69">
        <v>2930</v>
      </c>
      <c r="F43" s="70">
        <v>3425.981</v>
      </c>
      <c r="G43" s="73">
        <f t="shared" si="13"/>
        <v>27.876008842911393</v>
      </c>
      <c r="H43" s="72">
        <f t="shared" si="14"/>
        <v>27.876008842911393</v>
      </c>
      <c r="I43" s="73">
        <f t="shared" si="15"/>
        <v>116.92767918088738</v>
      </c>
    </row>
    <row r="44" spans="1:9" ht="12.75">
      <c r="A44" s="67">
        <v>18010600</v>
      </c>
      <c r="B44" s="74" t="s">
        <v>34</v>
      </c>
      <c r="C44" s="69">
        <v>22492.268</v>
      </c>
      <c r="D44" s="69">
        <v>22492.268</v>
      </c>
      <c r="E44" s="69">
        <v>5450</v>
      </c>
      <c r="F44" s="70">
        <v>6217.291</v>
      </c>
      <c r="G44" s="73">
        <f t="shared" si="13"/>
        <v>27.641903430992375</v>
      </c>
      <c r="H44" s="72">
        <f t="shared" si="14"/>
        <v>27.641903430992375</v>
      </c>
      <c r="I44" s="73">
        <f t="shared" si="15"/>
        <v>114.07873394495414</v>
      </c>
    </row>
    <row r="45" spans="1:9" ht="12.75">
      <c r="A45" s="67">
        <v>18010700</v>
      </c>
      <c r="B45" s="74" t="s">
        <v>35</v>
      </c>
      <c r="C45" s="69">
        <v>1546.67</v>
      </c>
      <c r="D45" s="69">
        <v>1546.67</v>
      </c>
      <c r="E45" s="69">
        <v>144.5</v>
      </c>
      <c r="F45" s="70">
        <v>238.685</v>
      </c>
      <c r="G45" s="73">
        <f t="shared" si="13"/>
        <v>15.43218656856343</v>
      </c>
      <c r="H45" s="72">
        <f t="shared" si="14"/>
        <v>15.43218656856343</v>
      </c>
      <c r="I45" s="73">
        <f t="shared" si="15"/>
        <v>165.17993079584775</v>
      </c>
    </row>
    <row r="46" spans="1:9" ht="12.75">
      <c r="A46" s="67">
        <v>18010900</v>
      </c>
      <c r="B46" s="74" t="s">
        <v>36</v>
      </c>
      <c r="C46" s="69">
        <v>3384.04</v>
      </c>
      <c r="D46" s="69">
        <v>3384.04</v>
      </c>
      <c r="E46" s="69">
        <v>515</v>
      </c>
      <c r="F46" s="70">
        <v>529.924</v>
      </c>
      <c r="G46" s="73">
        <f t="shared" si="13"/>
        <v>15.659507570832496</v>
      </c>
      <c r="H46" s="72">
        <f t="shared" si="14"/>
        <v>15.659507570832496</v>
      </c>
      <c r="I46" s="73">
        <f t="shared" si="15"/>
        <v>102.8978640776699</v>
      </c>
    </row>
    <row r="47" spans="1:9" ht="12.75">
      <c r="A47" s="67">
        <v>18020000</v>
      </c>
      <c r="B47" s="68" t="s">
        <v>38</v>
      </c>
      <c r="C47" s="69">
        <f>C48+C50</f>
        <v>1778.9</v>
      </c>
      <c r="D47" s="69">
        <f>D48+D50</f>
        <v>1778.9</v>
      </c>
      <c r="E47" s="69">
        <f>E48+E50</f>
        <v>419.29999999999995</v>
      </c>
      <c r="F47" s="70">
        <f>F48+F50</f>
        <v>373.77700000000004</v>
      </c>
      <c r="G47" s="73">
        <f t="shared" si="13"/>
        <v>21.011692619034235</v>
      </c>
      <c r="H47" s="72">
        <f t="shared" si="14"/>
        <v>21.011692619034235</v>
      </c>
      <c r="I47" s="73">
        <f t="shared" si="15"/>
        <v>89.14309563558314</v>
      </c>
    </row>
    <row r="48" spans="1:9" ht="12.75">
      <c r="A48" s="58">
        <v>18020100</v>
      </c>
      <c r="B48" s="74" t="s">
        <v>220</v>
      </c>
      <c r="C48" s="75">
        <v>1488</v>
      </c>
      <c r="D48" s="75">
        <v>1488</v>
      </c>
      <c r="E48" s="76">
        <v>347.7</v>
      </c>
      <c r="F48" s="77">
        <v>277.687</v>
      </c>
      <c r="G48" s="73">
        <f t="shared" si="13"/>
        <v>18.661760752688174</v>
      </c>
      <c r="H48" s="72">
        <f t="shared" si="14"/>
        <v>18.661760752688174</v>
      </c>
      <c r="I48" s="73">
        <f t="shared" si="15"/>
        <v>79.86396318665517</v>
      </c>
    </row>
    <row r="49" spans="1:9" ht="12.75">
      <c r="A49" s="58"/>
      <c r="B49" s="74" t="s">
        <v>46</v>
      </c>
      <c r="C49" s="75"/>
      <c r="D49" s="75"/>
      <c r="E49" s="76"/>
      <c r="F49" s="77"/>
      <c r="G49" s="73"/>
      <c r="H49" s="72"/>
      <c r="I49" s="73"/>
    </row>
    <row r="50" spans="1:9" ht="12.75">
      <c r="A50" s="58">
        <v>18020200</v>
      </c>
      <c r="B50" s="74" t="s">
        <v>221</v>
      </c>
      <c r="C50" s="75">
        <v>290.9</v>
      </c>
      <c r="D50" s="75">
        <v>290.9</v>
      </c>
      <c r="E50" s="76">
        <v>71.6</v>
      </c>
      <c r="F50" s="77">
        <v>96.09</v>
      </c>
      <c r="G50" s="73">
        <f>F50/C50*100</f>
        <v>33.03196974905466</v>
      </c>
      <c r="H50" s="72">
        <f>F50/D50*100</f>
        <v>33.03196974905466</v>
      </c>
      <c r="I50" s="73">
        <f>F50/E50*100</f>
        <v>134.20391061452514</v>
      </c>
    </row>
    <row r="51" spans="1:9" ht="12.75">
      <c r="A51" s="58"/>
      <c r="B51" s="74" t="s">
        <v>46</v>
      </c>
      <c r="C51" s="75"/>
      <c r="D51" s="75"/>
      <c r="E51" s="76"/>
      <c r="F51" s="77"/>
      <c r="G51" s="73"/>
      <c r="H51" s="72"/>
      <c r="I51" s="73"/>
    </row>
    <row r="52" spans="1:9" ht="12.75">
      <c r="A52" s="67">
        <v>18030000</v>
      </c>
      <c r="B52" s="68" t="s">
        <v>41</v>
      </c>
      <c r="C52" s="69">
        <f>C53+C54</f>
        <v>257.90000000000003</v>
      </c>
      <c r="D52" s="69">
        <f>D53+D54</f>
        <v>257.90000000000003</v>
      </c>
      <c r="E52" s="69">
        <f>E53+E54</f>
        <v>69.10000000000001</v>
      </c>
      <c r="F52" s="70">
        <f>F53+F54</f>
        <v>62.083000000000006</v>
      </c>
      <c r="G52" s="73">
        <f aca="true" t="shared" si="16" ref="G52:G54">F52/C52*100</f>
        <v>24.072508724311746</v>
      </c>
      <c r="H52" s="72">
        <f aca="true" t="shared" si="17" ref="H52:H54">F52/D52*100</f>
        <v>24.072508724311746</v>
      </c>
      <c r="I52" s="73">
        <f aca="true" t="shared" si="18" ref="I52:I54">F52/E52*100</f>
        <v>89.8451519536903</v>
      </c>
    </row>
    <row r="53" spans="1:9" ht="12.75">
      <c r="A53" s="58">
        <v>18030100</v>
      </c>
      <c r="B53" s="74" t="s">
        <v>42</v>
      </c>
      <c r="C53" s="75">
        <v>235.8</v>
      </c>
      <c r="D53" s="75">
        <v>235.8</v>
      </c>
      <c r="E53" s="76">
        <v>63.7</v>
      </c>
      <c r="F53" s="77">
        <v>58.996</v>
      </c>
      <c r="G53" s="73">
        <f t="shared" si="16"/>
        <v>25.019508057676</v>
      </c>
      <c r="H53" s="72">
        <f t="shared" si="17"/>
        <v>25.019508057676</v>
      </c>
      <c r="I53" s="73">
        <f t="shared" si="18"/>
        <v>92.61538461538461</v>
      </c>
    </row>
    <row r="54" spans="1:9" ht="12.75">
      <c r="A54" s="58">
        <v>18030200</v>
      </c>
      <c r="B54" s="74" t="s">
        <v>43</v>
      </c>
      <c r="C54" s="75">
        <v>22.1</v>
      </c>
      <c r="D54" s="75">
        <v>22.1</v>
      </c>
      <c r="E54" s="76">
        <v>5.4</v>
      </c>
      <c r="F54" s="77">
        <v>3.087</v>
      </c>
      <c r="G54" s="73">
        <f t="shared" si="16"/>
        <v>13.968325791855204</v>
      </c>
      <c r="H54" s="72">
        <f t="shared" si="17"/>
        <v>13.968325791855204</v>
      </c>
      <c r="I54" s="73">
        <f t="shared" si="18"/>
        <v>57.166666666666664</v>
      </c>
    </row>
    <row r="55" spans="1:9" ht="12.75">
      <c r="A55" s="67">
        <v>18040000</v>
      </c>
      <c r="B55" s="68" t="s">
        <v>440</v>
      </c>
      <c r="C55" s="69">
        <f>C57+C59+C61+C63+C65+C67+C73+C75+C69+C71</f>
        <v>0</v>
      </c>
      <c r="D55" s="69">
        <f>D57+D59+D61+D63+D65+D67+D73+D75+D69+D71</f>
        <v>0</v>
      </c>
      <c r="E55" s="69">
        <f>E57+E59+E61+E63+E65+E67+E73+E75+E69+E71</f>
        <v>0</v>
      </c>
      <c r="F55" s="69">
        <f>F57+F59+F61+F63+F65+F67+F73+F75+F69+F71</f>
        <v>79.262</v>
      </c>
      <c r="G55" s="73">
        <v>0</v>
      </c>
      <c r="H55" s="72">
        <v>0</v>
      </c>
      <c r="I55" s="73">
        <v>0</v>
      </c>
    </row>
    <row r="56" spans="1:9" ht="12.75">
      <c r="A56" s="67"/>
      <c r="B56" s="68" t="s">
        <v>441</v>
      </c>
      <c r="C56" s="69"/>
      <c r="D56" s="69"/>
      <c r="E56" s="69"/>
      <c r="F56" s="70"/>
      <c r="G56" s="73"/>
      <c r="H56" s="72"/>
      <c r="I56" s="73"/>
    </row>
    <row r="57" spans="1:9" ht="12.75">
      <c r="A57" s="58">
        <v>18040100</v>
      </c>
      <c r="B57" s="74" t="s">
        <v>222</v>
      </c>
      <c r="C57" s="75">
        <v>0</v>
      </c>
      <c r="D57" s="75">
        <v>0</v>
      </c>
      <c r="E57" s="76">
        <v>0</v>
      </c>
      <c r="F57" s="77">
        <v>19.397</v>
      </c>
      <c r="G57" s="73">
        <v>0</v>
      </c>
      <c r="H57" s="72">
        <v>0</v>
      </c>
      <c r="I57" s="73">
        <v>0</v>
      </c>
    </row>
    <row r="58" spans="1:9" ht="12.75">
      <c r="A58" s="58"/>
      <c r="B58" s="74" t="s">
        <v>442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18040200</v>
      </c>
      <c r="B59" s="74" t="s">
        <v>222</v>
      </c>
      <c r="C59" s="75">
        <v>0</v>
      </c>
      <c r="D59" s="75">
        <v>0</v>
      </c>
      <c r="E59" s="69">
        <v>0</v>
      </c>
      <c r="F59" s="70">
        <v>23.084</v>
      </c>
      <c r="G59" s="73">
        <v>0</v>
      </c>
      <c r="H59" s="72">
        <v>0</v>
      </c>
      <c r="I59" s="73">
        <v>0</v>
      </c>
    </row>
    <row r="60" spans="1:9" ht="12.75">
      <c r="A60" s="58"/>
      <c r="B60" s="74" t="s">
        <v>443</v>
      </c>
      <c r="C60" s="58"/>
      <c r="D60" s="58"/>
      <c r="E60" s="69"/>
      <c r="F60" s="70"/>
      <c r="G60" s="73"/>
      <c r="H60" s="72"/>
      <c r="I60" s="73"/>
    </row>
    <row r="61" spans="1:9" ht="12.75">
      <c r="A61" s="58">
        <v>18040500</v>
      </c>
      <c r="B61" s="74" t="s">
        <v>223</v>
      </c>
      <c r="C61" s="75">
        <v>0</v>
      </c>
      <c r="D61" s="75">
        <v>0</v>
      </c>
      <c r="E61" s="76">
        <v>0</v>
      </c>
      <c r="F61" s="77">
        <v>1.47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442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18040600</v>
      </c>
      <c r="B63" s="74" t="s">
        <v>225</v>
      </c>
      <c r="C63" s="75">
        <v>0</v>
      </c>
      <c r="D63" s="75">
        <v>0</v>
      </c>
      <c r="E63" s="76">
        <v>0</v>
      </c>
      <c r="F63" s="77">
        <v>10.026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444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18040700</v>
      </c>
      <c r="B65" s="74" t="s">
        <v>223</v>
      </c>
      <c r="C65" s="75">
        <v>0</v>
      </c>
      <c r="D65" s="75">
        <v>0</v>
      </c>
      <c r="E65" s="76">
        <v>0</v>
      </c>
      <c r="F65" s="77">
        <v>5.412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445</v>
      </c>
      <c r="C66" s="58"/>
      <c r="D66" s="58"/>
      <c r="E66" s="76"/>
      <c r="F66" s="77"/>
      <c r="G66" s="73"/>
      <c r="H66" s="72"/>
      <c r="I66" s="73"/>
    </row>
    <row r="67" spans="1:9" ht="12.75">
      <c r="A67" s="58">
        <v>18040800</v>
      </c>
      <c r="B67" s="74" t="s">
        <v>225</v>
      </c>
      <c r="C67" s="75">
        <v>0</v>
      </c>
      <c r="D67" s="75">
        <v>0</v>
      </c>
      <c r="E67" s="69">
        <v>0</v>
      </c>
      <c r="F67" s="70">
        <v>17.327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446</v>
      </c>
      <c r="C68" s="75"/>
      <c r="D68" s="75"/>
      <c r="E68" s="69"/>
      <c r="F68" s="70"/>
      <c r="G68" s="73"/>
      <c r="H68" s="72"/>
      <c r="I68" s="73"/>
    </row>
    <row r="69" spans="1:9" ht="12.75">
      <c r="A69" s="58">
        <v>18040900</v>
      </c>
      <c r="B69" s="74" t="s">
        <v>229</v>
      </c>
      <c r="C69" s="75">
        <v>0</v>
      </c>
      <c r="D69" s="75">
        <v>0</v>
      </c>
      <c r="E69" s="76">
        <v>0</v>
      </c>
      <c r="F69" s="77">
        <v>-0.169</v>
      </c>
      <c r="G69" s="73">
        <v>0</v>
      </c>
      <c r="H69" s="72">
        <v>0</v>
      </c>
      <c r="I69" s="73">
        <v>0</v>
      </c>
    </row>
    <row r="70" spans="1:9" ht="12.75">
      <c r="A70" s="58"/>
      <c r="B70" s="74" t="s">
        <v>447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18041000</v>
      </c>
      <c r="B71" s="74" t="s">
        <v>56</v>
      </c>
      <c r="C71" s="75">
        <v>0</v>
      </c>
      <c r="D71" s="75">
        <v>0</v>
      </c>
      <c r="E71" s="76">
        <v>0</v>
      </c>
      <c r="F71" s="77">
        <v>0</v>
      </c>
      <c r="G71" s="73">
        <v>0</v>
      </c>
      <c r="H71" s="72">
        <v>0</v>
      </c>
      <c r="I71" s="73">
        <v>0</v>
      </c>
    </row>
    <row r="72" spans="1:9" ht="12.75">
      <c r="A72" s="58"/>
      <c r="B72" s="74" t="s">
        <v>448</v>
      </c>
      <c r="C72" s="75"/>
      <c r="D72" s="75"/>
      <c r="E72" s="76"/>
      <c r="F72" s="77"/>
      <c r="G72" s="73"/>
      <c r="H72" s="72"/>
      <c r="I72" s="73"/>
    </row>
    <row r="73" spans="1:9" ht="12.75">
      <c r="A73" s="58">
        <v>18041400</v>
      </c>
      <c r="B73" s="74" t="s">
        <v>231</v>
      </c>
      <c r="C73" s="75">
        <v>0</v>
      </c>
      <c r="D73" s="75">
        <v>0</v>
      </c>
      <c r="E73" s="76">
        <v>0</v>
      </c>
      <c r="F73" s="77">
        <v>2.715</v>
      </c>
      <c r="G73" s="73">
        <v>0</v>
      </c>
      <c r="H73" s="72">
        <v>0</v>
      </c>
      <c r="I73" s="73">
        <v>0</v>
      </c>
    </row>
    <row r="74" spans="1:9" ht="12.75">
      <c r="A74" s="58"/>
      <c r="B74" s="74" t="s">
        <v>449</v>
      </c>
      <c r="C74" s="75"/>
      <c r="D74" s="75"/>
      <c r="E74" s="69"/>
      <c r="F74" s="70"/>
      <c r="G74" s="73"/>
      <c r="H74" s="72"/>
      <c r="I74" s="73"/>
    </row>
    <row r="75" spans="1:9" ht="12.75">
      <c r="A75" s="58">
        <v>18041700</v>
      </c>
      <c r="B75" s="74" t="s">
        <v>233</v>
      </c>
      <c r="C75" s="75">
        <v>0</v>
      </c>
      <c r="D75" s="75">
        <v>0</v>
      </c>
      <c r="E75" s="76">
        <v>0</v>
      </c>
      <c r="F75" s="77">
        <v>0</v>
      </c>
      <c r="G75" s="73">
        <v>0</v>
      </c>
      <c r="H75" s="72">
        <v>0</v>
      </c>
      <c r="I75" s="73">
        <v>0</v>
      </c>
    </row>
    <row r="76" spans="1:9" ht="12.75">
      <c r="A76" s="58"/>
      <c r="B76" s="74" t="s">
        <v>450</v>
      </c>
      <c r="C76" s="58"/>
      <c r="D76" s="58"/>
      <c r="E76" s="76"/>
      <c r="F76" s="77"/>
      <c r="G76" s="73"/>
      <c r="H76" s="72"/>
      <c r="I76" s="73"/>
    </row>
    <row r="77" spans="1:9" ht="12.75">
      <c r="A77" s="58">
        <v>19090000</v>
      </c>
      <c r="B77" s="74" t="s">
        <v>451</v>
      </c>
      <c r="C77" s="75">
        <v>0</v>
      </c>
      <c r="D77" s="75">
        <v>0</v>
      </c>
      <c r="E77" s="76">
        <v>0</v>
      </c>
      <c r="F77" s="77">
        <v>0.122</v>
      </c>
      <c r="G77" s="73">
        <v>0</v>
      </c>
      <c r="H77" s="72">
        <v>0</v>
      </c>
      <c r="I77" s="73">
        <v>0</v>
      </c>
    </row>
    <row r="78" spans="1:9" ht="12.75">
      <c r="A78" s="67">
        <v>20000000</v>
      </c>
      <c r="B78" s="68" t="s">
        <v>62</v>
      </c>
      <c r="C78" s="69">
        <f>C79+C82+C85+C93</f>
        <v>26090.2</v>
      </c>
      <c r="D78" s="69">
        <f>D79+D82+D85+D93</f>
        <v>26090.2</v>
      </c>
      <c r="E78" s="69">
        <f>E79+E82+E85+E93</f>
        <v>5064.799999999999</v>
      </c>
      <c r="F78" s="69">
        <f>F79+F82+F85+F93</f>
        <v>1566.682</v>
      </c>
      <c r="G78" s="73">
        <f aca="true" t="shared" si="19" ref="G78:G86">F78/C78*100</f>
        <v>6.004867728112472</v>
      </c>
      <c r="H78" s="72">
        <f aca="true" t="shared" si="20" ref="H78:H86">F78/D78*100</f>
        <v>6.004867728112472</v>
      </c>
      <c r="I78" s="73">
        <f aca="true" t="shared" si="21" ref="I78:I79">F78/E78*100</f>
        <v>30.93275154004107</v>
      </c>
    </row>
    <row r="79" spans="1:9" ht="12.75">
      <c r="A79" s="67">
        <v>21000000</v>
      </c>
      <c r="B79" s="68" t="s">
        <v>63</v>
      </c>
      <c r="C79" s="69">
        <f>C80+C81</f>
        <v>84.2</v>
      </c>
      <c r="D79" s="69">
        <f>D80+D81</f>
        <v>84.2</v>
      </c>
      <c r="E79" s="69">
        <f>E80+E81</f>
        <v>22</v>
      </c>
      <c r="F79" s="69">
        <f>F80+F81</f>
        <v>16.974</v>
      </c>
      <c r="G79" s="73">
        <f t="shared" si="19"/>
        <v>20.159144893111637</v>
      </c>
      <c r="H79" s="72">
        <f t="shared" si="20"/>
        <v>20.159144893111637</v>
      </c>
      <c r="I79" s="73">
        <f t="shared" si="21"/>
        <v>77.15454545454546</v>
      </c>
    </row>
    <row r="80" spans="1:9" ht="12.75">
      <c r="A80" s="58">
        <v>21080500</v>
      </c>
      <c r="B80" s="74" t="s">
        <v>64</v>
      </c>
      <c r="C80" s="75">
        <v>1</v>
      </c>
      <c r="D80" s="75">
        <v>1</v>
      </c>
      <c r="E80" s="76">
        <v>0</v>
      </c>
      <c r="F80" s="77">
        <v>0</v>
      </c>
      <c r="G80" s="73">
        <f t="shared" si="19"/>
        <v>0</v>
      </c>
      <c r="H80" s="72">
        <f t="shared" si="20"/>
        <v>0</v>
      </c>
      <c r="I80" s="73">
        <v>0</v>
      </c>
    </row>
    <row r="81" spans="1:9" ht="12.75">
      <c r="A81" s="58">
        <v>21081100</v>
      </c>
      <c r="B81" s="74" t="s">
        <v>68</v>
      </c>
      <c r="C81" s="75">
        <v>83.2</v>
      </c>
      <c r="D81" s="75">
        <v>83.2</v>
      </c>
      <c r="E81" s="76">
        <v>22</v>
      </c>
      <c r="F81" s="77">
        <v>16.974</v>
      </c>
      <c r="G81" s="73">
        <f t="shared" si="19"/>
        <v>20.401442307692307</v>
      </c>
      <c r="H81" s="72">
        <f t="shared" si="20"/>
        <v>20.401442307692307</v>
      </c>
      <c r="I81" s="73">
        <f aca="true" t="shared" si="22" ref="I81:I86">F81/E81*100</f>
        <v>77.15454545454546</v>
      </c>
    </row>
    <row r="82" spans="1:9" ht="12.75">
      <c r="A82" s="67">
        <v>22000000</v>
      </c>
      <c r="B82" s="68" t="s">
        <v>452</v>
      </c>
      <c r="C82" s="69">
        <f aca="true" t="shared" si="23" ref="C82:C83">C83</f>
        <v>22700</v>
      </c>
      <c r="D82" s="69">
        <f aca="true" t="shared" si="24" ref="D82:D83">D83</f>
        <v>22700</v>
      </c>
      <c r="E82" s="69">
        <f aca="true" t="shared" si="25" ref="E82:E83">E83</f>
        <v>4462.2</v>
      </c>
      <c r="F82" s="69">
        <f aca="true" t="shared" si="26" ref="F82:F83">F83</f>
        <v>967.902</v>
      </c>
      <c r="G82" s="73">
        <f t="shared" si="19"/>
        <v>4.263885462555066</v>
      </c>
      <c r="H82" s="72">
        <f t="shared" si="20"/>
        <v>4.263885462555066</v>
      </c>
      <c r="I82" s="73">
        <f t="shared" si="22"/>
        <v>21.691138900094124</v>
      </c>
    </row>
    <row r="83" spans="1:9" ht="12.75">
      <c r="A83" s="67">
        <v>22010000</v>
      </c>
      <c r="B83" s="68" t="s">
        <v>413</v>
      </c>
      <c r="C83" s="69">
        <f t="shared" si="23"/>
        <v>22700</v>
      </c>
      <c r="D83" s="69">
        <f t="shared" si="24"/>
        <v>22700</v>
      </c>
      <c r="E83" s="69">
        <f t="shared" si="25"/>
        <v>4462.2</v>
      </c>
      <c r="F83" s="69">
        <f t="shared" si="26"/>
        <v>967.902</v>
      </c>
      <c r="G83" s="73">
        <f t="shared" si="19"/>
        <v>4.263885462555066</v>
      </c>
      <c r="H83" s="72">
        <f t="shared" si="20"/>
        <v>4.263885462555066</v>
      </c>
      <c r="I83" s="73">
        <f t="shared" si="22"/>
        <v>21.691138900094124</v>
      </c>
    </row>
    <row r="84" spans="1:9" ht="12.75">
      <c r="A84" s="67">
        <v>22012500</v>
      </c>
      <c r="B84" s="68" t="s">
        <v>453</v>
      </c>
      <c r="C84" s="69">
        <v>22700</v>
      </c>
      <c r="D84" s="69">
        <v>22700</v>
      </c>
      <c r="E84" s="69">
        <v>4462.2</v>
      </c>
      <c r="F84" s="70">
        <v>967.902</v>
      </c>
      <c r="G84" s="73">
        <f t="shared" si="19"/>
        <v>4.263885462555066</v>
      </c>
      <c r="H84" s="72">
        <f t="shared" si="20"/>
        <v>4.263885462555066</v>
      </c>
      <c r="I84" s="73">
        <f t="shared" si="22"/>
        <v>21.691138900094124</v>
      </c>
    </row>
    <row r="85" spans="1:9" ht="12.75">
      <c r="A85" s="67">
        <v>22090000</v>
      </c>
      <c r="B85" s="68" t="s">
        <v>71</v>
      </c>
      <c r="C85" s="69">
        <f>C86+C88+C89+C91</f>
        <v>3300</v>
      </c>
      <c r="D85" s="69">
        <f>D86+D88+D89+D91</f>
        <v>3300</v>
      </c>
      <c r="E85" s="69">
        <f>E86+E88+E89+E91</f>
        <v>575.7</v>
      </c>
      <c r="F85" s="69">
        <f>F86+F88+F89+F91</f>
        <v>560.313</v>
      </c>
      <c r="G85" s="73">
        <f t="shared" si="19"/>
        <v>16.979181818181818</v>
      </c>
      <c r="H85" s="72">
        <f t="shared" si="20"/>
        <v>16.979181818181818</v>
      </c>
      <c r="I85" s="73">
        <f t="shared" si="22"/>
        <v>97.32725377800936</v>
      </c>
    </row>
    <row r="86" spans="1:9" ht="12.75">
      <c r="A86" s="58">
        <v>22090100</v>
      </c>
      <c r="B86" s="74" t="s">
        <v>454</v>
      </c>
      <c r="C86" s="75">
        <v>200</v>
      </c>
      <c r="D86" s="75">
        <v>200</v>
      </c>
      <c r="E86" s="76">
        <v>29</v>
      </c>
      <c r="F86" s="77">
        <v>20.425</v>
      </c>
      <c r="G86" s="73">
        <f t="shared" si="19"/>
        <v>10.2125</v>
      </c>
      <c r="H86" s="72">
        <f t="shared" si="20"/>
        <v>10.2125</v>
      </c>
      <c r="I86" s="73">
        <f t="shared" si="22"/>
        <v>70.43103448275862</v>
      </c>
    </row>
    <row r="87" spans="1:9" ht="12.75">
      <c r="A87" s="58"/>
      <c r="B87" s="74" t="s">
        <v>455</v>
      </c>
      <c r="C87" s="75"/>
      <c r="D87" s="75"/>
      <c r="E87" s="76"/>
      <c r="F87" s="77"/>
      <c r="G87" s="73"/>
      <c r="H87" s="72"/>
      <c r="I87" s="73"/>
    </row>
    <row r="88" spans="1:9" ht="12.75">
      <c r="A88" s="58">
        <v>22090200</v>
      </c>
      <c r="B88" s="74" t="s">
        <v>415</v>
      </c>
      <c r="C88" s="75">
        <v>1460</v>
      </c>
      <c r="D88" s="75">
        <v>1460</v>
      </c>
      <c r="E88" s="76">
        <v>157.4</v>
      </c>
      <c r="F88" s="77">
        <v>53.815</v>
      </c>
      <c r="G88" s="73">
        <f aca="true" t="shared" si="27" ref="G88:G89">F88/C88*100</f>
        <v>3.685958904109589</v>
      </c>
      <c r="H88" s="72">
        <f aca="true" t="shared" si="28" ref="H88:H89">F88/D88*100</f>
        <v>3.685958904109589</v>
      </c>
      <c r="I88" s="73">
        <f aca="true" t="shared" si="29" ref="I88:I89">F88/E88*100</f>
        <v>34.18996188055908</v>
      </c>
    </row>
    <row r="89" spans="1:9" ht="12.75">
      <c r="A89" s="58">
        <v>22090300</v>
      </c>
      <c r="B89" s="74" t="s">
        <v>456</v>
      </c>
      <c r="C89" s="75">
        <v>7.5</v>
      </c>
      <c r="D89" s="75">
        <v>7.5</v>
      </c>
      <c r="E89" s="76">
        <v>0.7</v>
      </c>
      <c r="F89" s="77">
        <v>1.972</v>
      </c>
      <c r="G89" s="73">
        <f t="shared" si="27"/>
        <v>26.293333333333337</v>
      </c>
      <c r="H89" s="72">
        <f t="shared" si="28"/>
        <v>26.293333333333337</v>
      </c>
      <c r="I89" s="73">
        <f t="shared" si="29"/>
        <v>281.7142857142857</v>
      </c>
    </row>
    <row r="90" spans="1:9" ht="12.75">
      <c r="A90" s="58"/>
      <c r="B90" s="74" t="s">
        <v>457</v>
      </c>
      <c r="C90" s="75"/>
      <c r="D90" s="75"/>
      <c r="E90" s="76"/>
      <c r="F90" s="77"/>
      <c r="G90" s="73"/>
      <c r="H90" s="72"/>
      <c r="I90" s="73"/>
    </row>
    <row r="91" spans="1:9" ht="12.75">
      <c r="A91" s="58">
        <v>22090400</v>
      </c>
      <c r="B91" s="74" t="s">
        <v>458</v>
      </c>
      <c r="C91" s="75">
        <v>1632.5</v>
      </c>
      <c r="D91" s="75">
        <v>1632.5</v>
      </c>
      <c r="E91" s="76">
        <v>388.6</v>
      </c>
      <c r="F91" s="77">
        <v>484.101</v>
      </c>
      <c r="G91" s="73">
        <f>F91/C91*100</f>
        <v>29.653966309341502</v>
      </c>
      <c r="H91" s="72">
        <f>F91/D91*100</f>
        <v>29.653966309341502</v>
      </c>
      <c r="I91" s="73">
        <f>F91/E91*100</f>
        <v>124.57565620174987</v>
      </c>
    </row>
    <row r="92" spans="1:9" ht="12.75">
      <c r="A92" s="58"/>
      <c r="B92" s="74" t="s">
        <v>459</v>
      </c>
      <c r="C92" s="75"/>
      <c r="D92" s="75"/>
      <c r="E92" s="76"/>
      <c r="F92" s="77"/>
      <c r="G92" s="73"/>
      <c r="H92" s="72"/>
      <c r="I92" s="73"/>
    </row>
    <row r="93" spans="1:9" ht="12.75">
      <c r="A93" s="67">
        <v>24000000</v>
      </c>
      <c r="B93" s="68" t="s">
        <v>76</v>
      </c>
      <c r="C93" s="69">
        <f aca="true" t="shared" si="30" ref="C93:C94">C94</f>
        <v>6</v>
      </c>
      <c r="D93" s="69">
        <f aca="true" t="shared" si="31" ref="D93:D94">D94</f>
        <v>6</v>
      </c>
      <c r="E93" s="69">
        <f aca="true" t="shared" si="32" ref="E93:E94">E94</f>
        <v>4.9</v>
      </c>
      <c r="F93" s="70">
        <f aca="true" t="shared" si="33" ref="F93:F94">F94</f>
        <v>21.493</v>
      </c>
      <c r="G93" s="73">
        <f aca="true" t="shared" si="34" ref="G93:G98">F93/C93*100</f>
        <v>358.21666666666664</v>
      </c>
      <c r="H93" s="72">
        <f aca="true" t="shared" si="35" ref="H93:H98">F93/D93*100</f>
        <v>358.21666666666664</v>
      </c>
      <c r="I93" s="73">
        <f aca="true" t="shared" si="36" ref="I93:I95">F93/E93*100</f>
        <v>438.63265306122446</v>
      </c>
    </row>
    <row r="94" spans="1:9" ht="12.75">
      <c r="A94" s="67">
        <v>24060000</v>
      </c>
      <c r="B94" s="68" t="s">
        <v>64</v>
      </c>
      <c r="C94" s="69">
        <f t="shared" si="30"/>
        <v>6</v>
      </c>
      <c r="D94" s="69">
        <f t="shared" si="31"/>
        <v>6</v>
      </c>
      <c r="E94" s="69">
        <f t="shared" si="32"/>
        <v>4.9</v>
      </c>
      <c r="F94" s="70">
        <f t="shared" si="33"/>
        <v>21.493</v>
      </c>
      <c r="G94" s="73">
        <f t="shared" si="34"/>
        <v>358.21666666666664</v>
      </c>
      <c r="H94" s="72">
        <f t="shared" si="35"/>
        <v>358.21666666666664</v>
      </c>
      <c r="I94" s="73">
        <f t="shared" si="36"/>
        <v>438.63265306122446</v>
      </c>
    </row>
    <row r="95" spans="1:9" ht="12.75">
      <c r="A95" s="58">
        <v>24060300</v>
      </c>
      <c r="B95" s="74" t="s">
        <v>64</v>
      </c>
      <c r="C95" s="75">
        <v>6</v>
      </c>
      <c r="D95" s="75">
        <v>6</v>
      </c>
      <c r="E95" s="76">
        <v>4.9</v>
      </c>
      <c r="F95" s="77">
        <v>21.493</v>
      </c>
      <c r="G95" s="73">
        <f t="shared" si="34"/>
        <v>358.21666666666664</v>
      </c>
      <c r="H95" s="72">
        <f t="shared" si="35"/>
        <v>358.21666666666664</v>
      </c>
      <c r="I95" s="73">
        <f t="shared" si="36"/>
        <v>438.63265306122446</v>
      </c>
    </row>
    <row r="96" spans="1:9" ht="12.75">
      <c r="A96" s="67">
        <v>30000000</v>
      </c>
      <c r="B96" s="68" t="s">
        <v>77</v>
      </c>
      <c r="C96" s="69">
        <f aca="true" t="shared" si="37" ref="C96:C97">C97</f>
        <v>2</v>
      </c>
      <c r="D96" s="69">
        <f aca="true" t="shared" si="38" ref="D96:D97">D97</f>
        <v>2</v>
      </c>
      <c r="E96" s="69">
        <f aca="true" t="shared" si="39" ref="E96:E97">E97</f>
        <v>0</v>
      </c>
      <c r="F96" s="70">
        <f aca="true" t="shared" si="40" ref="F96:F97">F97</f>
        <v>11.105</v>
      </c>
      <c r="G96" s="73">
        <f t="shared" si="34"/>
        <v>555.25</v>
      </c>
      <c r="H96" s="72">
        <f t="shared" si="35"/>
        <v>555.25</v>
      </c>
      <c r="I96" s="73">
        <v>0</v>
      </c>
    </row>
    <row r="97" spans="1:9" ht="12.75">
      <c r="A97" s="67">
        <v>31000000</v>
      </c>
      <c r="B97" s="68" t="s">
        <v>78</v>
      </c>
      <c r="C97" s="69">
        <f t="shared" si="37"/>
        <v>2</v>
      </c>
      <c r="D97" s="69">
        <f t="shared" si="38"/>
        <v>2</v>
      </c>
      <c r="E97" s="69">
        <f t="shared" si="39"/>
        <v>0</v>
      </c>
      <c r="F97" s="70">
        <f t="shared" si="40"/>
        <v>11.105</v>
      </c>
      <c r="G97" s="73">
        <f t="shared" si="34"/>
        <v>555.25</v>
      </c>
      <c r="H97" s="72">
        <f t="shared" si="35"/>
        <v>555.25</v>
      </c>
      <c r="I97" s="73">
        <v>0</v>
      </c>
    </row>
    <row r="98" spans="1:9" ht="12.75">
      <c r="A98" s="58">
        <v>31010200</v>
      </c>
      <c r="B98" s="74" t="s">
        <v>244</v>
      </c>
      <c r="C98" s="75">
        <v>2</v>
      </c>
      <c r="D98" s="75">
        <v>2</v>
      </c>
      <c r="E98" s="76">
        <v>0</v>
      </c>
      <c r="F98" s="77">
        <v>11.105</v>
      </c>
      <c r="G98" s="73">
        <f t="shared" si="34"/>
        <v>555.25</v>
      </c>
      <c r="H98" s="72">
        <f t="shared" si="35"/>
        <v>555.25</v>
      </c>
      <c r="I98" s="73">
        <v>0</v>
      </c>
    </row>
    <row r="99" spans="1:9" ht="12.75">
      <c r="A99" s="58"/>
      <c r="B99" s="74" t="s">
        <v>245</v>
      </c>
      <c r="C99" s="75"/>
      <c r="D99" s="75"/>
      <c r="E99" s="69"/>
      <c r="F99" s="70"/>
      <c r="G99" s="73"/>
      <c r="H99" s="72"/>
      <c r="I99" s="73"/>
    </row>
    <row r="100" spans="1:9" ht="13.5">
      <c r="A100" s="58"/>
      <c r="B100" s="74" t="s">
        <v>246</v>
      </c>
      <c r="C100" s="75"/>
      <c r="D100" s="75"/>
      <c r="E100" s="69"/>
      <c r="F100" s="70"/>
      <c r="G100" s="81"/>
      <c r="H100" s="72"/>
      <c r="I100" s="81"/>
    </row>
    <row r="101" spans="1:9" ht="15.75">
      <c r="A101" s="82">
        <v>900101</v>
      </c>
      <c r="B101" s="83" t="s">
        <v>247</v>
      </c>
      <c r="C101" s="84">
        <f>C15+C78+C96</f>
        <v>118553.97</v>
      </c>
      <c r="D101" s="84">
        <f>D15+D78+D96</f>
        <v>118553.97</v>
      </c>
      <c r="E101" s="84">
        <f>E15+E78+E96</f>
        <v>23908.77</v>
      </c>
      <c r="F101" s="84">
        <f>F15+F78+F96</f>
        <v>24989.801000000003</v>
      </c>
      <c r="G101" s="85">
        <f>F101/C101*100</f>
        <v>21.078839451770364</v>
      </c>
      <c r="H101" s="85">
        <f>F101/D101*100</f>
        <v>21.078839451770364</v>
      </c>
      <c r="I101" s="85">
        <f>F101/E101*100</f>
        <v>104.52148312104723</v>
      </c>
    </row>
    <row r="102" spans="1:9" ht="15.75">
      <c r="A102" s="82"/>
      <c r="B102" s="83"/>
      <c r="C102" s="84"/>
      <c r="D102" s="84"/>
      <c r="E102" s="84"/>
      <c r="F102" s="84"/>
      <c r="G102" s="85"/>
      <c r="H102" s="85"/>
      <c r="I102" s="86"/>
    </row>
    <row r="103" spans="1:9" ht="12.75">
      <c r="A103" s="67">
        <v>40000000</v>
      </c>
      <c r="B103" s="87" t="s">
        <v>91</v>
      </c>
      <c r="C103" s="70">
        <f>C104</f>
        <v>228858.83799999996</v>
      </c>
      <c r="D103" s="70">
        <f>D104</f>
        <v>230988.24299999996</v>
      </c>
      <c r="E103" s="70">
        <f>E104</f>
        <v>59112.091</v>
      </c>
      <c r="F103" s="70">
        <f>F104</f>
        <v>54663.568999999996</v>
      </c>
      <c r="G103" s="88">
        <f aca="true" t="shared" si="41" ref="G103:G104">F103/C103*100</f>
        <v>23.885277701182773</v>
      </c>
      <c r="H103" s="71">
        <f aca="true" t="shared" si="42" ref="H103:H107">F103/D103*100</f>
        <v>23.665087144716715</v>
      </c>
      <c r="I103" s="71">
        <f aca="true" t="shared" si="43" ref="I103:I107">F103/E103*100</f>
        <v>92.47442963910716</v>
      </c>
    </row>
    <row r="104" spans="1:9" ht="12.75">
      <c r="A104" s="67">
        <v>41000000</v>
      </c>
      <c r="B104" s="89" t="s">
        <v>92</v>
      </c>
      <c r="C104" s="70">
        <f>C107+C105</f>
        <v>228858.83799999996</v>
      </c>
      <c r="D104" s="70">
        <f>D107+D105</f>
        <v>230988.24299999996</v>
      </c>
      <c r="E104" s="70">
        <f>E107+E105</f>
        <v>59112.091</v>
      </c>
      <c r="F104" s="70">
        <f>F107+F105</f>
        <v>54663.568999999996</v>
      </c>
      <c r="G104" s="73">
        <f t="shared" si="41"/>
        <v>23.885277701182773</v>
      </c>
      <c r="H104" s="73">
        <f t="shared" si="42"/>
        <v>23.665087144716715</v>
      </c>
      <c r="I104" s="73">
        <f t="shared" si="43"/>
        <v>92.47442963910716</v>
      </c>
    </row>
    <row r="105" spans="1:9" ht="12.75">
      <c r="A105" s="67">
        <v>41020000</v>
      </c>
      <c r="B105" s="89" t="s">
        <v>93</v>
      </c>
      <c r="C105" s="70">
        <f>C106</f>
        <v>0</v>
      </c>
      <c r="D105" s="70">
        <f>D106</f>
        <v>1432.544</v>
      </c>
      <c r="E105" s="70">
        <f>E106</f>
        <v>1432.544</v>
      </c>
      <c r="F105" s="70">
        <f>F106</f>
        <v>0</v>
      </c>
      <c r="G105" s="73">
        <v>0</v>
      </c>
      <c r="H105" s="73">
        <f t="shared" si="42"/>
        <v>0</v>
      </c>
      <c r="I105" s="73">
        <f t="shared" si="43"/>
        <v>0</v>
      </c>
    </row>
    <row r="106" spans="1:9" ht="12.75">
      <c r="A106" s="67">
        <v>41020900</v>
      </c>
      <c r="B106" s="89" t="s">
        <v>460</v>
      </c>
      <c r="C106" s="70">
        <v>0</v>
      </c>
      <c r="D106" s="70">
        <v>1432.544</v>
      </c>
      <c r="E106" s="70">
        <v>1432.544</v>
      </c>
      <c r="F106" s="70">
        <v>0</v>
      </c>
      <c r="G106" s="73">
        <v>0</v>
      </c>
      <c r="H106" s="73">
        <f t="shared" si="42"/>
        <v>0</v>
      </c>
      <c r="I106" s="73">
        <f t="shared" si="43"/>
        <v>0</v>
      </c>
    </row>
    <row r="107" spans="1:9" ht="12.75">
      <c r="A107" s="67">
        <v>41030000</v>
      </c>
      <c r="B107" s="89" t="s">
        <v>97</v>
      </c>
      <c r="C107" s="70">
        <f>C109+C113+C117+C126+C129+C130+C155</f>
        <v>228858.83799999996</v>
      </c>
      <c r="D107" s="70">
        <f>D109+D113+D117+D126+D129+D130+D155</f>
        <v>229555.69899999996</v>
      </c>
      <c r="E107" s="70">
        <f>E109+E113+E117+E126+E129+E130+E155</f>
        <v>57679.547</v>
      </c>
      <c r="F107" s="70">
        <f>F109+F113+F117+F126+F129+F130+F155</f>
        <v>54663.568999999996</v>
      </c>
      <c r="G107" s="73">
        <f>F107/C107*100</f>
        <v>23.885277701182773</v>
      </c>
      <c r="H107" s="73">
        <f t="shared" si="42"/>
        <v>23.81276929221435</v>
      </c>
      <c r="I107" s="73">
        <f t="shared" si="43"/>
        <v>94.77114825468375</v>
      </c>
    </row>
    <row r="108" spans="1:9" ht="12.75">
      <c r="A108" s="58"/>
      <c r="B108" s="10" t="s">
        <v>98</v>
      </c>
      <c r="C108" s="57"/>
      <c r="D108" s="69"/>
      <c r="E108" s="69"/>
      <c r="F108" s="69"/>
      <c r="G108" s="73"/>
      <c r="H108" s="73"/>
      <c r="I108" s="73"/>
    </row>
    <row r="109" spans="1:9" ht="12.75">
      <c r="A109" s="58">
        <v>41030600</v>
      </c>
      <c r="B109" s="10" t="s">
        <v>461</v>
      </c>
      <c r="C109" s="79">
        <v>108180.7</v>
      </c>
      <c r="D109" s="75">
        <v>108180.7</v>
      </c>
      <c r="E109" s="76">
        <v>25670.445</v>
      </c>
      <c r="F109" s="76">
        <v>25670.445</v>
      </c>
      <c r="G109" s="73">
        <f>F109/C109*100</f>
        <v>23.729228041600766</v>
      </c>
      <c r="H109" s="73">
        <f>F109/D109*100</f>
        <v>23.729228041600766</v>
      </c>
      <c r="I109" s="73">
        <f>F109/E109*100</f>
        <v>100</v>
      </c>
    </row>
    <row r="110" spans="1:9" ht="12.75">
      <c r="A110" s="58"/>
      <c r="B110" s="10" t="s">
        <v>462</v>
      </c>
      <c r="C110" s="57"/>
      <c r="D110" s="75"/>
      <c r="E110" s="76"/>
      <c r="F110" s="76"/>
      <c r="G110" s="73"/>
      <c r="H110" s="73"/>
      <c r="I110" s="73"/>
    </row>
    <row r="111" spans="1:9" ht="12.75">
      <c r="A111" s="58"/>
      <c r="B111" s="10" t="s">
        <v>463</v>
      </c>
      <c r="C111" s="57"/>
      <c r="D111" s="69"/>
      <c r="E111" s="69"/>
      <c r="F111" s="69"/>
      <c r="G111" s="73"/>
      <c r="H111" s="73"/>
      <c r="I111" s="73"/>
    </row>
    <row r="112" spans="1:9" ht="12.75">
      <c r="A112" s="58"/>
      <c r="B112" s="10" t="s">
        <v>464</v>
      </c>
      <c r="C112" s="57"/>
      <c r="D112" s="69"/>
      <c r="E112" s="69"/>
      <c r="F112" s="69"/>
      <c r="G112" s="73"/>
      <c r="H112" s="73"/>
      <c r="I112" s="73"/>
    </row>
    <row r="113" spans="1:9" ht="12.75">
      <c r="A113" s="58">
        <v>41030800</v>
      </c>
      <c r="B113" s="10" t="s">
        <v>465</v>
      </c>
      <c r="C113" s="79">
        <v>32592.6</v>
      </c>
      <c r="D113" s="69">
        <v>32592.6</v>
      </c>
      <c r="E113" s="69">
        <v>10903.713</v>
      </c>
      <c r="F113" s="69">
        <v>10592.661</v>
      </c>
      <c r="G113" s="73">
        <f>F113/C113*100</f>
        <v>32.50020249995398</v>
      </c>
      <c r="H113" s="73">
        <f>F113/D113*100</f>
        <v>32.50020249995398</v>
      </c>
      <c r="I113" s="73">
        <f>F113/E113*100</f>
        <v>97.14728368217322</v>
      </c>
    </row>
    <row r="114" spans="1:9" ht="12.75">
      <c r="A114" s="58"/>
      <c r="B114" s="10" t="s">
        <v>466</v>
      </c>
      <c r="C114" s="57"/>
      <c r="D114" s="75"/>
      <c r="E114" s="75"/>
      <c r="F114" s="75"/>
      <c r="G114" s="73"/>
      <c r="H114" s="73"/>
      <c r="I114" s="73"/>
    </row>
    <row r="115" spans="1:9" ht="12.75">
      <c r="A115" s="58"/>
      <c r="B115" s="10" t="s">
        <v>467</v>
      </c>
      <c r="C115" s="57"/>
      <c r="D115" s="69"/>
      <c r="E115" s="69"/>
      <c r="F115" s="69"/>
      <c r="G115" s="73"/>
      <c r="H115" s="73"/>
      <c r="I115" s="73"/>
    </row>
    <row r="116" spans="1:9" ht="12.75">
      <c r="A116" s="58"/>
      <c r="B116" s="10" t="s">
        <v>468</v>
      </c>
      <c r="C116" s="57"/>
      <c r="D116" s="75"/>
      <c r="E116" s="76"/>
      <c r="F116" s="76"/>
      <c r="G116" s="73"/>
      <c r="H116" s="73"/>
      <c r="I116" s="73"/>
    </row>
    <row r="117" spans="1:9" ht="12.75">
      <c r="A117" s="58">
        <v>41030900</v>
      </c>
      <c r="B117" s="10" t="s">
        <v>469</v>
      </c>
      <c r="C117" s="79">
        <v>1158</v>
      </c>
      <c r="D117" s="75">
        <v>1158</v>
      </c>
      <c r="E117" s="76">
        <v>327.271</v>
      </c>
      <c r="F117" s="76">
        <v>252.49</v>
      </c>
      <c r="G117" s="73">
        <f>F117/C117*100</f>
        <v>21.803972366148532</v>
      </c>
      <c r="H117" s="73">
        <f>F117/D117*100</f>
        <v>21.803972366148532</v>
      </c>
      <c r="I117" s="73">
        <f>F117/E117*100</f>
        <v>77.15012940346074</v>
      </c>
    </row>
    <row r="118" spans="1:9" ht="12.75">
      <c r="A118" s="58"/>
      <c r="B118" s="10" t="s">
        <v>470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471</v>
      </c>
      <c r="C119" s="57"/>
      <c r="D119" s="80"/>
      <c r="E119" s="76"/>
      <c r="F119" s="76"/>
      <c r="G119" s="73"/>
      <c r="H119" s="73"/>
      <c r="I119" s="73"/>
    </row>
    <row r="120" spans="1:9" ht="12.75">
      <c r="A120" s="58"/>
      <c r="B120" s="10" t="s">
        <v>472</v>
      </c>
      <c r="C120" s="57"/>
      <c r="D120" s="76"/>
      <c r="E120" s="76"/>
      <c r="F120" s="76"/>
      <c r="G120" s="73"/>
      <c r="H120" s="73"/>
      <c r="I120" s="73"/>
    </row>
    <row r="121" spans="1:9" ht="12.75">
      <c r="A121" s="58"/>
      <c r="B121" s="10" t="s">
        <v>473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474</v>
      </c>
      <c r="C122" s="57"/>
      <c r="D122" s="80"/>
      <c r="E122" s="76"/>
      <c r="F122" s="76"/>
      <c r="G122" s="73"/>
      <c r="H122" s="73"/>
      <c r="I122" s="73"/>
    </row>
    <row r="123" spans="1:9" ht="12.75">
      <c r="A123" s="58"/>
      <c r="B123" s="10" t="s">
        <v>475</v>
      </c>
      <c r="C123" s="57"/>
      <c r="D123" s="76"/>
      <c r="E123" s="76"/>
      <c r="F123" s="76"/>
      <c r="G123" s="73"/>
      <c r="H123" s="73"/>
      <c r="I123" s="73"/>
    </row>
    <row r="124" spans="1:9" ht="12.75">
      <c r="A124" s="58"/>
      <c r="B124" s="10" t="s">
        <v>476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144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>
        <v>41031000</v>
      </c>
      <c r="B126" s="10" t="s">
        <v>477</v>
      </c>
      <c r="C126" s="79">
        <v>3.8</v>
      </c>
      <c r="D126" s="76">
        <v>3</v>
      </c>
      <c r="E126" s="76">
        <v>0.227</v>
      </c>
      <c r="F126" s="76">
        <v>0.227</v>
      </c>
      <c r="G126" s="73">
        <f>F126/C126*100</f>
        <v>5.973684210526317</v>
      </c>
      <c r="H126" s="73">
        <f>F126/D126*100</f>
        <v>7.566666666666667</v>
      </c>
      <c r="I126" s="73">
        <f>F126/E126*100</f>
        <v>100</v>
      </c>
    </row>
    <row r="127" spans="1:9" ht="12.75">
      <c r="A127" s="58"/>
      <c r="B127" s="10" t="s">
        <v>478</v>
      </c>
      <c r="C127" s="57"/>
      <c r="D127" s="76"/>
      <c r="E127" s="76"/>
      <c r="F127" s="76"/>
      <c r="G127" s="73"/>
      <c r="H127" s="73"/>
      <c r="I127" s="73"/>
    </row>
    <row r="128" spans="1:9" ht="12.75">
      <c r="A128" s="58"/>
      <c r="B128" s="10" t="s">
        <v>479</v>
      </c>
      <c r="C128" s="57"/>
      <c r="D128" s="80"/>
      <c r="E128" s="76"/>
      <c r="F128" s="76"/>
      <c r="G128" s="73"/>
      <c r="H128" s="73"/>
      <c r="I128" s="73"/>
    </row>
    <row r="129" spans="1:9" ht="12.75">
      <c r="A129" s="90">
        <v>41033900</v>
      </c>
      <c r="B129" s="91" t="s">
        <v>422</v>
      </c>
      <c r="C129" s="92">
        <v>84102.127</v>
      </c>
      <c r="D129" s="92">
        <v>84102.127</v>
      </c>
      <c r="E129" s="93">
        <v>19311.915</v>
      </c>
      <c r="F129" s="93">
        <v>17556.39</v>
      </c>
      <c r="G129" s="94">
        <f aca="true" t="shared" si="44" ref="G129:G131">F129/C129*100</f>
        <v>20.875084407793874</v>
      </c>
      <c r="H129" s="94">
        <f aca="true" t="shared" si="45" ref="H129:H130">F129/D129*100</f>
        <v>20.875084407793874</v>
      </c>
      <c r="I129" s="73">
        <f aca="true" t="shared" si="46" ref="I129:I130">F129/E129*100</f>
        <v>90.90962755376667</v>
      </c>
    </row>
    <row r="130" spans="1:9" ht="12.75">
      <c r="A130" s="95">
        <v>41035000</v>
      </c>
      <c r="B130" s="96" t="s">
        <v>149</v>
      </c>
      <c r="C130" s="79">
        <f>C131+C134+C135</f>
        <v>1779</v>
      </c>
      <c r="D130" s="79">
        <f>D131+D134+D135+D138+D140+D145+D146+D148+D150+D154</f>
        <v>2476.661</v>
      </c>
      <c r="E130" s="79">
        <f>E131+E134+E135+E138+E140+E145+E146+E148+E150+E154</f>
        <v>1203.722</v>
      </c>
      <c r="F130" s="79">
        <f>F131+F134+F135+F138+F140+F145+F146+F148+F150+F154</f>
        <v>332.93399999999997</v>
      </c>
      <c r="G130" s="94">
        <f t="shared" si="44"/>
        <v>18.71467116357504</v>
      </c>
      <c r="H130" s="94">
        <f t="shared" si="45"/>
        <v>13.442857137089007</v>
      </c>
      <c r="I130" s="73">
        <f t="shared" si="46"/>
        <v>27.658711895271498</v>
      </c>
    </row>
    <row r="131" spans="1:9" ht="12.75">
      <c r="A131" s="97">
        <v>41035000</v>
      </c>
      <c r="B131" s="91" t="s">
        <v>480</v>
      </c>
      <c r="C131" s="79">
        <v>1600</v>
      </c>
      <c r="D131" s="93">
        <v>0</v>
      </c>
      <c r="E131" s="93">
        <v>0</v>
      </c>
      <c r="F131" s="93">
        <v>0</v>
      </c>
      <c r="G131" s="94">
        <f t="shared" si="44"/>
        <v>0</v>
      </c>
      <c r="H131" s="94">
        <v>0</v>
      </c>
      <c r="I131" s="73">
        <v>0</v>
      </c>
    </row>
    <row r="132" spans="1:9" ht="12.75">
      <c r="A132" s="97"/>
      <c r="B132" s="91" t="s">
        <v>481</v>
      </c>
      <c r="C132" s="57"/>
      <c r="D132" s="98"/>
      <c r="E132" s="93"/>
      <c r="F132" s="93"/>
      <c r="G132" s="94"/>
      <c r="H132" s="94"/>
      <c r="I132" s="73"/>
    </row>
    <row r="133" spans="1:9" ht="12.75">
      <c r="A133" s="97"/>
      <c r="B133" s="91" t="s">
        <v>482</v>
      </c>
      <c r="C133" s="57"/>
      <c r="D133" s="98"/>
      <c r="E133" s="93"/>
      <c r="F133" s="93"/>
      <c r="G133" s="94"/>
      <c r="H133" s="94"/>
      <c r="I133" s="73"/>
    </row>
    <row r="134" spans="1:9" ht="12.75">
      <c r="A134" s="97">
        <v>41035000</v>
      </c>
      <c r="B134" s="91" t="s">
        <v>483</v>
      </c>
      <c r="C134" s="79">
        <v>99</v>
      </c>
      <c r="D134" s="93">
        <v>99</v>
      </c>
      <c r="E134" s="93">
        <v>0</v>
      </c>
      <c r="F134" s="93">
        <v>0</v>
      </c>
      <c r="G134" s="94">
        <f aca="true" t="shared" si="47" ref="G134:G135">F134/C134*100</f>
        <v>0</v>
      </c>
      <c r="H134" s="94">
        <f aca="true" t="shared" si="48" ref="H134:H135">F134/D134*100</f>
        <v>0</v>
      </c>
      <c r="I134" s="73">
        <v>0</v>
      </c>
    </row>
    <row r="135" spans="1:9" ht="12.75">
      <c r="A135" s="97">
        <v>41035000</v>
      </c>
      <c r="B135" s="91" t="s">
        <v>385</v>
      </c>
      <c r="C135" s="79">
        <v>80</v>
      </c>
      <c r="D135" s="93">
        <v>80</v>
      </c>
      <c r="E135" s="93">
        <v>1.661</v>
      </c>
      <c r="F135" s="93">
        <v>0.395</v>
      </c>
      <c r="G135" s="94">
        <f t="shared" si="47"/>
        <v>0.49375</v>
      </c>
      <c r="H135" s="94">
        <f t="shared" si="48"/>
        <v>0.49375</v>
      </c>
      <c r="I135" s="73">
        <f>F135/E135*100</f>
        <v>23.780854906682723</v>
      </c>
    </row>
    <row r="136" spans="1:9" ht="12.75">
      <c r="A136" s="97"/>
      <c r="B136" s="91" t="s">
        <v>484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/>
      <c r="B137" s="91" t="s">
        <v>485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>
        <v>41035000</v>
      </c>
      <c r="B138" s="91" t="s">
        <v>486</v>
      </c>
      <c r="C138" s="79">
        <v>0</v>
      </c>
      <c r="D138" s="98">
        <v>332.539</v>
      </c>
      <c r="E138" s="93">
        <v>332.539</v>
      </c>
      <c r="F138" s="93">
        <v>332.539</v>
      </c>
      <c r="G138" s="94">
        <v>0</v>
      </c>
      <c r="H138" s="94">
        <f>F138/D138*100</f>
        <v>100</v>
      </c>
      <c r="I138" s="73">
        <f>F138/E138*100</f>
        <v>100</v>
      </c>
    </row>
    <row r="139" spans="1:9" ht="12.75">
      <c r="A139" s="97"/>
      <c r="B139" s="202" t="s">
        <v>487</v>
      </c>
      <c r="C139" s="57"/>
      <c r="D139" s="98"/>
      <c r="E139" s="93"/>
      <c r="F139" s="93"/>
      <c r="G139" s="94"/>
      <c r="H139" s="94"/>
      <c r="I139" s="73"/>
    </row>
    <row r="140" spans="1:9" ht="12.75">
      <c r="A140" s="97">
        <v>41035000</v>
      </c>
      <c r="B140" s="91" t="s">
        <v>480</v>
      </c>
      <c r="C140" s="79">
        <v>0</v>
      </c>
      <c r="D140" s="93">
        <v>1600</v>
      </c>
      <c r="E140" s="93">
        <v>600.4</v>
      </c>
      <c r="F140" s="93">
        <v>0</v>
      </c>
      <c r="G140" s="94">
        <v>0</v>
      </c>
      <c r="H140" s="94">
        <f>F140/D140*100</f>
        <v>0</v>
      </c>
      <c r="I140" s="73">
        <f>F140/E140*100</f>
        <v>0</v>
      </c>
    </row>
    <row r="141" spans="1:9" ht="12.75">
      <c r="A141" s="97"/>
      <c r="B141" s="91" t="s">
        <v>481</v>
      </c>
      <c r="C141" s="57"/>
      <c r="D141" s="98"/>
      <c r="E141" s="93"/>
      <c r="F141" s="93"/>
      <c r="G141" s="94"/>
      <c r="H141" s="94"/>
      <c r="I141" s="73"/>
    </row>
    <row r="142" spans="1:9" ht="12.75">
      <c r="A142" s="97"/>
      <c r="B142" s="91" t="s">
        <v>488</v>
      </c>
      <c r="C142" s="57"/>
      <c r="D142" s="98"/>
      <c r="E142" s="93"/>
      <c r="F142" s="93"/>
      <c r="G142" s="94"/>
      <c r="H142" s="94"/>
      <c r="I142" s="73"/>
    </row>
    <row r="143" spans="1:9" ht="12.75">
      <c r="A143" s="97"/>
      <c r="B143" s="202" t="s">
        <v>489</v>
      </c>
      <c r="C143" s="57"/>
      <c r="D143" s="98"/>
      <c r="E143" s="93"/>
      <c r="F143" s="93"/>
      <c r="G143" s="94"/>
      <c r="H143" s="94"/>
      <c r="I143" s="73"/>
    </row>
    <row r="144" spans="1:9" ht="12.75">
      <c r="A144" s="97"/>
      <c r="B144" s="202" t="s">
        <v>490</v>
      </c>
      <c r="C144" s="57"/>
      <c r="D144" s="98"/>
      <c r="E144" s="93"/>
      <c r="F144" s="93"/>
      <c r="G144" s="94"/>
      <c r="H144" s="94"/>
      <c r="I144" s="73"/>
    </row>
    <row r="145" spans="1:9" ht="12.75">
      <c r="A145" s="97">
        <v>41035000</v>
      </c>
      <c r="B145" s="91" t="s">
        <v>491</v>
      </c>
      <c r="C145" s="79">
        <v>0</v>
      </c>
      <c r="D145" s="93">
        <v>100</v>
      </c>
      <c r="E145" s="93">
        <v>100</v>
      </c>
      <c r="F145" s="93">
        <v>0</v>
      </c>
      <c r="G145" s="94">
        <v>0</v>
      </c>
      <c r="H145" s="94">
        <f aca="true" t="shared" si="49" ref="H145:H146">F145/D145*100</f>
        <v>0</v>
      </c>
      <c r="I145" s="73">
        <f>F145/E145*100</f>
        <v>0</v>
      </c>
    </row>
    <row r="146" spans="1:9" ht="12.75">
      <c r="A146" s="97">
        <v>41035000</v>
      </c>
      <c r="B146" s="91" t="s">
        <v>492</v>
      </c>
      <c r="C146" s="79">
        <v>0</v>
      </c>
      <c r="D146" s="93">
        <v>96</v>
      </c>
      <c r="E146" s="93">
        <v>0</v>
      </c>
      <c r="F146" s="93">
        <v>0</v>
      </c>
      <c r="G146" s="94">
        <v>0</v>
      </c>
      <c r="H146" s="94">
        <f t="shared" si="49"/>
        <v>0</v>
      </c>
      <c r="I146" s="73">
        <v>0</v>
      </c>
    </row>
    <row r="147" spans="1:9" ht="12.75">
      <c r="A147" s="97"/>
      <c r="B147" s="202" t="s">
        <v>281</v>
      </c>
      <c r="C147" s="57"/>
      <c r="D147" s="98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493</v>
      </c>
      <c r="C148" s="79">
        <v>0</v>
      </c>
      <c r="D148" s="98">
        <v>29.135</v>
      </c>
      <c r="E148" s="93">
        <v>29.135</v>
      </c>
      <c r="F148" s="93">
        <v>0</v>
      </c>
      <c r="G148" s="94">
        <v>0</v>
      </c>
      <c r="H148" s="94">
        <f>F148/D148*100</f>
        <v>0</v>
      </c>
      <c r="I148" s="73">
        <f>F148/E148*100</f>
        <v>0</v>
      </c>
    </row>
    <row r="149" spans="1:9" ht="12.75">
      <c r="A149" s="97"/>
      <c r="B149" s="202" t="s">
        <v>494</v>
      </c>
      <c r="C149" s="57"/>
      <c r="D149" s="98"/>
      <c r="E149" s="93"/>
      <c r="F149" s="93"/>
      <c r="G149" s="94"/>
      <c r="H149" s="94"/>
      <c r="I149" s="73"/>
    </row>
    <row r="150" spans="1:9" ht="12.75">
      <c r="A150" s="97">
        <v>41035000</v>
      </c>
      <c r="B150" s="91" t="s">
        <v>424</v>
      </c>
      <c r="C150" s="79">
        <v>0</v>
      </c>
      <c r="D150" s="93">
        <v>45</v>
      </c>
      <c r="E150" s="93">
        <v>45</v>
      </c>
      <c r="F150" s="93">
        <v>0</v>
      </c>
      <c r="G150" s="94">
        <v>0</v>
      </c>
      <c r="H150" s="94">
        <f>F150/D150*100</f>
        <v>0</v>
      </c>
      <c r="I150" s="73">
        <f>F150/E150*100</f>
        <v>0</v>
      </c>
    </row>
    <row r="151" spans="1:9" ht="12.75">
      <c r="A151" s="97"/>
      <c r="B151" s="202" t="s">
        <v>495</v>
      </c>
      <c r="C151" s="57"/>
      <c r="D151" s="98"/>
      <c r="E151" s="93"/>
      <c r="F151" s="93"/>
      <c r="G151" s="94"/>
      <c r="H151" s="94"/>
      <c r="I151" s="73"/>
    </row>
    <row r="152" spans="1:9" ht="12.75">
      <c r="A152" s="97"/>
      <c r="B152" s="202" t="s">
        <v>496</v>
      </c>
      <c r="C152" s="57"/>
      <c r="D152" s="98"/>
      <c r="E152" s="93"/>
      <c r="F152" s="93"/>
      <c r="G152" s="94"/>
      <c r="H152" s="94"/>
      <c r="I152" s="73"/>
    </row>
    <row r="153" spans="1:9" ht="12.75">
      <c r="A153" s="97"/>
      <c r="B153" s="202" t="s">
        <v>497</v>
      </c>
      <c r="C153" s="57"/>
      <c r="D153" s="98"/>
      <c r="E153" s="93"/>
      <c r="F153" s="93"/>
      <c r="G153" s="94"/>
      <c r="H153" s="94"/>
      <c r="I153" s="73"/>
    </row>
    <row r="154" spans="1:9" ht="12.75">
      <c r="A154" s="97">
        <v>41035000</v>
      </c>
      <c r="B154" s="91" t="s">
        <v>362</v>
      </c>
      <c r="C154" s="57">
        <v>0</v>
      </c>
      <c r="D154" s="98">
        <v>94.987</v>
      </c>
      <c r="E154" s="93">
        <v>94.987</v>
      </c>
      <c r="F154" s="93">
        <v>0</v>
      </c>
      <c r="G154" s="94">
        <v>0</v>
      </c>
      <c r="H154" s="94">
        <f aca="true" t="shared" si="50" ref="H154:H155">F154/D154*100</f>
        <v>0</v>
      </c>
      <c r="I154" s="73">
        <f aca="true" t="shared" si="51" ref="I154:I155">F154/E154*100</f>
        <v>0</v>
      </c>
    </row>
    <row r="155" spans="1:9" ht="12.75">
      <c r="A155" s="58">
        <v>41035800</v>
      </c>
      <c r="B155" s="74" t="s">
        <v>285</v>
      </c>
      <c r="C155" s="79">
        <v>1042.611</v>
      </c>
      <c r="D155" s="80">
        <v>1042.611</v>
      </c>
      <c r="E155" s="93">
        <v>262.254</v>
      </c>
      <c r="F155" s="93">
        <v>258.422</v>
      </c>
      <c r="G155" s="94">
        <f>F155/C155*100</f>
        <v>24.786041965795487</v>
      </c>
      <c r="H155" s="94">
        <f t="shared" si="50"/>
        <v>24.786041965795487</v>
      </c>
      <c r="I155" s="73">
        <f t="shared" si="51"/>
        <v>98.5388211428615</v>
      </c>
    </row>
    <row r="156" spans="1:9" ht="12.75">
      <c r="A156" s="58"/>
      <c r="B156" s="74" t="s">
        <v>286</v>
      </c>
      <c r="C156" s="57"/>
      <c r="D156" s="80"/>
      <c r="E156" s="93"/>
      <c r="F156" s="93"/>
      <c r="G156" s="94"/>
      <c r="H156" s="94"/>
      <c r="I156" s="73"/>
    </row>
    <row r="157" spans="1:9" ht="12.75">
      <c r="A157" s="58"/>
      <c r="B157" s="74" t="s">
        <v>287</v>
      </c>
      <c r="C157" s="57"/>
      <c r="D157" s="75"/>
      <c r="E157" s="99"/>
      <c r="F157" s="100"/>
      <c r="G157" s="94"/>
      <c r="H157" s="94"/>
      <c r="I157" s="73"/>
    </row>
    <row r="158" spans="1:9" ht="12.75">
      <c r="A158" s="58"/>
      <c r="B158" s="74" t="s">
        <v>288</v>
      </c>
      <c r="C158" s="57"/>
      <c r="D158" s="101"/>
      <c r="E158" s="76"/>
      <c r="F158" s="76"/>
      <c r="G158" s="73"/>
      <c r="H158" s="73"/>
      <c r="I158" s="73"/>
    </row>
    <row r="159" spans="1:9" ht="12.75">
      <c r="A159" s="58"/>
      <c r="B159" s="74" t="s">
        <v>289</v>
      </c>
      <c r="C159" s="57"/>
      <c r="D159" s="80"/>
      <c r="E159" s="76"/>
      <c r="F159" s="76"/>
      <c r="G159" s="73"/>
      <c r="H159" s="73"/>
      <c r="I159" s="73"/>
    </row>
    <row r="160" spans="1:9" ht="13.5">
      <c r="A160" s="58"/>
      <c r="B160" s="74"/>
      <c r="C160" s="57"/>
      <c r="D160" s="80"/>
      <c r="E160" s="80"/>
      <c r="F160" s="80"/>
      <c r="G160" s="73"/>
      <c r="H160" s="73"/>
      <c r="I160" s="73"/>
    </row>
    <row r="161" spans="1:9" ht="13.5">
      <c r="A161" s="102">
        <v>900102</v>
      </c>
      <c r="B161" s="103" t="s">
        <v>290</v>
      </c>
      <c r="C161" s="104">
        <f>C101+C103</f>
        <v>347412.80799999996</v>
      </c>
      <c r="D161" s="104">
        <f>D101+D103</f>
        <v>349542.213</v>
      </c>
      <c r="E161" s="104">
        <f>E101+E103</f>
        <v>83020.861</v>
      </c>
      <c r="F161" s="104">
        <f>F101+F103</f>
        <v>79653.37</v>
      </c>
      <c r="G161" s="85">
        <f>F161/C161*100</f>
        <v>22.92758590523813</v>
      </c>
      <c r="H161" s="85">
        <f>F161/D161*100</f>
        <v>22.787911456062105</v>
      </c>
      <c r="I161" s="85">
        <f>F161/E161*100</f>
        <v>95.94380140191511</v>
      </c>
    </row>
    <row r="162" spans="1:9" ht="13.5">
      <c r="A162" s="82">
        <v>602100</v>
      </c>
      <c r="B162" s="105" t="s">
        <v>291</v>
      </c>
      <c r="C162" s="104"/>
      <c r="D162" s="80"/>
      <c r="E162" s="80"/>
      <c r="F162" s="80">
        <v>3860.647</v>
      </c>
      <c r="G162" s="73"/>
      <c r="H162" s="73"/>
      <c r="I162" s="73"/>
    </row>
    <row r="163" spans="1:9" ht="13.5">
      <c r="A163" s="82">
        <v>603000</v>
      </c>
      <c r="B163" s="105" t="s">
        <v>292</v>
      </c>
      <c r="C163" s="104"/>
      <c r="D163" s="66"/>
      <c r="E163" s="66"/>
      <c r="F163" s="106"/>
      <c r="G163" s="107"/>
      <c r="H163" s="107"/>
      <c r="I163" s="107"/>
    </row>
    <row r="164" spans="1:9" ht="13.5">
      <c r="A164" s="108"/>
      <c r="B164" s="109" t="s">
        <v>293</v>
      </c>
      <c r="C164" s="104">
        <f>C161</f>
        <v>347412.80799999996</v>
      </c>
      <c r="D164" s="104">
        <f>D161</f>
        <v>349542.213</v>
      </c>
      <c r="E164" s="104">
        <f>E161</f>
        <v>83020.861</v>
      </c>
      <c r="F164" s="104">
        <f>F161+F162+F163</f>
        <v>83514.01699999999</v>
      </c>
      <c r="G164" s="107">
        <f aca="true" t="shared" si="52" ref="G164:G167">F164/C164*100</f>
        <v>24.038842287012056</v>
      </c>
      <c r="H164" s="107">
        <f aca="true" t="shared" si="53" ref="H164:H167">F164/D164*100</f>
        <v>23.892398083547064</v>
      </c>
      <c r="I164" s="107">
        <f aca="true" t="shared" si="54" ref="I164:I167">F164/E164*100</f>
        <v>100.5940145573773</v>
      </c>
    </row>
    <row r="165" spans="1:9" ht="12.75">
      <c r="A165" s="67"/>
      <c r="B165" s="110" t="s">
        <v>294</v>
      </c>
      <c r="C165" s="111">
        <f>C166+C182</f>
        <v>8936.307999999999</v>
      </c>
      <c r="D165" s="111">
        <f>D166+D182</f>
        <v>10399.670999999997</v>
      </c>
      <c r="E165" s="111">
        <f>E166+E182</f>
        <v>10399.670999999997</v>
      </c>
      <c r="F165" s="111">
        <f>F166+F182</f>
        <v>3314.011</v>
      </c>
      <c r="G165" s="112">
        <f t="shared" si="52"/>
        <v>37.084789378342826</v>
      </c>
      <c r="H165" s="113">
        <f t="shared" si="53"/>
        <v>31.866498469038117</v>
      </c>
      <c r="I165" s="112">
        <f t="shared" si="54"/>
        <v>31.866498469038117</v>
      </c>
    </row>
    <row r="166" spans="1:9" ht="12.75">
      <c r="A166" s="67">
        <v>25000000</v>
      </c>
      <c r="B166" s="68" t="s">
        <v>82</v>
      </c>
      <c r="C166" s="70">
        <f>C167+C175</f>
        <v>8501.694</v>
      </c>
      <c r="D166" s="70">
        <f>D167+D175</f>
        <v>10065.870999999997</v>
      </c>
      <c r="E166" s="70">
        <f>E167+E175</f>
        <v>10065.870999999997</v>
      </c>
      <c r="F166" s="70">
        <f>F167+F175</f>
        <v>3171.388</v>
      </c>
      <c r="G166" s="114">
        <f t="shared" si="52"/>
        <v>37.303012787804406</v>
      </c>
      <c r="H166" s="113">
        <f t="shared" si="53"/>
        <v>31.506344557763565</v>
      </c>
      <c r="I166" s="114">
        <f t="shared" si="54"/>
        <v>31.506344557763565</v>
      </c>
    </row>
    <row r="167" spans="1:9" ht="12.75">
      <c r="A167" s="67">
        <v>25010000</v>
      </c>
      <c r="B167" s="68" t="s">
        <v>297</v>
      </c>
      <c r="C167" s="70">
        <f>C169+C171+C172+C173</f>
        <v>8501.694</v>
      </c>
      <c r="D167" s="70">
        <f>D169+D171+D172+D173</f>
        <v>8515.810999999998</v>
      </c>
      <c r="E167" s="70">
        <f>E169+E171+E172+E173</f>
        <v>8515.810999999998</v>
      </c>
      <c r="F167" s="70">
        <f>F169+F171+F172+F173</f>
        <v>1542.821</v>
      </c>
      <c r="G167" s="114">
        <f t="shared" si="52"/>
        <v>18.14721866018702</v>
      </c>
      <c r="H167" s="113">
        <f t="shared" si="53"/>
        <v>18.11713529104862</v>
      </c>
      <c r="I167" s="114">
        <f t="shared" si="54"/>
        <v>18.11713529104862</v>
      </c>
    </row>
    <row r="168" spans="1:9" ht="12.75">
      <c r="A168" s="67"/>
      <c r="B168" s="68" t="s">
        <v>84</v>
      </c>
      <c r="C168" s="70"/>
      <c r="D168" s="70"/>
      <c r="E168" s="70"/>
      <c r="F168" s="70"/>
      <c r="G168" s="114"/>
      <c r="H168" s="113"/>
      <c r="I168" s="114"/>
    </row>
    <row r="169" spans="1:9" ht="12.75">
      <c r="A169" s="58">
        <v>25010100</v>
      </c>
      <c r="B169" s="74" t="s">
        <v>298</v>
      </c>
      <c r="C169" s="115">
        <v>8233.738</v>
      </c>
      <c r="D169" s="76">
        <v>8251.257</v>
      </c>
      <c r="E169" s="76">
        <v>8251.257</v>
      </c>
      <c r="F169" s="116">
        <v>1475.245</v>
      </c>
      <c r="G169" s="73">
        <f>F169/C169*100</f>
        <v>17.91707484498535</v>
      </c>
      <c r="H169" s="72">
        <f>F169/D169*100</f>
        <v>17.87903346120476</v>
      </c>
      <c r="I169" s="73">
        <f>F169/E169*100</f>
        <v>17.87903346120476</v>
      </c>
    </row>
    <row r="170" spans="1:9" ht="12.75">
      <c r="A170" s="58"/>
      <c r="B170" s="74" t="s">
        <v>299</v>
      </c>
      <c r="C170" s="115"/>
      <c r="D170" s="101"/>
      <c r="E170" s="101"/>
      <c r="F170" s="117"/>
      <c r="G170" s="73"/>
      <c r="H170" s="72"/>
      <c r="I170" s="73"/>
    </row>
    <row r="171" spans="1:9" ht="12.75">
      <c r="A171" s="58">
        <v>25010200</v>
      </c>
      <c r="B171" s="74" t="s">
        <v>86</v>
      </c>
      <c r="C171" s="79">
        <v>17.519</v>
      </c>
      <c r="D171" s="69">
        <v>0</v>
      </c>
      <c r="E171" s="69">
        <v>0</v>
      </c>
      <c r="F171" s="119">
        <v>0</v>
      </c>
      <c r="G171" s="73">
        <f aca="true" t="shared" si="55" ref="G171:G172">F171/C171*100</f>
        <v>0</v>
      </c>
      <c r="H171" s="72">
        <v>0</v>
      </c>
      <c r="I171" s="73">
        <v>0</v>
      </c>
    </row>
    <row r="172" spans="1:9" ht="12.75">
      <c r="A172" s="58">
        <v>25010300</v>
      </c>
      <c r="B172" s="74" t="s">
        <v>87</v>
      </c>
      <c r="C172" s="115">
        <v>250.437</v>
      </c>
      <c r="D172" s="69">
        <v>252.987</v>
      </c>
      <c r="E172" s="69">
        <v>252.987</v>
      </c>
      <c r="F172" s="119">
        <v>55.498</v>
      </c>
      <c r="G172" s="114">
        <f t="shared" si="55"/>
        <v>22.160463509784893</v>
      </c>
      <c r="H172" s="113">
        <f aca="true" t="shared" si="56" ref="H172:H173">F172/D172*100</f>
        <v>21.937095581986426</v>
      </c>
      <c r="I172" s="114">
        <f aca="true" t="shared" si="57" ref="I172:I173">F172/E172*100</f>
        <v>21.937095581986426</v>
      </c>
    </row>
    <row r="173" spans="1:9" ht="12.75">
      <c r="A173" s="58">
        <v>25010400</v>
      </c>
      <c r="B173" s="74" t="s">
        <v>300</v>
      </c>
      <c r="C173" s="77">
        <v>0</v>
      </c>
      <c r="D173" s="80">
        <v>11.567</v>
      </c>
      <c r="E173" s="80">
        <v>11.567</v>
      </c>
      <c r="F173" s="120">
        <v>12.078</v>
      </c>
      <c r="G173" s="73">
        <v>0</v>
      </c>
      <c r="H173" s="72">
        <f t="shared" si="56"/>
        <v>104.41774012276304</v>
      </c>
      <c r="I173" s="73">
        <f t="shared" si="57"/>
        <v>104.41774012276304</v>
      </c>
    </row>
    <row r="174" spans="1:9" ht="12.75">
      <c r="A174" s="58"/>
      <c r="B174" s="74" t="s">
        <v>301</v>
      </c>
      <c r="C174" s="77"/>
      <c r="D174" s="115"/>
      <c r="E174" s="115"/>
      <c r="F174" s="120"/>
      <c r="G174" s="73"/>
      <c r="H174" s="72"/>
      <c r="I174" s="73"/>
    </row>
    <row r="175" spans="1:9" ht="12.75">
      <c r="A175" s="67">
        <v>25020000</v>
      </c>
      <c r="B175" s="68" t="s">
        <v>302</v>
      </c>
      <c r="C175" s="70">
        <f>C176+C177</f>
        <v>0</v>
      </c>
      <c r="D175" s="70">
        <f>D176+D177</f>
        <v>1550.06</v>
      </c>
      <c r="E175" s="70">
        <f>E176+E177</f>
        <v>1550.06</v>
      </c>
      <c r="F175" s="119">
        <f>F176+F177</f>
        <v>1628.567</v>
      </c>
      <c r="G175" s="73">
        <v>0</v>
      </c>
      <c r="H175" s="72">
        <f aca="true" t="shared" si="58" ref="H175:H177">F175/D175*100</f>
        <v>105.06477168625732</v>
      </c>
      <c r="I175" s="73">
        <f aca="true" t="shared" si="59" ref="I175:I177">F175/E175*100</f>
        <v>105.06477168625732</v>
      </c>
    </row>
    <row r="176" spans="1:9" ht="12.75">
      <c r="A176" s="58">
        <v>25020100</v>
      </c>
      <c r="B176" s="74" t="s">
        <v>303</v>
      </c>
      <c r="C176" s="77">
        <v>0</v>
      </c>
      <c r="D176" s="80">
        <v>788.409</v>
      </c>
      <c r="E176" s="80">
        <v>788.409</v>
      </c>
      <c r="F176" s="120">
        <v>793.998</v>
      </c>
      <c r="G176" s="73">
        <v>0</v>
      </c>
      <c r="H176" s="72">
        <f t="shared" si="58"/>
        <v>100.70889601716877</v>
      </c>
      <c r="I176" s="73">
        <f t="shared" si="59"/>
        <v>100.70889601716877</v>
      </c>
    </row>
    <row r="177" spans="1:9" ht="12.75">
      <c r="A177" s="58">
        <v>25020200</v>
      </c>
      <c r="B177" s="74" t="s">
        <v>304</v>
      </c>
      <c r="C177" s="77">
        <v>0</v>
      </c>
      <c r="D177" s="80">
        <v>761.651</v>
      </c>
      <c r="E177" s="80">
        <v>761.651</v>
      </c>
      <c r="F177" s="120">
        <v>834.569</v>
      </c>
      <c r="G177" s="73">
        <v>0</v>
      </c>
      <c r="H177" s="72">
        <f t="shared" si="58"/>
        <v>109.57367613250688</v>
      </c>
      <c r="I177" s="73">
        <f t="shared" si="59"/>
        <v>109.57367613250688</v>
      </c>
    </row>
    <row r="178" spans="1:9" ht="14.25">
      <c r="A178" s="58"/>
      <c r="B178" s="74" t="s">
        <v>305</v>
      </c>
      <c r="C178" s="74"/>
      <c r="D178" s="101"/>
      <c r="E178" s="101"/>
      <c r="F178" s="74"/>
      <c r="G178" s="121"/>
      <c r="H178" s="47"/>
      <c r="I178" s="101"/>
    </row>
    <row r="179" spans="1:9" ht="14.25">
      <c r="A179" s="58"/>
      <c r="B179" s="74" t="s">
        <v>306</v>
      </c>
      <c r="C179" s="74"/>
      <c r="D179" s="74"/>
      <c r="E179" s="74"/>
      <c r="F179" s="74"/>
      <c r="G179" s="121"/>
      <c r="H179" s="47"/>
      <c r="I179" s="101"/>
    </row>
    <row r="180" spans="1:9" ht="14.25">
      <c r="A180" s="58"/>
      <c r="B180" s="74" t="s">
        <v>498</v>
      </c>
      <c r="C180" s="74"/>
      <c r="D180" s="74"/>
      <c r="E180" s="74"/>
      <c r="F180" s="74"/>
      <c r="G180" s="121"/>
      <c r="H180" s="47"/>
      <c r="I180" s="101"/>
    </row>
    <row r="181" spans="1:9" ht="14.25">
      <c r="A181" s="58"/>
      <c r="B181" s="74" t="s">
        <v>499</v>
      </c>
      <c r="C181" s="74"/>
      <c r="D181" s="74"/>
      <c r="E181" s="74"/>
      <c r="F181" s="74"/>
      <c r="G181" s="121"/>
      <c r="H181" s="47"/>
      <c r="I181" s="101"/>
    </row>
    <row r="182" spans="1:9" ht="12.75">
      <c r="A182" s="67">
        <v>40000000</v>
      </c>
      <c r="B182" s="68" t="s">
        <v>308</v>
      </c>
      <c r="C182" s="70">
        <f aca="true" t="shared" si="60" ref="C182:C183">C183</f>
        <v>434.61400000000003</v>
      </c>
      <c r="D182" s="70">
        <f aca="true" t="shared" si="61" ref="D182:D183">D183</f>
        <v>333.79999999999995</v>
      </c>
      <c r="E182" s="70">
        <f aca="true" t="shared" si="62" ref="E182:E183">E183</f>
        <v>333.79999999999995</v>
      </c>
      <c r="F182" s="70">
        <f aca="true" t="shared" si="63" ref="F182:F183">F183</f>
        <v>142.623</v>
      </c>
      <c r="G182" s="73">
        <f aca="true" t="shared" si="64" ref="G182:G187">F182/C182*100</f>
        <v>32.81601605102458</v>
      </c>
      <c r="H182" s="72">
        <f aca="true" t="shared" si="65" ref="H182:H184">F182/D182*100</f>
        <v>42.727082085080895</v>
      </c>
      <c r="I182" s="73">
        <f aca="true" t="shared" si="66" ref="I182:I184">F182/E182*100</f>
        <v>42.727082085080895</v>
      </c>
    </row>
    <row r="183" spans="1:9" ht="12.75">
      <c r="A183" s="67">
        <v>41000000</v>
      </c>
      <c r="B183" s="68" t="s">
        <v>92</v>
      </c>
      <c r="C183" s="70">
        <f t="shared" si="60"/>
        <v>434.61400000000003</v>
      </c>
      <c r="D183" s="70">
        <f t="shared" si="61"/>
        <v>333.79999999999995</v>
      </c>
      <c r="E183" s="70">
        <f t="shared" si="62"/>
        <v>333.79999999999995</v>
      </c>
      <c r="F183" s="70">
        <f t="shared" si="63"/>
        <v>142.623</v>
      </c>
      <c r="G183" s="73">
        <f t="shared" si="64"/>
        <v>32.81601605102458</v>
      </c>
      <c r="H183" s="72">
        <f t="shared" si="65"/>
        <v>42.727082085080895</v>
      </c>
      <c r="I183" s="73">
        <f t="shared" si="66"/>
        <v>42.727082085080895</v>
      </c>
    </row>
    <row r="184" spans="1:9" ht="12.75">
      <c r="A184" s="67">
        <v>41030000</v>
      </c>
      <c r="B184" s="44" t="s">
        <v>309</v>
      </c>
      <c r="C184" s="70">
        <f>C185+C187</f>
        <v>434.61400000000003</v>
      </c>
      <c r="D184" s="70">
        <f>D185+D186</f>
        <v>333.79999999999995</v>
      </c>
      <c r="E184" s="70">
        <f>E185+E186</f>
        <v>333.79999999999995</v>
      </c>
      <c r="F184" s="70">
        <f>F185+F186</f>
        <v>142.623</v>
      </c>
      <c r="G184" s="73">
        <f t="shared" si="64"/>
        <v>32.81601605102458</v>
      </c>
      <c r="H184" s="72">
        <f t="shared" si="65"/>
        <v>42.727082085080895</v>
      </c>
      <c r="I184" s="73">
        <f t="shared" si="66"/>
        <v>42.727082085080895</v>
      </c>
    </row>
    <row r="185" spans="1:9" ht="12.75">
      <c r="A185" s="90">
        <v>41030400</v>
      </c>
      <c r="B185" s="122" t="s">
        <v>500</v>
      </c>
      <c r="C185" s="79">
        <v>350</v>
      </c>
      <c r="D185" s="93">
        <v>0</v>
      </c>
      <c r="E185" s="76">
        <v>0</v>
      </c>
      <c r="F185" s="77">
        <v>0</v>
      </c>
      <c r="G185" s="73">
        <f t="shared" si="64"/>
        <v>0</v>
      </c>
      <c r="H185" s="72">
        <v>0</v>
      </c>
      <c r="I185" s="73">
        <v>0</v>
      </c>
    </row>
    <row r="186" spans="1:9" ht="12.75">
      <c r="A186" s="90">
        <v>41035000</v>
      </c>
      <c r="B186" s="122" t="s">
        <v>501</v>
      </c>
      <c r="C186" s="79">
        <f>C187+C190+C192+C194+C196</f>
        <v>84.614</v>
      </c>
      <c r="D186" s="93">
        <f>D187+D190+D192+D194+D196</f>
        <v>333.79999999999995</v>
      </c>
      <c r="E186" s="76">
        <f>E187+E190+E192+E194+E196</f>
        <v>333.79999999999995</v>
      </c>
      <c r="F186" s="77">
        <f>F187+F190+F192+F194+F196</f>
        <v>142.623</v>
      </c>
      <c r="G186" s="73">
        <f t="shared" si="64"/>
        <v>168.55721275439052</v>
      </c>
      <c r="H186" s="72">
        <f aca="true" t="shared" si="67" ref="H186:H187">F186/D186*100</f>
        <v>42.727082085080895</v>
      </c>
      <c r="I186" s="73">
        <f aca="true" t="shared" si="68" ref="I186:I187">F186/E186*100</f>
        <v>42.727082085080895</v>
      </c>
    </row>
    <row r="187" spans="1:9" ht="12.75">
      <c r="A187" s="58">
        <v>41035000</v>
      </c>
      <c r="B187" s="74" t="s">
        <v>502</v>
      </c>
      <c r="C187" s="79">
        <v>84.614</v>
      </c>
      <c r="D187" s="93">
        <v>84.614</v>
      </c>
      <c r="E187" s="76">
        <v>84.614</v>
      </c>
      <c r="F187" s="77">
        <v>84.613</v>
      </c>
      <c r="G187" s="73">
        <f t="shared" si="64"/>
        <v>99.99881816247903</v>
      </c>
      <c r="H187" s="72">
        <f t="shared" si="67"/>
        <v>99.99881816247903</v>
      </c>
      <c r="I187" s="73">
        <f t="shared" si="68"/>
        <v>99.99881816247903</v>
      </c>
    </row>
    <row r="188" spans="1:9" ht="12.75">
      <c r="A188" s="58"/>
      <c r="B188" s="74" t="s">
        <v>503</v>
      </c>
      <c r="C188" s="79"/>
      <c r="D188" s="80"/>
      <c r="E188" s="80"/>
      <c r="F188" s="115"/>
      <c r="G188" s="73"/>
      <c r="H188" s="72"/>
      <c r="I188" s="73"/>
    </row>
    <row r="189" spans="1:9" ht="12.75">
      <c r="A189" s="58"/>
      <c r="B189" s="74" t="s">
        <v>429</v>
      </c>
      <c r="C189" s="79"/>
      <c r="D189" s="80"/>
      <c r="E189" s="80"/>
      <c r="F189" s="115"/>
      <c r="G189" s="73"/>
      <c r="H189" s="72"/>
      <c r="I189" s="73"/>
    </row>
    <row r="190" spans="1:9" ht="12.75">
      <c r="A190" s="58">
        <v>41035000</v>
      </c>
      <c r="B190" s="74" t="s">
        <v>504</v>
      </c>
      <c r="C190" s="79">
        <v>0</v>
      </c>
      <c r="D190" s="76">
        <v>58.01</v>
      </c>
      <c r="E190" s="76">
        <v>58.01</v>
      </c>
      <c r="F190" s="391">
        <v>58.01</v>
      </c>
      <c r="G190" s="73">
        <v>0</v>
      </c>
      <c r="H190" s="72">
        <f>F190/D190*100</f>
        <v>100</v>
      </c>
      <c r="I190" s="73">
        <f>F190/E190*100</f>
        <v>100</v>
      </c>
    </row>
    <row r="191" spans="1:9" ht="12.75">
      <c r="A191" s="58"/>
      <c r="B191" s="202" t="s">
        <v>505</v>
      </c>
      <c r="C191" s="57"/>
      <c r="D191" s="80"/>
      <c r="E191" s="101"/>
      <c r="F191" s="391"/>
      <c r="G191" s="73"/>
      <c r="H191" s="72"/>
      <c r="I191" s="73"/>
    </row>
    <row r="192" spans="1:9" ht="12.75">
      <c r="A192" s="58">
        <v>41035000</v>
      </c>
      <c r="B192" s="74" t="s">
        <v>506</v>
      </c>
      <c r="C192" s="79">
        <v>0</v>
      </c>
      <c r="D192" s="80">
        <v>122.136</v>
      </c>
      <c r="E192" s="80">
        <v>122.136</v>
      </c>
      <c r="F192" s="77">
        <v>0</v>
      </c>
      <c r="G192" s="73">
        <v>0</v>
      </c>
      <c r="H192" s="72">
        <f>F192/D192*100</f>
        <v>0</v>
      </c>
      <c r="I192" s="73">
        <f>F192/E192*100</f>
        <v>0</v>
      </c>
    </row>
    <row r="193" spans="1:9" ht="12.75">
      <c r="A193" s="58"/>
      <c r="B193" s="74" t="s">
        <v>281</v>
      </c>
      <c r="C193" s="57"/>
      <c r="D193" s="80"/>
      <c r="E193" s="101"/>
      <c r="F193" s="391"/>
      <c r="G193" s="73"/>
      <c r="H193" s="72"/>
      <c r="I193" s="73"/>
    </row>
    <row r="194" spans="1:9" ht="12.75">
      <c r="A194" s="58">
        <v>41035000</v>
      </c>
      <c r="B194" s="74" t="s">
        <v>507</v>
      </c>
      <c r="C194" s="79">
        <v>0</v>
      </c>
      <c r="D194" s="76">
        <v>44.91</v>
      </c>
      <c r="E194" s="76">
        <v>44.91</v>
      </c>
      <c r="F194" s="77">
        <v>0</v>
      </c>
      <c r="G194" s="73">
        <v>0</v>
      </c>
      <c r="H194" s="72">
        <f>F194/D194*100</f>
        <v>0</v>
      </c>
      <c r="I194" s="73">
        <f>F194/E194*100</f>
        <v>0</v>
      </c>
    </row>
    <row r="195" spans="1:9" ht="12.75">
      <c r="A195" s="58"/>
      <c r="B195" s="74" t="s">
        <v>404</v>
      </c>
      <c r="C195" s="57"/>
      <c r="D195" s="80"/>
      <c r="E195" s="101"/>
      <c r="F195" s="391"/>
      <c r="G195" s="73"/>
      <c r="H195" s="72"/>
      <c r="I195" s="73"/>
    </row>
    <row r="196" spans="1:9" ht="12.75">
      <c r="A196" s="58">
        <v>41035000</v>
      </c>
      <c r="B196" s="74" t="s">
        <v>508</v>
      </c>
      <c r="C196" s="79">
        <v>0</v>
      </c>
      <c r="D196" s="76">
        <v>24.13</v>
      </c>
      <c r="E196" s="76">
        <v>24.13</v>
      </c>
      <c r="F196" s="77">
        <v>0</v>
      </c>
      <c r="G196" s="73">
        <v>0</v>
      </c>
      <c r="H196" s="72">
        <f>F196/D196*100</f>
        <v>0</v>
      </c>
      <c r="I196" s="73">
        <f>F196/E196*100</f>
        <v>0</v>
      </c>
    </row>
    <row r="197" spans="1:9" ht="12.75">
      <c r="A197" s="58"/>
      <c r="B197" s="74" t="s">
        <v>509</v>
      </c>
      <c r="C197" s="57"/>
      <c r="D197" s="80"/>
      <c r="E197" s="101"/>
      <c r="F197" s="391"/>
      <c r="G197" s="73"/>
      <c r="H197" s="72"/>
      <c r="I197" s="73"/>
    </row>
    <row r="198" spans="1:9" ht="12.75">
      <c r="A198" s="58"/>
      <c r="B198" s="74" t="s">
        <v>510</v>
      </c>
      <c r="C198" s="57"/>
      <c r="D198" s="80"/>
      <c r="E198" s="101"/>
      <c r="F198" s="391"/>
      <c r="G198" s="73"/>
      <c r="H198" s="72"/>
      <c r="I198" s="73"/>
    </row>
    <row r="199" spans="1:9" ht="13.5">
      <c r="A199" s="80"/>
      <c r="B199" s="74"/>
      <c r="C199" s="74"/>
      <c r="D199" s="101"/>
      <c r="E199" s="101"/>
      <c r="F199" s="74"/>
      <c r="G199" s="123"/>
      <c r="H199" s="47"/>
      <c r="I199" s="123"/>
    </row>
    <row r="200" spans="1:9" ht="13.5">
      <c r="A200" s="82">
        <v>602100</v>
      </c>
      <c r="B200" s="124" t="s">
        <v>291</v>
      </c>
      <c r="C200" s="125"/>
      <c r="D200" s="126"/>
      <c r="E200" s="126"/>
      <c r="F200" s="127">
        <v>1554.475</v>
      </c>
      <c r="G200" s="126"/>
      <c r="H200" s="126"/>
      <c r="I200" s="126"/>
    </row>
    <row r="201" spans="1:9" ht="13.5">
      <c r="A201" s="82">
        <v>602300</v>
      </c>
      <c r="B201" s="128" t="s">
        <v>320</v>
      </c>
      <c r="C201" s="125"/>
      <c r="D201" s="129"/>
      <c r="E201" s="129"/>
      <c r="F201" s="130"/>
      <c r="G201" s="126"/>
      <c r="H201" s="126"/>
      <c r="I201" s="126"/>
    </row>
    <row r="202" spans="1:9" ht="13.5">
      <c r="A202" s="89"/>
      <c r="B202" s="68" t="s">
        <v>321</v>
      </c>
      <c r="C202" s="104">
        <f>C165</f>
        <v>8936.307999999999</v>
      </c>
      <c r="D202" s="104">
        <f>D165</f>
        <v>10399.670999999997</v>
      </c>
      <c r="E202" s="104">
        <f>E165</f>
        <v>10399.670999999997</v>
      </c>
      <c r="F202" s="104">
        <f>F165+F200+F201</f>
        <v>4868.486</v>
      </c>
      <c r="G202" s="107">
        <f aca="true" t="shared" si="69" ref="G202:G203">F202/C202*100</f>
        <v>54.479836639471245</v>
      </c>
      <c r="H202" s="107">
        <f aca="true" t="shared" si="70" ref="H202:H203">F202/D202*100</f>
        <v>46.81384632263849</v>
      </c>
      <c r="I202" s="107">
        <f aca="true" t="shared" si="71" ref="I202:I203">F202/E202*100</f>
        <v>46.81384632263849</v>
      </c>
    </row>
    <row r="203" spans="1:9" ht="13.5">
      <c r="A203" s="82">
        <v>900103</v>
      </c>
      <c r="B203" s="124" t="s">
        <v>322</v>
      </c>
      <c r="C203" s="104">
        <f>C164+C202</f>
        <v>356349.116</v>
      </c>
      <c r="D203" s="104">
        <f>D164+D202</f>
        <v>359941.88399999996</v>
      </c>
      <c r="E203" s="104">
        <f>E164+E202</f>
        <v>93420.532</v>
      </c>
      <c r="F203" s="104">
        <f>F164+F202</f>
        <v>88382.503</v>
      </c>
      <c r="G203" s="81">
        <f t="shared" si="69"/>
        <v>24.80222316589106</v>
      </c>
      <c r="H203" s="81">
        <f t="shared" si="70"/>
        <v>24.55465921826425</v>
      </c>
      <c r="I203" s="81">
        <f t="shared" si="71"/>
        <v>94.60715017122787</v>
      </c>
    </row>
    <row r="204" spans="7:9" ht="12.75">
      <c r="G204" s="47"/>
      <c r="H204" s="47"/>
      <c r="I204" s="47"/>
    </row>
    <row r="205" spans="7:9" ht="12.75">
      <c r="G205" s="47"/>
      <c r="H205" s="47"/>
      <c r="I205" s="47"/>
    </row>
    <row r="206" spans="7:9" ht="12.75">
      <c r="G206" s="47"/>
      <c r="H206" s="47"/>
      <c r="I206" s="47"/>
    </row>
    <row r="207" spans="2:9" ht="14.25">
      <c r="B207" s="131"/>
      <c r="C207" s="47"/>
      <c r="D207" s="47"/>
      <c r="G207" s="47"/>
      <c r="H207" s="47"/>
      <c r="I207" s="47"/>
    </row>
    <row r="208" spans="2:9" ht="18">
      <c r="B208" s="39" t="s">
        <v>430</v>
      </c>
      <c r="F208" s="392" t="s">
        <v>511</v>
      </c>
      <c r="G208" s="47"/>
      <c r="H208" s="47"/>
      <c r="I208" s="47"/>
    </row>
  </sheetData>
  <sheetProtection selectLockedCells="1" selectUnlockedCells="1"/>
  <mergeCells count="1">
    <mergeCell ref="G10:I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1" manualBreakCount="1">
    <brk id="1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4:G149"/>
  <sheetViews>
    <sheetView zoomScale="75" zoomScaleNormal="75" workbookViewId="0" topLeftCell="A127">
      <selection activeCell="B149" sqref="B149"/>
    </sheetView>
  </sheetViews>
  <sheetFormatPr defaultColWidth="9.00390625" defaultRowHeight="12.75"/>
  <cols>
    <col min="1" max="1" width="12.75390625" style="1" customWidth="1"/>
    <col min="2" max="2" width="100.87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4" spans="4:7" ht="14.25">
      <c r="D4" s="2"/>
      <c r="E4" s="2" t="s">
        <v>0</v>
      </c>
      <c r="F4" s="2"/>
      <c r="G4" s="3"/>
    </row>
    <row r="5" spans="4:7" ht="14.25">
      <c r="D5" s="2" t="s">
        <v>1</v>
      </c>
      <c r="E5" s="2"/>
      <c r="F5" s="2"/>
      <c r="G5" s="3"/>
    </row>
    <row r="6" spans="4:7" ht="14.25">
      <c r="D6" s="2"/>
      <c r="E6" s="2" t="s">
        <v>2</v>
      </c>
      <c r="F6" s="2"/>
      <c r="G6" s="3"/>
    </row>
    <row r="7" spans="4:7" ht="14.25">
      <c r="D7" s="2"/>
      <c r="E7" s="2"/>
      <c r="F7" s="2"/>
      <c r="G7" s="3"/>
    </row>
    <row r="8" ht="12.75">
      <c r="G8" s="3"/>
    </row>
    <row r="9" spans="2:7" ht="18">
      <c r="B9" s="133" t="s">
        <v>407</v>
      </c>
      <c r="C9" s="4"/>
      <c r="G9" s="3"/>
    </row>
    <row r="10" ht="13.5">
      <c r="G10" s="3"/>
    </row>
    <row r="11" spans="1:7" ht="15.75">
      <c r="A11" s="374" t="s">
        <v>5</v>
      </c>
      <c r="B11" s="375"/>
      <c r="C11" s="376"/>
      <c r="D11" s="6"/>
      <c r="E11" s="7" t="s">
        <v>6</v>
      </c>
      <c r="F11" s="8"/>
      <c r="G11" s="3"/>
    </row>
    <row r="12" spans="1:7" ht="16.5" customHeight="1">
      <c r="A12" s="377" t="s">
        <v>7</v>
      </c>
      <c r="B12" s="378" t="s">
        <v>8</v>
      </c>
      <c r="C12" s="14" t="s">
        <v>11</v>
      </c>
      <c r="D12" s="11" t="s">
        <v>9</v>
      </c>
      <c r="E12" s="12"/>
      <c r="F12" s="13" t="s">
        <v>10</v>
      </c>
      <c r="G12" s="3"/>
    </row>
    <row r="13" spans="1:7" ht="12.75" customHeight="1">
      <c r="A13" s="377" t="s">
        <v>12</v>
      </c>
      <c r="B13" s="378" t="s">
        <v>13</v>
      </c>
      <c r="C13" s="14"/>
      <c r="D13" s="11" t="s">
        <v>14</v>
      </c>
      <c r="E13" s="14" t="s">
        <v>15</v>
      </c>
      <c r="F13" s="13" t="s">
        <v>16</v>
      </c>
      <c r="G13" s="3"/>
    </row>
    <row r="14" spans="1:7" ht="15.75" customHeight="1">
      <c r="A14" s="21"/>
      <c r="B14" s="379"/>
      <c r="C14" s="14"/>
      <c r="D14" s="11" t="s">
        <v>17</v>
      </c>
      <c r="E14" s="14"/>
      <c r="F14" s="13" t="s">
        <v>18</v>
      </c>
      <c r="G14" s="3"/>
    </row>
    <row r="15" spans="1:7" ht="12" customHeight="1">
      <c r="A15" s="380">
        <v>1</v>
      </c>
      <c r="B15" s="381">
        <v>2</v>
      </c>
      <c r="C15" s="16">
        <v>6</v>
      </c>
      <c r="D15" s="17">
        <v>3</v>
      </c>
      <c r="E15" s="16">
        <v>4</v>
      </c>
      <c r="F15" s="16">
        <v>5</v>
      </c>
      <c r="G15" s="3"/>
    </row>
    <row r="16" spans="1:7" ht="15.75" customHeight="1">
      <c r="A16" s="18">
        <v>10000000</v>
      </c>
      <c r="B16" s="382" t="s">
        <v>19</v>
      </c>
      <c r="C16" s="20">
        <f aca="true" t="shared" si="0" ref="C16:C19">D16</f>
        <v>92461.77</v>
      </c>
      <c r="D16" s="20">
        <f>D17+D31</f>
        <v>92461.77</v>
      </c>
      <c r="E16" s="18"/>
      <c r="F16" s="18"/>
      <c r="G16" s="3"/>
    </row>
    <row r="17" spans="1:7" ht="21" customHeight="1">
      <c r="A17" s="18">
        <v>11000000</v>
      </c>
      <c r="B17" s="382" t="s">
        <v>20</v>
      </c>
      <c r="C17" s="20">
        <f t="shared" si="0"/>
        <v>50711.922</v>
      </c>
      <c r="D17" s="20">
        <f>D18</f>
        <v>50711.922</v>
      </c>
      <c r="E17" s="18"/>
      <c r="F17" s="18"/>
      <c r="G17" s="3"/>
    </row>
    <row r="18" spans="1:7" s="24" customFormat="1" ht="18.75" customHeight="1">
      <c r="A18" s="21">
        <v>11010000</v>
      </c>
      <c r="B18" s="379" t="s">
        <v>408</v>
      </c>
      <c r="C18" s="22">
        <f t="shared" si="0"/>
        <v>50711.922</v>
      </c>
      <c r="D18" s="22">
        <f>D19+D21+D24+D26+D28</f>
        <v>50711.922</v>
      </c>
      <c r="E18" s="21"/>
      <c r="F18" s="21"/>
      <c r="G18" s="23"/>
    </row>
    <row r="19" spans="1:7" s="26" customFormat="1" ht="17.25" customHeight="1">
      <c r="A19" s="21">
        <v>11010100</v>
      </c>
      <c r="B19" s="379" t="s">
        <v>22</v>
      </c>
      <c r="C19" s="22">
        <f t="shared" si="0"/>
        <v>37359.022</v>
      </c>
      <c r="D19" s="22">
        <v>37359.022</v>
      </c>
      <c r="E19" s="21"/>
      <c r="F19" s="21"/>
      <c r="G19" s="25"/>
    </row>
    <row r="20" spans="1:7" s="26" customFormat="1" ht="17.25" customHeight="1">
      <c r="A20" s="21"/>
      <c r="B20" s="379" t="s">
        <v>23</v>
      </c>
      <c r="C20" s="22"/>
      <c r="D20" s="22"/>
      <c r="E20" s="21"/>
      <c r="F20" s="21"/>
      <c r="G20" s="25"/>
    </row>
    <row r="21" spans="1:7" ht="18.75" customHeight="1">
      <c r="A21" s="21">
        <v>11010200</v>
      </c>
      <c r="B21" s="379" t="s">
        <v>24</v>
      </c>
      <c r="C21" s="22">
        <f>D21</f>
        <v>8200</v>
      </c>
      <c r="D21" s="22">
        <v>8200</v>
      </c>
      <c r="E21" s="21"/>
      <c r="F21" s="21"/>
      <c r="G21" s="3"/>
    </row>
    <row r="22" spans="1:7" ht="13.5" customHeight="1">
      <c r="A22" s="21"/>
      <c r="B22" s="379" t="s">
        <v>25</v>
      </c>
      <c r="C22" s="22"/>
      <c r="D22" s="22"/>
      <c r="E22" s="21"/>
      <c r="F22" s="21"/>
      <c r="G22" s="3"/>
    </row>
    <row r="23" spans="1:7" ht="13.5" customHeight="1">
      <c r="A23" s="21"/>
      <c r="B23" s="379" t="s">
        <v>26</v>
      </c>
      <c r="C23" s="22"/>
      <c r="D23" s="22"/>
      <c r="E23" s="21"/>
      <c r="F23" s="21"/>
      <c r="G23" s="3"/>
    </row>
    <row r="24" spans="1:7" ht="14.25" customHeight="1">
      <c r="A24" s="21">
        <v>11010400</v>
      </c>
      <c r="B24" s="379" t="s">
        <v>27</v>
      </c>
      <c r="C24" s="22">
        <f>D24</f>
        <v>2687.55</v>
      </c>
      <c r="D24" s="22">
        <v>2687.55</v>
      </c>
      <c r="E24" s="21"/>
      <c r="F24" s="21"/>
      <c r="G24" s="3"/>
    </row>
    <row r="25" spans="1:7" ht="14.25" customHeight="1">
      <c r="A25" s="21"/>
      <c r="B25" s="379" t="s">
        <v>28</v>
      </c>
      <c r="C25" s="22"/>
      <c r="D25" s="22"/>
      <c r="E25" s="21"/>
      <c r="F25" s="21"/>
      <c r="G25" s="3"/>
    </row>
    <row r="26" spans="1:7" ht="14.25" customHeight="1">
      <c r="A26" s="21">
        <v>11010500</v>
      </c>
      <c r="B26" s="379" t="s">
        <v>29</v>
      </c>
      <c r="C26" s="22">
        <f>D26</f>
        <v>2425.35</v>
      </c>
      <c r="D26" s="22">
        <v>2425.35</v>
      </c>
      <c r="E26" s="21"/>
      <c r="F26" s="21"/>
      <c r="G26" s="3"/>
    </row>
    <row r="27" spans="1:7" ht="12" customHeight="1">
      <c r="A27" s="21"/>
      <c r="B27" s="379" t="s">
        <v>30</v>
      </c>
      <c r="C27" s="22"/>
      <c r="D27" s="22"/>
      <c r="E27" s="21"/>
      <c r="F27" s="21"/>
      <c r="G27" s="3"/>
    </row>
    <row r="28" spans="1:7" ht="12.75" customHeight="1">
      <c r="A28" s="21">
        <v>11010900</v>
      </c>
      <c r="B28" s="379" t="s">
        <v>409</v>
      </c>
      <c r="C28" s="22">
        <f>D28</f>
        <v>40</v>
      </c>
      <c r="D28" s="22">
        <v>40</v>
      </c>
      <c r="E28" s="21"/>
      <c r="F28" s="21"/>
      <c r="G28" s="3"/>
    </row>
    <row r="29" spans="1:7" ht="14.25" customHeight="1">
      <c r="A29" s="21"/>
      <c r="B29" s="379" t="s">
        <v>410</v>
      </c>
      <c r="C29" s="22"/>
      <c r="D29" s="22"/>
      <c r="E29" s="21"/>
      <c r="F29" s="21"/>
      <c r="G29" s="3"/>
    </row>
    <row r="30" spans="1:7" ht="14.25" customHeight="1">
      <c r="A30" s="21"/>
      <c r="B30" s="379" t="s">
        <v>371</v>
      </c>
      <c r="C30" s="22"/>
      <c r="D30" s="22"/>
      <c r="E30" s="21"/>
      <c r="F30" s="21"/>
      <c r="G30" s="3"/>
    </row>
    <row r="31" spans="1:7" ht="20.25" customHeight="1">
      <c r="A31" s="18">
        <v>18000000</v>
      </c>
      <c r="B31" s="382" t="s">
        <v>411</v>
      </c>
      <c r="C31" s="20">
        <f aca="true" t="shared" si="1" ref="C31:C42">D31</f>
        <v>41749.848000000005</v>
      </c>
      <c r="D31" s="20">
        <f>D32+D37+D40</f>
        <v>41749.848000000005</v>
      </c>
      <c r="E31" s="18"/>
      <c r="F31" s="18"/>
      <c r="G31" s="3"/>
    </row>
    <row r="32" spans="1:7" ht="20.25" customHeight="1">
      <c r="A32" s="18">
        <v>18010000</v>
      </c>
      <c r="B32" s="382" t="s">
        <v>412</v>
      </c>
      <c r="C32" s="20">
        <f t="shared" si="1"/>
        <v>39713.048</v>
      </c>
      <c r="D32" s="20">
        <f>D33+D34+D35+D36</f>
        <v>39713.048</v>
      </c>
      <c r="E32" s="18"/>
      <c r="F32" s="18"/>
      <c r="G32" s="3"/>
    </row>
    <row r="33" spans="1:7" ht="15" customHeight="1">
      <c r="A33" s="21">
        <v>18010500</v>
      </c>
      <c r="B33" s="379" t="s">
        <v>33</v>
      </c>
      <c r="C33" s="22">
        <f t="shared" si="1"/>
        <v>12290.07</v>
      </c>
      <c r="D33" s="22">
        <v>12290.07</v>
      </c>
      <c r="E33" s="21"/>
      <c r="F33" s="21"/>
      <c r="G33" s="3"/>
    </row>
    <row r="34" spans="1:7" ht="16.5" customHeight="1">
      <c r="A34" s="21">
        <v>18010600</v>
      </c>
      <c r="B34" s="379" t="s">
        <v>34</v>
      </c>
      <c r="C34" s="22">
        <f t="shared" si="1"/>
        <v>22492.268</v>
      </c>
      <c r="D34" s="22">
        <f>22094.22+398.048</f>
        <v>22492.268</v>
      </c>
      <c r="E34" s="21"/>
      <c r="F34" s="21"/>
      <c r="G34" s="3"/>
    </row>
    <row r="35" spans="1:7" ht="13.5" customHeight="1">
      <c r="A35" s="21">
        <v>18010700</v>
      </c>
      <c r="B35" s="379" t="s">
        <v>35</v>
      </c>
      <c r="C35" s="22">
        <f t="shared" si="1"/>
        <v>1546.67</v>
      </c>
      <c r="D35" s="22">
        <v>1546.67</v>
      </c>
      <c r="E35" s="21"/>
      <c r="F35" s="21"/>
      <c r="G35" s="3"/>
    </row>
    <row r="36" spans="1:7" ht="14.25" customHeight="1">
      <c r="A36" s="21">
        <v>18010900</v>
      </c>
      <c r="B36" s="379" t="s">
        <v>36</v>
      </c>
      <c r="C36" s="22">
        <f t="shared" si="1"/>
        <v>3384.04</v>
      </c>
      <c r="D36" s="22">
        <v>3384.04</v>
      </c>
      <c r="E36" s="21"/>
      <c r="F36" s="21"/>
      <c r="G36" s="3"/>
    </row>
    <row r="37" spans="1:7" ht="14.25" customHeight="1">
      <c r="A37" s="18">
        <v>18020000</v>
      </c>
      <c r="B37" s="382" t="s">
        <v>38</v>
      </c>
      <c r="C37" s="20">
        <f t="shared" si="1"/>
        <v>1778.9</v>
      </c>
      <c r="D37" s="20">
        <f>D38+D39</f>
        <v>1778.9</v>
      </c>
      <c r="E37" s="18"/>
      <c r="F37" s="18"/>
      <c r="G37" s="3"/>
    </row>
    <row r="38" spans="1:7" ht="14.25" customHeight="1">
      <c r="A38" s="21">
        <v>18020100</v>
      </c>
      <c r="B38" s="379" t="s">
        <v>39</v>
      </c>
      <c r="C38" s="22">
        <f t="shared" si="1"/>
        <v>1488</v>
      </c>
      <c r="D38" s="22">
        <v>1488</v>
      </c>
      <c r="E38" s="21"/>
      <c r="F38" s="21"/>
      <c r="G38" s="3"/>
    </row>
    <row r="39" spans="1:7" ht="14.25" customHeight="1">
      <c r="A39" s="21">
        <v>18020200</v>
      </c>
      <c r="B39" s="379" t="s">
        <v>40</v>
      </c>
      <c r="C39" s="22">
        <f t="shared" si="1"/>
        <v>290.9</v>
      </c>
      <c r="D39" s="22">
        <v>290.9</v>
      </c>
      <c r="E39" s="21"/>
      <c r="F39" s="21"/>
      <c r="G39" s="3"/>
    </row>
    <row r="40" spans="1:7" ht="14.25" customHeight="1">
      <c r="A40" s="18">
        <v>18030000</v>
      </c>
      <c r="B40" s="382" t="s">
        <v>41</v>
      </c>
      <c r="C40" s="20">
        <f t="shared" si="1"/>
        <v>257.90000000000003</v>
      </c>
      <c r="D40" s="20">
        <f>D41+D42</f>
        <v>257.90000000000003</v>
      </c>
      <c r="E40" s="18"/>
      <c r="F40" s="18"/>
      <c r="G40" s="3"/>
    </row>
    <row r="41" spans="1:7" ht="14.25" customHeight="1">
      <c r="A41" s="21">
        <v>18030100</v>
      </c>
      <c r="B41" s="379" t="s">
        <v>42</v>
      </c>
      <c r="C41" s="22">
        <f t="shared" si="1"/>
        <v>235.8</v>
      </c>
      <c r="D41" s="22">
        <v>235.8</v>
      </c>
      <c r="E41" s="21"/>
      <c r="F41" s="21"/>
      <c r="G41" s="3"/>
    </row>
    <row r="42" spans="1:7" ht="14.25" customHeight="1">
      <c r="A42" s="21">
        <v>18030200</v>
      </c>
      <c r="B42" s="379" t="s">
        <v>43</v>
      </c>
      <c r="C42" s="22">
        <f t="shared" si="1"/>
        <v>22.1</v>
      </c>
      <c r="D42" s="22">
        <v>22.1</v>
      </c>
      <c r="E42" s="21"/>
      <c r="F42" s="21"/>
      <c r="G42" s="3"/>
    </row>
    <row r="43" spans="1:7" ht="15.75" customHeight="1">
      <c r="A43" s="18">
        <v>20000000</v>
      </c>
      <c r="B43" s="382" t="s">
        <v>62</v>
      </c>
      <c r="C43" s="20">
        <f>D43+E43</f>
        <v>34591.894</v>
      </c>
      <c r="D43" s="20">
        <f>D44+D48+D60</f>
        <v>26090.2</v>
      </c>
      <c r="E43" s="20">
        <f>E63</f>
        <v>8501.694</v>
      </c>
      <c r="F43" s="18"/>
      <c r="G43" s="3"/>
    </row>
    <row r="44" spans="1:7" ht="15.75">
      <c r="A44" s="18">
        <v>21000000</v>
      </c>
      <c r="B44" s="382" t="s">
        <v>63</v>
      </c>
      <c r="C44" s="20">
        <f aca="true" t="shared" si="2" ref="C44:C47">D44</f>
        <v>84.2</v>
      </c>
      <c r="D44" s="20">
        <f>D45</f>
        <v>84.2</v>
      </c>
      <c r="E44" s="18"/>
      <c r="F44" s="18"/>
      <c r="G44" s="3"/>
    </row>
    <row r="45" spans="1:7" ht="14.25" customHeight="1">
      <c r="A45" s="18">
        <v>21080000</v>
      </c>
      <c r="B45" s="382" t="s">
        <v>64</v>
      </c>
      <c r="C45" s="20">
        <f t="shared" si="2"/>
        <v>84.2</v>
      </c>
      <c r="D45" s="20">
        <f>D46+D47</f>
        <v>84.2</v>
      </c>
      <c r="E45" s="18"/>
      <c r="F45" s="18"/>
      <c r="G45" s="3"/>
    </row>
    <row r="46" spans="1:7" ht="14.25" customHeight="1">
      <c r="A46" s="21">
        <v>21080500</v>
      </c>
      <c r="B46" s="379" t="s">
        <v>64</v>
      </c>
      <c r="C46" s="22">
        <f t="shared" si="2"/>
        <v>1</v>
      </c>
      <c r="D46" s="22">
        <v>1</v>
      </c>
      <c r="E46" s="21"/>
      <c r="F46" s="21"/>
      <c r="G46" s="3"/>
    </row>
    <row r="47" spans="1:7" ht="14.25" customHeight="1">
      <c r="A47" s="21">
        <v>21081100</v>
      </c>
      <c r="B47" s="379" t="s">
        <v>68</v>
      </c>
      <c r="C47" s="22">
        <f t="shared" si="2"/>
        <v>83.2</v>
      </c>
      <c r="D47" s="22">
        <v>83.2</v>
      </c>
      <c r="E47" s="21"/>
      <c r="F47" s="21"/>
      <c r="G47" s="3"/>
    </row>
    <row r="48" spans="1:7" ht="15.75">
      <c r="A48" s="18">
        <v>22000000</v>
      </c>
      <c r="B48" s="382" t="s">
        <v>69</v>
      </c>
      <c r="C48" s="20">
        <f>C52+C50</f>
        <v>26000</v>
      </c>
      <c r="D48" s="20">
        <f>D52+D50</f>
        <v>26000</v>
      </c>
      <c r="E48" s="18"/>
      <c r="F48" s="18"/>
      <c r="G48" s="3"/>
    </row>
    <row r="49" spans="1:7" ht="15.75">
      <c r="A49" s="21"/>
      <c r="B49" s="382" t="s">
        <v>70</v>
      </c>
      <c r="C49" s="21"/>
      <c r="D49" s="21"/>
      <c r="E49" s="21"/>
      <c r="F49" s="21"/>
      <c r="G49" s="3"/>
    </row>
    <row r="50" spans="1:7" ht="15.75">
      <c r="A50" s="18">
        <v>22010000</v>
      </c>
      <c r="B50" s="382" t="s">
        <v>413</v>
      </c>
      <c r="C50" s="20">
        <f aca="true" t="shared" si="3" ref="C50:C53">D50</f>
        <v>22700</v>
      </c>
      <c r="D50" s="20">
        <f>D51</f>
        <v>22700</v>
      </c>
      <c r="E50" s="21"/>
      <c r="F50" s="21"/>
      <c r="G50" s="3"/>
    </row>
    <row r="51" spans="1:7" ht="15.75">
      <c r="A51" s="21">
        <v>22012500</v>
      </c>
      <c r="B51" s="382" t="s">
        <v>414</v>
      </c>
      <c r="C51" s="22">
        <f t="shared" si="3"/>
        <v>22700</v>
      </c>
      <c r="D51" s="22">
        <v>22700</v>
      </c>
      <c r="E51" s="21"/>
      <c r="F51" s="21"/>
      <c r="G51" s="3"/>
    </row>
    <row r="52" spans="1:7" ht="15.75">
      <c r="A52" s="18">
        <v>22090000</v>
      </c>
      <c r="B52" s="382" t="s">
        <v>71</v>
      </c>
      <c r="C52" s="20">
        <f t="shared" si="3"/>
        <v>3300</v>
      </c>
      <c r="D52" s="20">
        <f>D53+D55+D56+D58</f>
        <v>3300</v>
      </c>
      <c r="E52" s="18"/>
      <c r="F52" s="18"/>
      <c r="G52" s="3"/>
    </row>
    <row r="53" spans="1:7" ht="15">
      <c r="A53" s="21">
        <v>22090100</v>
      </c>
      <c r="B53" s="379" t="s">
        <v>72</v>
      </c>
      <c r="C53" s="22">
        <f t="shared" si="3"/>
        <v>200</v>
      </c>
      <c r="D53" s="22">
        <v>200</v>
      </c>
      <c r="E53" s="21"/>
      <c r="F53" s="21"/>
      <c r="G53" s="3"/>
    </row>
    <row r="54" spans="1:7" ht="15">
      <c r="A54" s="21"/>
      <c r="B54" s="379" t="s">
        <v>73</v>
      </c>
      <c r="C54" s="22"/>
      <c r="D54" s="22"/>
      <c r="E54" s="21"/>
      <c r="F54" s="21"/>
      <c r="G54" s="3"/>
    </row>
    <row r="55" spans="1:7" ht="15">
      <c r="A55" s="21">
        <v>22090200</v>
      </c>
      <c r="B55" s="379" t="s">
        <v>415</v>
      </c>
      <c r="C55" s="22">
        <f aca="true" t="shared" si="4" ref="C55:C56">D55</f>
        <v>1460</v>
      </c>
      <c r="D55" s="22">
        <v>1460</v>
      </c>
      <c r="E55" s="21"/>
      <c r="F55" s="21"/>
      <c r="G55" s="3"/>
    </row>
    <row r="56" spans="1:7" ht="15">
      <c r="A56" s="21">
        <v>22090300</v>
      </c>
      <c r="B56" s="379" t="s">
        <v>416</v>
      </c>
      <c r="C56" s="22">
        <f t="shared" si="4"/>
        <v>7.5</v>
      </c>
      <c r="D56" s="22">
        <v>7.5</v>
      </c>
      <c r="E56" s="21"/>
      <c r="F56" s="21"/>
      <c r="G56" s="3"/>
    </row>
    <row r="57" spans="1:7" ht="15">
      <c r="A57" s="21"/>
      <c r="B57" s="379" t="s">
        <v>417</v>
      </c>
      <c r="C57" s="22"/>
      <c r="D57" s="22"/>
      <c r="E57" s="21"/>
      <c r="F57" s="21"/>
      <c r="G57" s="3"/>
    </row>
    <row r="58" spans="1:7" ht="15">
      <c r="A58" s="21">
        <v>22090400</v>
      </c>
      <c r="B58" s="379" t="s">
        <v>74</v>
      </c>
      <c r="C58" s="22">
        <f>D58</f>
        <v>1632.5</v>
      </c>
      <c r="D58" s="22">
        <v>1632.5</v>
      </c>
      <c r="E58" s="21"/>
      <c r="F58" s="21"/>
      <c r="G58" s="3"/>
    </row>
    <row r="59" spans="1:7" ht="15">
      <c r="A59" s="21"/>
      <c r="B59" s="379" t="s">
        <v>75</v>
      </c>
      <c r="C59" s="22"/>
      <c r="D59" s="22"/>
      <c r="E59" s="21"/>
      <c r="F59" s="21"/>
      <c r="G59" s="3"/>
    </row>
    <row r="60" spans="1:7" ht="15.75">
      <c r="A60" s="18">
        <v>24000000</v>
      </c>
      <c r="B60" s="382" t="s">
        <v>76</v>
      </c>
      <c r="C60" s="20">
        <f aca="true" t="shared" si="5" ref="C60:C62">D60</f>
        <v>6</v>
      </c>
      <c r="D60" s="20">
        <f aca="true" t="shared" si="6" ref="D60:D61">D61</f>
        <v>6</v>
      </c>
      <c r="E60" s="18"/>
      <c r="F60" s="18"/>
      <c r="G60" s="3"/>
    </row>
    <row r="61" spans="1:7" ht="15.75">
      <c r="A61" s="18">
        <v>24060000</v>
      </c>
      <c r="B61" s="382" t="s">
        <v>64</v>
      </c>
      <c r="C61" s="20">
        <f t="shared" si="5"/>
        <v>6</v>
      </c>
      <c r="D61" s="20">
        <f t="shared" si="6"/>
        <v>6</v>
      </c>
      <c r="E61" s="18"/>
      <c r="F61" s="18"/>
      <c r="G61" s="3"/>
    </row>
    <row r="62" spans="1:7" ht="15">
      <c r="A62" s="21">
        <v>24060300</v>
      </c>
      <c r="B62" s="379" t="s">
        <v>64</v>
      </c>
      <c r="C62" s="22">
        <f t="shared" si="5"/>
        <v>6</v>
      </c>
      <c r="D62" s="22">
        <v>6</v>
      </c>
      <c r="E62" s="21"/>
      <c r="F62" s="21"/>
      <c r="G62" s="3"/>
    </row>
    <row r="63" spans="1:7" ht="15.75">
      <c r="A63" s="18">
        <v>25000000</v>
      </c>
      <c r="B63" s="382" t="s">
        <v>82</v>
      </c>
      <c r="C63" s="20">
        <f aca="true" t="shared" si="7" ref="C63:C64">E63</f>
        <v>8501.694</v>
      </c>
      <c r="D63" s="22"/>
      <c r="E63" s="20">
        <f>E64</f>
        <v>8501.694</v>
      </c>
      <c r="F63" s="21"/>
      <c r="G63" s="3"/>
    </row>
    <row r="64" spans="1:7" ht="15.75">
      <c r="A64" s="18">
        <v>25010000</v>
      </c>
      <c r="B64" s="382" t="s">
        <v>83</v>
      </c>
      <c r="C64" s="20">
        <f t="shared" si="7"/>
        <v>8501.694</v>
      </c>
      <c r="D64" s="22"/>
      <c r="E64" s="20">
        <f>E66+E67+E68</f>
        <v>8501.694</v>
      </c>
      <c r="F64" s="21"/>
      <c r="G64" s="3"/>
    </row>
    <row r="65" spans="1:7" ht="15.75">
      <c r="A65" s="18"/>
      <c r="B65" s="382" t="s">
        <v>84</v>
      </c>
      <c r="C65" s="22"/>
      <c r="D65" s="22"/>
      <c r="E65" s="21"/>
      <c r="F65" s="21"/>
      <c r="G65" s="3"/>
    </row>
    <row r="66" spans="1:7" ht="15">
      <c r="A66" s="21">
        <v>25010100</v>
      </c>
      <c r="B66" s="379" t="s">
        <v>85</v>
      </c>
      <c r="C66" s="22">
        <f aca="true" t="shared" si="8" ref="C66:C68">E66</f>
        <v>8233.738</v>
      </c>
      <c r="D66" s="22"/>
      <c r="E66" s="41">
        <v>8233.738</v>
      </c>
      <c r="F66" s="21"/>
      <c r="G66" s="3"/>
    </row>
    <row r="67" spans="1:7" ht="15">
      <c r="A67" s="21">
        <v>25010200</v>
      </c>
      <c r="B67" s="379" t="s">
        <v>86</v>
      </c>
      <c r="C67" s="22">
        <f t="shared" si="8"/>
        <v>17.519</v>
      </c>
      <c r="D67" s="22"/>
      <c r="E67" s="41">
        <v>17.519</v>
      </c>
      <c r="F67" s="21"/>
      <c r="G67" s="3"/>
    </row>
    <row r="68" spans="1:7" ht="15">
      <c r="A68" s="21">
        <v>25010300</v>
      </c>
      <c r="B68" s="379" t="s">
        <v>87</v>
      </c>
      <c r="C68" s="22">
        <f t="shared" si="8"/>
        <v>250.437</v>
      </c>
      <c r="D68" s="22"/>
      <c r="E68" s="41">
        <v>250.437</v>
      </c>
      <c r="F68" s="21"/>
      <c r="G68" s="3"/>
    </row>
    <row r="69" spans="1:7" ht="15.75">
      <c r="A69" s="18">
        <v>30000000</v>
      </c>
      <c r="B69" s="379" t="s">
        <v>418</v>
      </c>
      <c r="C69" s="20">
        <f aca="true" t="shared" si="9" ref="C69:C71">D69</f>
        <v>2</v>
      </c>
      <c r="D69" s="20">
        <f aca="true" t="shared" si="10" ref="D69:D70">D70</f>
        <v>2</v>
      </c>
      <c r="E69" s="18"/>
      <c r="F69" s="18"/>
      <c r="G69" s="3"/>
    </row>
    <row r="70" spans="1:7" ht="15.75">
      <c r="A70" s="18">
        <v>31000000</v>
      </c>
      <c r="B70" s="382" t="s">
        <v>78</v>
      </c>
      <c r="C70" s="20">
        <f t="shared" si="9"/>
        <v>2</v>
      </c>
      <c r="D70" s="20">
        <f t="shared" si="10"/>
        <v>2</v>
      </c>
      <c r="E70" s="18"/>
      <c r="F70" s="18"/>
      <c r="G70" s="3"/>
    </row>
    <row r="71" spans="1:7" ht="15">
      <c r="A71" s="21">
        <v>31010200</v>
      </c>
      <c r="B71" s="379" t="s">
        <v>79</v>
      </c>
      <c r="C71" s="22">
        <f t="shared" si="9"/>
        <v>2</v>
      </c>
      <c r="D71" s="22">
        <v>2</v>
      </c>
      <c r="E71" s="21"/>
      <c r="F71" s="21"/>
      <c r="G71" s="3"/>
    </row>
    <row r="72" spans="1:7" ht="15">
      <c r="A72" s="21"/>
      <c r="B72" s="379" t="s">
        <v>80</v>
      </c>
      <c r="C72" s="22"/>
      <c r="D72" s="22"/>
      <c r="E72" s="21"/>
      <c r="F72" s="21"/>
      <c r="G72" s="3"/>
    </row>
    <row r="73" spans="1:7" ht="15.75">
      <c r="A73" s="21"/>
      <c r="B73" s="379" t="s">
        <v>81</v>
      </c>
      <c r="C73" s="22"/>
      <c r="D73" s="22"/>
      <c r="E73" s="21"/>
      <c r="F73" s="21"/>
      <c r="G73" s="3"/>
    </row>
    <row r="74" spans="1:7" ht="16.5">
      <c r="A74" s="27"/>
      <c r="B74" s="383" t="s">
        <v>90</v>
      </c>
      <c r="C74" s="29">
        <f>C16+C43+C69</f>
        <v>127055.664</v>
      </c>
      <c r="D74" s="29">
        <f>D16+D43+D69</f>
        <v>118553.97</v>
      </c>
      <c r="E74" s="29">
        <f>E43</f>
        <v>8501.694</v>
      </c>
      <c r="F74" s="27"/>
      <c r="G74" s="3"/>
    </row>
    <row r="75" spans="1:7" ht="15.75">
      <c r="A75" s="384">
        <v>40000000</v>
      </c>
      <c r="B75" s="393" t="s">
        <v>91</v>
      </c>
      <c r="C75" s="40">
        <f aca="true" t="shared" si="11" ref="C75:C76">D75+E75</f>
        <v>263115.674</v>
      </c>
      <c r="D75" s="40">
        <f>D76</f>
        <v>261961.94299999997</v>
      </c>
      <c r="E75" s="40">
        <f>E76</f>
        <v>1153.731</v>
      </c>
      <c r="F75" s="40">
        <f>F76</f>
        <v>1069.117</v>
      </c>
      <c r="G75" s="3"/>
    </row>
    <row r="76" spans="1:7" ht="15.75">
      <c r="A76" s="18">
        <v>41000000</v>
      </c>
      <c r="B76" s="394" t="s">
        <v>92</v>
      </c>
      <c r="C76" s="20">
        <f t="shared" si="11"/>
        <v>263115.674</v>
      </c>
      <c r="D76" s="20">
        <f>D79+D77</f>
        <v>261961.94299999997</v>
      </c>
      <c r="E76" s="20">
        <f>E79</f>
        <v>1153.731</v>
      </c>
      <c r="F76" s="20">
        <f>F79</f>
        <v>1069.117</v>
      </c>
      <c r="G76" s="3"/>
    </row>
    <row r="77" spans="1:7" ht="15.75">
      <c r="A77" s="18">
        <v>41020000</v>
      </c>
      <c r="B77" s="394" t="s">
        <v>93</v>
      </c>
      <c r="C77" s="20">
        <f aca="true" t="shared" si="12" ref="C77:C78">D77</f>
        <v>1432.544</v>
      </c>
      <c r="D77" s="20">
        <f>D78</f>
        <v>1432.544</v>
      </c>
      <c r="E77" s="20"/>
      <c r="F77" s="20"/>
      <c r="G77" s="3"/>
    </row>
    <row r="78" spans="1:7" ht="15.75">
      <c r="A78" s="21">
        <v>41020900</v>
      </c>
      <c r="B78" s="395" t="s">
        <v>460</v>
      </c>
      <c r="C78" s="22">
        <f t="shared" si="12"/>
        <v>1432.544</v>
      </c>
      <c r="D78" s="22">
        <v>1432.544</v>
      </c>
      <c r="E78" s="20"/>
      <c r="F78" s="20"/>
      <c r="G78" s="3"/>
    </row>
    <row r="79" spans="1:7" ht="15.75">
      <c r="A79" s="18">
        <v>41030000</v>
      </c>
      <c r="B79" s="394" t="s">
        <v>97</v>
      </c>
      <c r="C79" s="20">
        <f>D79+E79</f>
        <v>261683.12999999998</v>
      </c>
      <c r="D79" s="20">
        <f>D82+D86+D90+D99+D102+D104+D139</f>
        <v>260529.39899999998</v>
      </c>
      <c r="E79" s="20">
        <f>E104</f>
        <v>1153.731</v>
      </c>
      <c r="F79" s="20">
        <f>F104</f>
        <v>1069.117</v>
      </c>
      <c r="G79" s="3"/>
    </row>
    <row r="80" spans="1:7" ht="15">
      <c r="A80" s="21"/>
      <c r="B80" s="395" t="s">
        <v>98</v>
      </c>
      <c r="C80" s="33"/>
      <c r="D80" s="21"/>
      <c r="E80" s="21"/>
      <c r="F80" s="21"/>
      <c r="G80" s="3"/>
    </row>
    <row r="81" spans="1:7" ht="15">
      <c r="A81" s="21"/>
      <c r="B81" s="395"/>
      <c r="C81" s="33"/>
      <c r="D81" s="21"/>
      <c r="E81" s="21"/>
      <c r="F81" s="21"/>
      <c r="G81" s="3"/>
    </row>
    <row r="82" spans="1:7" ht="15">
      <c r="A82" s="21">
        <v>41030600</v>
      </c>
      <c r="B82" s="395" t="s">
        <v>99</v>
      </c>
      <c r="C82" s="41">
        <f>D82</f>
        <v>108180.7</v>
      </c>
      <c r="D82" s="22">
        <v>108180.7</v>
      </c>
      <c r="E82" s="21"/>
      <c r="F82" s="21"/>
      <c r="G82" s="3"/>
    </row>
    <row r="83" spans="1:7" ht="15">
      <c r="A83" s="21"/>
      <c r="B83" s="395" t="s">
        <v>100</v>
      </c>
      <c r="C83" s="33"/>
      <c r="D83" s="21"/>
      <c r="E83" s="21"/>
      <c r="F83" s="21"/>
      <c r="G83" s="3"/>
    </row>
    <row r="84" spans="1:7" ht="15">
      <c r="A84" s="21"/>
      <c r="B84" s="395" t="s">
        <v>420</v>
      </c>
      <c r="C84" s="33"/>
      <c r="D84" s="21"/>
      <c r="E84" s="21"/>
      <c r="F84" s="21"/>
      <c r="G84" s="3"/>
    </row>
    <row r="85" spans="1:7" ht="15">
      <c r="A85" s="21"/>
      <c r="B85" s="395" t="s">
        <v>421</v>
      </c>
      <c r="C85" s="33"/>
      <c r="D85" s="21"/>
      <c r="E85" s="21"/>
      <c r="F85" s="21"/>
      <c r="G85" s="3"/>
    </row>
    <row r="86" spans="1:7" ht="15">
      <c r="A86" s="21">
        <v>41030800</v>
      </c>
      <c r="B86" s="395" t="s">
        <v>102</v>
      </c>
      <c r="C86" s="41">
        <f>D86</f>
        <v>63562.4</v>
      </c>
      <c r="D86" s="22">
        <v>63562.4</v>
      </c>
      <c r="E86" s="22"/>
      <c r="F86" s="21"/>
      <c r="G86" s="3"/>
    </row>
    <row r="87" spans="1:7" ht="15">
      <c r="A87" s="21"/>
      <c r="B87" s="395" t="s">
        <v>103</v>
      </c>
      <c r="C87" s="33"/>
      <c r="D87" s="21"/>
      <c r="E87" s="21"/>
      <c r="F87" s="21"/>
      <c r="G87" s="3"/>
    </row>
    <row r="88" spans="1:7" ht="15">
      <c r="A88" s="21"/>
      <c r="B88" s="395" t="s">
        <v>104</v>
      </c>
      <c r="C88" s="33"/>
      <c r="D88" s="21"/>
      <c r="E88" s="21"/>
      <c r="F88" s="21"/>
      <c r="G88" s="3"/>
    </row>
    <row r="89" spans="1:7" ht="15">
      <c r="A89" s="21"/>
      <c r="B89" s="395" t="s">
        <v>105</v>
      </c>
      <c r="C89" s="33"/>
      <c r="D89" s="21"/>
      <c r="E89" s="21"/>
      <c r="F89" s="21"/>
      <c r="G89" s="3"/>
    </row>
    <row r="90" spans="1:7" ht="15">
      <c r="A90" s="21">
        <v>41030900</v>
      </c>
      <c r="B90" s="395" t="s">
        <v>106</v>
      </c>
      <c r="C90" s="41">
        <f>D90</f>
        <v>1158</v>
      </c>
      <c r="D90" s="22">
        <v>1158</v>
      </c>
      <c r="E90" s="21"/>
      <c r="F90" s="21"/>
      <c r="G90" s="3"/>
    </row>
    <row r="91" spans="1:7" ht="15">
      <c r="A91" s="21"/>
      <c r="B91" s="395" t="s">
        <v>107</v>
      </c>
      <c r="C91" s="33"/>
      <c r="D91" s="21"/>
      <c r="E91" s="21"/>
      <c r="F91" s="21"/>
      <c r="G91" s="3"/>
    </row>
    <row r="92" spans="1:7" ht="15">
      <c r="A92" s="21"/>
      <c r="B92" s="395" t="s">
        <v>108</v>
      </c>
      <c r="C92" s="33"/>
      <c r="D92" s="21"/>
      <c r="E92" s="21"/>
      <c r="F92" s="21"/>
      <c r="G92" s="3"/>
    </row>
    <row r="93" spans="1:7" ht="15">
      <c r="A93" s="21"/>
      <c r="B93" s="395" t="s">
        <v>109</v>
      </c>
      <c r="C93" s="33"/>
      <c r="D93" s="21"/>
      <c r="E93" s="21"/>
      <c r="F93" s="21"/>
      <c r="G93" s="3"/>
    </row>
    <row r="94" spans="1:7" ht="15">
      <c r="A94" s="21"/>
      <c r="B94" s="395" t="s">
        <v>110</v>
      </c>
      <c r="C94" s="33"/>
      <c r="D94" s="21"/>
      <c r="E94" s="21"/>
      <c r="F94" s="21"/>
      <c r="G94" s="3"/>
    </row>
    <row r="95" spans="1:7" ht="15">
      <c r="A95" s="21"/>
      <c r="B95" s="395" t="s">
        <v>111</v>
      </c>
      <c r="C95" s="33"/>
      <c r="D95" s="21"/>
      <c r="E95" s="21"/>
      <c r="F95" s="21"/>
      <c r="G95" s="3"/>
    </row>
    <row r="96" spans="1:7" ht="15">
      <c r="A96" s="21"/>
      <c r="B96" s="395" t="s">
        <v>112</v>
      </c>
      <c r="C96" s="33"/>
      <c r="D96" s="21"/>
      <c r="E96" s="21"/>
      <c r="F96" s="21"/>
      <c r="G96" s="3"/>
    </row>
    <row r="97" spans="1:7" ht="15">
      <c r="A97" s="21"/>
      <c r="B97" s="395" t="s">
        <v>113</v>
      </c>
      <c r="C97" s="33"/>
      <c r="D97" s="21"/>
      <c r="E97" s="21"/>
      <c r="F97" s="21"/>
      <c r="G97" s="3"/>
    </row>
    <row r="98" spans="1:7" ht="15">
      <c r="A98" s="21"/>
      <c r="B98" s="395" t="s">
        <v>114</v>
      </c>
      <c r="C98" s="33"/>
      <c r="D98" s="21"/>
      <c r="E98" s="21"/>
      <c r="F98" s="21"/>
      <c r="G98" s="3"/>
    </row>
    <row r="99" spans="1:7" ht="15">
      <c r="A99" s="21">
        <v>41031000</v>
      </c>
      <c r="B99" s="395" t="s">
        <v>115</v>
      </c>
      <c r="C99" s="41">
        <f>D99</f>
        <v>6.9</v>
      </c>
      <c r="D99" s="22">
        <v>6.9</v>
      </c>
      <c r="E99" s="21"/>
      <c r="F99" s="21"/>
      <c r="G99" s="3"/>
    </row>
    <row r="100" spans="1:7" ht="15">
      <c r="A100" s="21"/>
      <c r="B100" s="395" t="s">
        <v>116</v>
      </c>
      <c r="C100" s="41"/>
      <c r="D100" s="21"/>
      <c r="E100" s="21"/>
      <c r="F100" s="21"/>
      <c r="G100" s="3"/>
    </row>
    <row r="101" spans="1:7" ht="15">
      <c r="A101" s="21"/>
      <c r="B101" s="395" t="s">
        <v>117</v>
      </c>
      <c r="C101" s="41"/>
      <c r="D101" s="21"/>
      <c r="E101" s="21"/>
      <c r="F101" s="21"/>
      <c r="G101" s="3"/>
    </row>
    <row r="102" spans="1:7" ht="15">
      <c r="A102" s="33">
        <v>41033900</v>
      </c>
      <c r="B102" s="395" t="s">
        <v>422</v>
      </c>
      <c r="C102" s="41">
        <f>D102</f>
        <v>84102.127</v>
      </c>
      <c r="D102" s="22">
        <v>84102.127</v>
      </c>
      <c r="E102" s="21"/>
      <c r="F102" s="21"/>
      <c r="G102" s="3"/>
    </row>
    <row r="103" spans="1:7" ht="15">
      <c r="A103" s="33"/>
      <c r="B103" s="395"/>
      <c r="C103" s="41"/>
      <c r="D103" s="22"/>
      <c r="E103" s="21"/>
      <c r="F103" s="21"/>
      <c r="G103" s="3"/>
    </row>
    <row r="104" spans="1:7" ht="15.75">
      <c r="A104" s="18">
        <v>41035000</v>
      </c>
      <c r="B104" s="394" t="s">
        <v>149</v>
      </c>
      <c r="C104" s="42">
        <f>D104+E104</f>
        <v>3630.392</v>
      </c>
      <c r="D104" s="20">
        <f>D105+D108+D109+D112+D114+D118+D119+D121+D123</f>
        <v>2476.661</v>
      </c>
      <c r="E104" s="20">
        <f>E112+E125+E127+E129+E131+E134+E136</f>
        <v>1153.731</v>
      </c>
      <c r="F104" s="20">
        <f>F112+F127+F129+F131+F134+F136</f>
        <v>1069.117</v>
      </c>
      <c r="G104" s="3"/>
    </row>
    <row r="105" spans="1:7" ht="15">
      <c r="A105" s="21">
        <v>41035000</v>
      </c>
      <c r="B105" s="396" t="s">
        <v>512</v>
      </c>
      <c r="C105" s="41">
        <f>D105</f>
        <v>45</v>
      </c>
      <c r="D105" s="22">
        <v>45</v>
      </c>
      <c r="E105" s="21"/>
      <c r="F105" s="21"/>
      <c r="G105" s="3"/>
    </row>
    <row r="106" spans="1:7" ht="15">
      <c r="A106" s="21"/>
      <c r="B106" s="396" t="s">
        <v>513</v>
      </c>
      <c r="C106" s="41"/>
      <c r="D106" s="41"/>
      <c r="E106" s="22"/>
      <c r="F106" s="22"/>
      <c r="G106" s="3"/>
    </row>
    <row r="107" spans="1:7" ht="15">
      <c r="A107" s="21"/>
      <c r="B107" s="396" t="s">
        <v>514</v>
      </c>
      <c r="C107" s="41"/>
      <c r="D107" s="41"/>
      <c r="E107" s="22"/>
      <c r="F107" s="22"/>
      <c r="G107" s="3"/>
    </row>
    <row r="108" spans="1:7" ht="15">
      <c r="A108" s="21">
        <v>41035000</v>
      </c>
      <c r="B108" s="396" t="s">
        <v>423</v>
      </c>
      <c r="C108" s="41">
        <f aca="true" t="shared" si="13" ref="C108:C109">D108</f>
        <v>99</v>
      </c>
      <c r="D108" s="41">
        <v>99</v>
      </c>
      <c r="E108" s="22"/>
      <c r="F108" s="22"/>
      <c r="G108" s="3"/>
    </row>
    <row r="109" spans="1:7" ht="15">
      <c r="A109" s="21">
        <v>41035000</v>
      </c>
      <c r="B109" s="396" t="s">
        <v>385</v>
      </c>
      <c r="C109" s="41">
        <f t="shared" si="13"/>
        <v>80</v>
      </c>
      <c r="D109" s="41">
        <v>80</v>
      </c>
      <c r="E109" s="22"/>
      <c r="F109" s="22"/>
      <c r="G109" s="3"/>
    </row>
    <row r="110" spans="1:7" ht="15">
      <c r="A110" s="21"/>
      <c r="B110" s="396" t="s">
        <v>484</v>
      </c>
      <c r="C110" s="41"/>
      <c r="D110" s="22"/>
      <c r="E110" s="22"/>
      <c r="F110" s="22"/>
      <c r="G110" s="3"/>
    </row>
    <row r="111" spans="1:7" ht="15">
      <c r="A111" s="21"/>
      <c r="B111" s="396" t="s">
        <v>485</v>
      </c>
      <c r="C111" s="41"/>
      <c r="D111" s="22"/>
      <c r="E111" s="22"/>
      <c r="F111" s="22"/>
      <c r="G111" s="3"/>
    </row>
    <row r="112" spans="1:7" ht="15">
      <c r="A112" s="21">
        <v>41035000</v>
      </c>
      <c r="B112" s="396" t="s">
        <v>486</v>
      </c>
      <c r="C112" s="41">
        <f>E112+D112</f>
        <v>390.549</v>
      </c>
      <c r="D112" s="22">
        <v>332.539</v>
      </c>
      <c r="E112" s="22">
        <v>58.01</v>
      </c>
      <c r="F112" s="22">
        <v>58.01</v>
      </c>
      <c r="G112" s="3"/>
    </row>
    <row r="113" spans="1:7" ht="15">
      <c r="A113" s="21"/>
      <c r="B113" s="396" t="s">
        <v>515</v>
      </c>
      <c r="C113" s="41"/>
      <c r="D113" s="22"/>
      <c r="E113" s="22"/>
      <c r="F113" s="22"/>
      <c r="G113" s="3"/>
    </row>
    <row r="114" spans="1:7" ht="15">
      <c r="A114" s="21">
        <v>41035000</v>
      </c>
      <c r="B114" s="396" t="s">
        <v>512</v>
      </c>
      <c r="C114" s="41">
        <f>D114</f>
        <v>1600</v>
      </c>
      <c r="D114" s="22">
        <v>1600</v>
      </c>
      <c r="E114" s="22"/>
      <c r="F114" s="22"/>
      <c r="G114" s="3"/>
    </row>
    <row r="115" spans="1:7" ht="18" customHeight="1">
      <c r="A115" s="21"/>
      <c r="B115" s="396" t="s">
        <v>516</v>
      </c>
      <c r="C115" s="41"/>
      <c r="D115" s="22"/>
      <c r="E115" s="21"/>
      <c r="F115" s="21"/>
      <c r="G115" s="3"/>
    </row>
    <row r="116" spans="1:7" ht="15">
      <c r="A116" s="21"/>
      <c r="B116" s="396" t="s">
        <v>517</v>
      </c>
      <c r="C116" s="33"/>
      <c r="D116" s="21"/>
      <c r="E116" s="21"/>
      <c r="F116" s="21"/>
      <c r="G116" s="3"/>
    </row>
    <row r="117" spans="1:7" ht="15">
      <c r="A117" s="21"/>
      <c r="B117" s="396" t="s">
        <v>518</v>
      </c>
      <c r="C117" s="21"/>
      <c r="D117" s="21"/>
      <c r="E117" s="21"/>
      <c r="F117" s="21"/>
      <c r="G117" s="3"/>
    </row>
    <row r="118" spans="1:7" ht="15">
      <c r="A118" s="21">
        <v>41035000</v>
      </c>
      <c r="B118" s="396" t="s">
        <v>491</v>
      </c>
      <c r="C118" s="22">
        <f aca="true" t="shared" si="14" ref="C118:C119">D118</f>
        <v>100</v>
      </c>
      <c r="D118" s="22">
        <v>100</v>
      </c>
      <c r="E118" s="21"/>
      <c r="F118" s="21"/>
      <c r="G118" s="3"/>
    </row>
    <row r="119" spans="1:7" ht="15.75">
      <c r="A119" s="21">
        <v>41035000</v>
      </c>
      <c r="B119" s="396" t="s">
        <v>492</v>
      </c>
      <c r="C119" s="22">
        <f t="shared" si="14"/>
        <v>96</v>
      </c>
      <c r="D119" s="22">
        <v>96</v>
      </c>
      <c r="E119" s="20"/>
      <c r="F119" s="20"/>
      <c r="G119" s="3"/>
    </row>
    <row r="120" spans="1:7" ht="15.75">
      <c r="A120" s="21"/>
      <c r="B120" s="396" t="s">
        <v>281</v>
      </c>
      <c r="C120" s="397"/>
      <c r="D120" s="398"/>
      <c r="E120" s="397"/>
      <c r="F120" s="397"/>
      <c r="G120" s="3"/>
    </row>
    <row r="121" spans="1:7" ht="15.75">
      <c r="A121" s="21">
        <v>41035000</v>
      </c>
      <c r="B121" s="396" t="s">
        <v>493</v>
      </c>
      <c r="C121" s="21">
        <f>D121</f>
        <v>29.135</v>
      </c>
      <c r="D121" s="21">
        <v>29.135</v>
      </c>
      <c r="E121" s="397"/>
      <c r="F121" s="397"/>
      <c r="G121" s="3"/>
    </row>
    <row r="122" spans="1:7" ht="15.75">
      <c r="A122" s="21"/>
      <c r="B122" s="396" t="s">
        <v>494</v>
      </c>
      <c r="C122" s="31"/>
      <c r="D122" s="398"/>
      <c r="E122" s="397"/>
      <c r="F122" s="397"/>
      <c r="G122" s="3"/>
    </row>
    <row r="123" spans="1:7" ht="15">
      <c r="A123" s="21">
        <v>41035000</v>
      </c>
      <c r="B123" s="396" t="s">
        <v>362</v>
      </c>
      <c r="C123" s="21">
        <f>D123</f>
        <v>94.987</v>
      </c>
      <c r="D123" s="21">
        <v>94.987</v>
      </c>
      <c r="E123" s="32"/>
      <c r="F123" s="32"/>
      <c r="G123" s="3"/>
    </row>
    <row r="124" spans="1:7" ht="15">
      <c r="A124" s="388">
        <v>41035000</v>
      </c>
      <c r="B124" s="399" t="s">
        <v>502</v>
      </c>
      <c r="C124" s="32"/>
      <c r="D124" s="32"/>
      <c r="E124" s="32"/>
      <c r="F124" s="32"/>
      <c r="G124" s="3"/>
    </row>
    <row r="125" spans="1:7" ht="15">
      <c r="A125" s="388"/>
      <c r="B125" s="399" t="s">
        <v>503</v>
      </c>
      <c r="C125" s="21">
        <f>E125</f>
        <v>84.614</v>
      </c>
      <c r="D125" s="21"/>
      <c r="E125" s="21">
        <v>84.614</v>
      </c>
      <c r="F125" s="21"/>
      <c r="G125" s="3"/>
    </row>
    <row r="126" spans="1:7" ht="15">
      <c r="A126" s="388"/>
      <c r="B126" s="399" t="s">
        <v>429</v>
      </c>
      <c r="C126" s="32"/>
      <c r="D126" s="32"/>
      <c r="E126" s="32"/>
      <c r="F126" s="32"/>
      <c r="G126" s="3"/>
    </row>
    <row r="127" spans="1:7" ht="15">
      <c r="A127" s="388">
        <v>41035000</v>
      </c>
      <c r="B127" s="399" t="s">
        <v>519</v>
      </c>
      <c r="C127" s="21">
        <f>E127</f>
        <v>122.136</v>
      </c>
      <c r="D127" s="21"/>
      <c r="E127" s="21">
        <v>122.136</v>
      </c>
      <c r="F127" s="21">
        <v>122.136</v>
      </c>
      <c r="G127" s="3"/>
    </row>
    <row r="128" spans="1:7" ht="15">
      <c r="A128" s="388"/>
      <c r="B128" s="399" t="s">
        <v>281</v>
      </c>
      <c r="C128" s="21"/>
      <c r="D128" s="21"/>
      <c r="E128" s="21"/>
      <c r="F128" s="21"/>
      <c r="G128" s="3"/>
    </row>
    <row r="129" spans="1:7" ht="15">
      <c r="A129" s="388">
        <v>41035000</v>
      </c>
      <c r="B129" s="399" t="s">
        <v>507</v>
      </c>
      <c r="C129" s="22">
        <f>E129</f>
        <v>44.91</v>
      </c>
      <c r="D129" s="22"/>
      <c r="E129" s="22">
        <v>44.91</v>
      </c>
      <c r="F129" s="22">
        <v>44.91</v>
      </c>
      <c r="G129" s="3"/>
    </row>
    <row r="130" spans="1:7" ht="15">
      <c r="A130" s="388"/>
      <c r="B130" s="399" t="s">
        <v>404</v>
      </c>
      <c r="C130" s="32"/>
      <c r="D130" s="32"/>
      <c r="E130" s="32"/>
      <c r="F130" s="32"/>
      <c r="G130" s="3"/>
    </row>
    <row r="131" spans="1:7" ht="15">
      <c r="A131" s="388">
        <v>41035000</v>
      </c>
      <c r="B131" s="399" t="s">
        <v>508</v>
      </c>
      <c r="C131" s="21">
        <f>E131</f>
        <v>711.457</v>
      </c>
      <c r="D131" s="395"/>
      <c r="E131" s="21">
        <v>711.457</v>
      </c>
      <c r="F131" s="21">
        <v>711.457</v>
      </c>
      <c r="G131" s="3"/>
    </row>
    <row r="132" spans="1:7" ht="15">
      <c r="A132" s="388"/>
      <c r="B132" s="399" t="s">
        <v>509</v>
      </c>
      <c r="C132" s="32"/>
      <c r="D132" s="32"/>
      <c r="E132" s="32"/>
      <c r="F132" s="32"/>
      <c r="G132" s="3"/>
    </row>
    <row r="133" spans="1:7" ht="15">
      <c r="A133" s="388"/>
      <c r="B133" s="399" t="s">
        <v>510</v>
      </c>
      <c r="C133" s="32"/>
      <c r="D133" s="32"/>
      <c r="E133" s="32"/>
      <c r="F133" s="32"/>
      <c r="G133" s="3"/>
    </row>
    <row r="134" spans="1:7" ht="15">
      <c r="A134" s="388">
        <v>41035000</v>
      </c>
      <c r="B134" s="399" t="s">
        <v>520</v>
      </c>
      <c r="C134" s="21">
        <f>E134</f>
        <v>13.604</v>
      </c>
      <c r="D134" s="21"/>
      <c r="E134" s="21">
        <v>13.604</v>
      </c>
      <c r="F134" s="21">
        <v>13.604</v>
      </c>
      <c r="G134" s="3"/>
    </row>
    <row r="135" spans="1:7" ht="15">
      <c r="A135" s="388"/>
      <c r="B135" s="399" t="s">
        <v>521</v>
      </c>
      <c r="C135" s="32"/>
      <c r="D135" s="32"/>
      <c r="E135" s="32"/>
      <c r="F135" s="32"/>
      <c r="G135" s="3"/>
    </row>
    <row r="136" spans="1:7" ht="15">
      <c r="A136" s="388">
        <v>41035000</v>
      </c>
      <c r="B136" s="399" t="s">
        <v>522</v>
      </c>
      <c r="C136" s="22">
        <f>E136</f>
        <v>119</v>
      </c>
      <c r="D136" s="22"/>
      <c r="E136" s="22">
        <v>119</v>
      </c>
      <c r="F136" s="22">
        <v>119</v>
      </c>
      <c r="G136" s="3"/>
    </row>
    <row r="137" spans="1:7" ht="15">
      <c r="A137" s="388"/>
      <c r="B137" s="399" t="s">
        <v>523</v>
      </c>
      <c r="C137" s="32"/>
      <c r="D137" s="32"/>
      <c r="E137" s="32"/>
      <c r="F137" s="32"/>
      <c r="G137" s="3"/>
    </row>
    <row r="138" spans="1:7" ht="15">
      <c r="A138" s="388"/>
      <c r="B138" s="399" t="s">
        <v>524</v>
      </c>
      <c r="C138" s="32"/>
      <c r="D138" s="32"/>
      <c r="E138" s="32"/>
      <c r="F138" s="32"/>
      <c r="G138" s="3"/>
    </row>
    <row r="139" spans="1:7" ht="15">
      <c r="A139" s="388">
        <v>41035800</v>
      </c>
      <c r="B139" s="399" t="s">
        <v>285</v>
      </c>
      <c r="C139" s="21">
        <f>D139</f>
        <v>1042.611</v>
      </c>
      <c r="D139" s="21">
        <v>1042.611</v>
      </c>
      <c r="E139" s="32"/>
      <c r="F139" s="32"/>
      <c r="G139" s="3"/>
    </row>
    <row r="140" spans="1:7" ht="15">
      <c r="A140" s="388"/>
      <c r="B140" s="399" t="s">
        <v>286</v>
      </c>
      <c r="C140" s="32"/>
      <c r="D140" s="32"/>
      <c r="E140" s="32"/>
      <c r="F140" s="32"/>
      <c r="G140" s="3"/>
    </row>
    <row r="141" spans="1:7" ht="15">
      <c r="A141" s="388"/>
      <c r="B141" s="399" t="s">
        <v>287</v>
      </c>
      <c r="C141" s="32"/>
      <c r="D141" s="32"/>
      <c r="E141" s="32"/>
      <c r="F141" s="32"/>
      <c r="G141" s="3"/>
    </row>
    <row r="142" spans="1:7" ht="15">
      <c r="A142" s="388"/>
      <c r="B142" s="399" t="s">
        <v>288</v>
      </c>
      <c r="C142" s="32"/>
      <c r="D142" s="32"/>
      <c r="E142" s="32"/>
      <c r="F142" s="32"/>
      <c r="G142" s="3"/>
    </row>
    <row r="143" spans="1:7" ht="15">
      <c r="A143" s="388"/>
      <c r="B143" s="399" t="s">
        <v>289</v>
      </c>
      <c r="C143" s="32"/>
      <c r="D143" s="32"/>
      <c r="E143" s="32"/>
      <c r="F143" s="32"/>
      <c r="G143" s="3"/>
    </row>
    <row r="144" spans="1:7" ht="15">
      <c r="A144" s="32"/>
      <c r="B144" s="32"/>
      <c r="C144" s="32"/>
      <c r="D144" s="32"/>
      <c r="E144" s="32"/>
      <c r="F144" s="32"/>
      <c r="G144" s="3"/>
    </row>
    <row r="145" spans="1:7" ht="16.5">
      <c r="A145" s="34"/>
      <c r="B145" s="34" t="s">
        <v>126</v>
      </c>
      <c r="C145" s="29">
        <f>C74+C75</f>
        <v>390171.338</v>
      </c>
      <c r="D145" s="29">
        <f>D74+D75</f>
        <v>380515.91299999994</v>
      </c>
      <c r="E145" s="29">
        <f>E74+E75</f>
        <v>9655.425</v>
      </c>
      <c r="F145" s="29">
        <f>F74+F75</f>
        <v>1069.117</v>
      </c>
      <c r="G145" s="3"/>
    </row>
    <row r="146" spans="1:7" ht="14.25">
      <c r="A146" s="219"/>
      <c r="B146" s="219"/>
      <c r="C146" s="219"/>
      <c r="D146" s="219"/>
      <c r="E146" s="219"/>
      <c r="F146" s="219"/>
      <c r="G146" s="3"/>
    </row>
    <row r="147" spans="1:7" ht="14.25">
      <c r="A147" s="219"/>
      <c r="B147" s="219"/>
      <c r="C147" s="219"/>
      <c r="D147" s="219"/>
      <c r="E147" s="219"/>
      <c r="F147" s="219"/>
      <c r="G147" s="3"/>
    </row>
    <row r="148" spans="1:7" ht="14.25">
      <c r="A148" s="219"/>
      <c r="B148" s="219"/>
      <c r="C148" s="219"/>
      <c r="D148" s="219"/>
      <c r="E148" s="219"/>
      <c r="F148" s="219"/>
      <c r="G148" s="3"/>
    </row>
    <row r="149" spans="1:7" ht="18">
      <c r="A149" s="219"/>
      <c r="B149" s="39" t="s">
        <v>430</v>
      </c>
      <c r="C149" s="39"/>
      <c r="D149" s="39"/>
      <c r="E149" s="39"/>
      <c r="F149" s="219"/>
      <c r="G149" s="3"/>
    </row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48"/>
  <rowBreaks count="1" manualBreakCount="1">
    <brk id="7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1"/>
  <sheetViews>
    <sheetView zoomScale="75" zoomScaleNormal="75" workbookViewId="0" topLeftCell="A187">
      <selection activeCell="B158" sqref="B158"/>
    </sheetView>
  </sheetViews>
  <sheetFormatPr defaultColWidth="9.00390625" defaultRowHeight="12.75"/>
  <cols>
    <col min="1" max="1" width="13.625" style="0" customWidth="1"/>
    <col min="2" max="2" width="87.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2.75">
      <c r="A1" s="44"/>
      <c r="B1" s="44"/>
      <c r="C1" s="44"/>
      <c r="D1" s="44"/>
      <c r="E1" s="45" t="s">
        <v>170</v>
      </c>
      <c r="F1" s="45"/>
      <c r="G1" s="45"/>
      <c r="H1" s="45"/>
      <c r="I1" s="44"/>
      <c r="J1" s="44"/>
    </row>
    <row r="2" spans="1:10" ht="12.75">
      <c r="A2" s="44"/>
      <c r="B2" s="44"/>
      <c r="C2" s="44"/>
      <c r="D2" s="44"/>
      <c r="E2" s="45" t="s">
        <v>171</v>
      </c>
      <c r="F2" s="45"/>
      <c r="G2" s="45"/>
      <c r="H2" s="45"/>
      <c r="I2" s="44"/>
      <c r="J2" s="44"/>
    </row>
    <row r="3" spans="1:10" ht="12.75">
      <c r="A3" s="44"/>
      <c r="B3" s="44"/>
      <c r="C3" s="44"/>
      <c r="D3" s="44"/>
      <c r="E3" s="45"/>
      <c r="F3" s="45"/>
      <c r="G3" s="45" t="s">
        <v>172</v>
      </c>
      <c r="H3" s="45" t="s">
        <v>173</v>
      </c>
      <c r="I3" s="45"/>
      <c r="J3" s="44"/>
    </row>
    <row r="4" spans="1:10" ht="18">
      <c r="A4" s="46"/>
      <c r="B4" s="44"/>
      <c r="C4" s="44"/>
      <c r="D4" s="44"/>
      <c r="E4" s="44"/>
      <c r="F4" s="45"/>
      <c r="G4" s="45"/>
      <c r="H4" s="45"/>
      <c r="I4" s="47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525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2015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433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434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C16+C34+C41+C37+C77</f>
        <v>92461.77</v>
      </c>
      <c r="D15" s="69">
        <f>D16+D34+D41+D37+D77</f>
        <v>92461.77</v>
      </c>
      <c r="E15" s="69">
        <f>E16+E34+E41+E37+E77</f>
        <v>45614.07</v>
      </c>
      <c r="F15" s="69">
        <f>F16+F34+F41+F37+F77</f>
        <v>51103.778</v>
      </c>
      <c r="G15" s="71">
        <f aca="true" t="shared" si="0" ref="G15:G16">F15/C15*100</f>
        <v>55.270170579689314</v>
      </c>
      <c r="H15" s="72">
        <f aca="true" t="shared" si="1" ref="H15:H16">F15/D15*100</f>
        <v>55.270170579689314</v>
      </c>
      <c r="I15" s="71">
        <f aca="true" t="shared" si="2" ref="I15:I16">F15/E15*100</f>
        <v>112.03511986542749</v>
      </c>
    </row>
    <row r="16" spans="1:9" ht="12.75">
      <c r="A16" s="67">
        <v>11000000</v>
      </c>
      <c r="B16" s="68" t="s">
        <v>201</v>
      </c>
      <c r="C16" s="69">
        <f>C18+C29</f>
        <v>50711.922</v>
      </c>
      <c r="D16" s="69">
        <f>D18+D29</f>
        <v>50711.922</v>
      </c>
      <c r="E16" s="69">
        <f>E18+E29</f>
        <v>24738.27</v>
      </c>
      <c r="F16" s="70">
        <f>F18+F29</f>
        <v>27369.455</v>
      </c>
      <c r="G16" s="73">
        <f t="shared" si="0"/>
        <v>53.970454915907155</v>
      </c>
      <c r="H16" s="72">
        <f t="shared" si="1"/>
        <v>53.970454915907155</v>
      </c>
      <c r="I16" s="73">
        <f t="shared" si="2"/>
        <v>110.63609136774721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50711.922</v>
      </c>
      <c r="E18" s="75">
        <f>E19+E21+E24+E26+E31</f>
        <v>24738.27</v>
      </c>
      <c r="F18" s="75">
        <f>F19+F21+F24+F26+F31</f>
        <v>27367.205</v>
      </c>
      <c r="G18" s="73">
        <f aca="true" t="shared" si="3" ref="G18:G19">F18/C18*100</f>
        <v>53.96601808939524</v>
      </c>
      <c r="H18" s="72">
        <f aca="true" t="shared" si="4" ref="H18:H19">F18/D18*100</f>
        <v>53.96601808939524</v>
      </c>
      <c r="I18" s="73">
        <f aca="true" t="shared" si="5" ref="I18:I19">F18/E18*100</f>
        <v>110.6269961480734</v>
      </c>
    </row>
    <row r="19" spans="1:9" ht="12.75">
      <c r="A19" s="58">
        <v>11010100</v>
      </c>
      <c r="B19" s="74" t="s">
        <v>203</v>
      </c>
      <c r="C19" s="75">
        <v>37359.022</v>
      </c>
      <c r="D19" s="75">
        <v>37359.022</v>
      </c>
      <c r="E19" s="76">
        <v>18472.27</v>
      </c>
      <c r="F19" s="77">
        <v>19540.419</v>
      </c>
      <c r="G19" s="73">
        <f t="shared" si="3"/>
        <v>52.304417926143785</v>
      </c>
      <c r="H19" s="72">
        <f t="shared" si="4"/>
        <v>52.304417926143785</v>
      </c>
      <c r="I19" s="73">
        <f t="shared" si="5"/>
        <v>105.78244579577931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8200</v>
      </c>
      <c r="D21" s="75">
        <v>8200</v>
      </c>
      <c r="E21" s="76">
        <v>4000</v>
      </c>
      <c r="F21" s="77">
        <v>4505.44</v>
      </c>
      <c r="G21" s="73">
        <f>F21/C21*100</f>
        <v>54.94439024390243</v>
      </c>
      <c r="H21" s="72">
        <f>F21/D21*100</f>
        <v>54.94439024390243</v>
      </c>
      <c r="I21" s="73">
        <f>F21/E21*100</f>
        <v>112.63599999999998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2687.55</v>
      </c>
      <c r="D24" s="75">
        <v>2687.55</v>
      </c>
      <c r="E24" s="76">
        <v>1366.5</v>
      </c>
      <c r="F24" s="77">
        <v>2181.657</v>
      </c>
      <c r="G24" s="73">
        <f>F24/C24*100</f>
        <v>81.17642462465815</v>
      </c>
      <c r="H24" s="72">
        <f>F24/D24*100</f>
        <v>81.17642462465815</v>
      </c>
      <c r="I24" s="73">
        <f>F24/E24*100</f>
        <v>159.65290889132822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2425.35</v>
      </c>
      <c r="D26" s="75">
        <v>2425.35</v>
      </c>
      <c r="E26" s="76">
        <v>881.5</v>
      </c>
      <c r="F26" s="77">
        <v>884.9</v>
      </c>
      <c r="G26" s="73">
        <f>F26/C26*100</f>
        <v>36.48545570742367</v>
      </c>
      <c r="H26" s="72">
        <f>F26/D26*100</f>
        <v>36.48545570742367</v>
      </c>
      <c r="I26" s="73">
        <f>F26/E26*100</f>
        <v>100.38570618264322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2.25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11010900</v>
      </c>
      <c r="B31" s="74" t="s">
        <v>369</v>
      </c>
      <c r="C31" s="75">
        <v>40</v>
      </c>
      <c r="D31" s="75">
        <v>40</v>
      </c>
      <c r="E31" s="76">
        <v>18</v>
      </c>
      <c r="F31" s="77">
        <v>254.789</v>
      </c>
      <c r="G31" s="73">
        <f>F31/C31*100</f>
        <v>636.9725</v>
      </c>
      <c r="H31" s="72">
        <f>F31/D31*100</f>
        <v>636.9725</v>
      </c>
      <c r="I31" s="73">
        <f>F31/E31*100</f>
        <v>1415.4944444444445</v>
      </c>
    </row>
    <row r="32" spans="1:9" ht="12.75">
      <c r="A32" s="78"/>
      <c r="B32" s="74" t="s">
        <v>435</v>
      </c>
      <c r="C32" s="75"/>
      <c r="D32" s="75"/>
      <c r="E32" s="76"/>
      <c r="F32" s="77"/>
      <c r="G32" s="73"/>
      <c r="H32" s="72"/>
      <c r="I32" s="73"/>
    </row>
    <row r="33" spans="1:9" ht="12.75">
      <c r="A33" s="78"/>
      <c r="B33" s="74" t="s">
        <v>436</v>
      </c>
      <c r="C33" s="75"/>
      <c r="D33" s="75"/>
      <c r="E33" s="76"/>
      <c r="F33" s="77"/>
      <c r="G33" s="73"/>
      <c r="H33" s="72"/>
      <c r="I33" s="73"/>
    </row>
    <row r="34" spans="1:9" ht="12.75">
      <c r="A34" s="78">
        <v>13000000</v>
      </c>
      <c r="B34" s="74" t="s">
        <v>437</v>
      </c>
      <c r="C34" s="75">
        <f aca="true" t="shared" si="6" ref="C34:C35">C35</f>
        <v>0</v>
      </c>
      <c r="D34" s="75">
        <f aca="true" t="shared" si="7" ref="D34:D35">D35</f>
        <v>0</v>
      </c>
      <c r="E34" s="75">
        <f aca="true" t="shared" si="8" ref="E34:E35">E35</f>
        <v>0</v>
      </c>
      <c r="F34" s="79">
        <f aca="true" t="shared" si="9" ref="F34:F35">F35</f>
        <v>0.12</v>
      </c>
      <c r="G34" s="73">
        <v>0</v>
      </c>
      <c r="H34" s="72">
        <v>0</v>
      </c>
      <c r="I34" s="73">
        <v>0</v>
      </c>
    </row>
    <row r="35" spans="1:9" ht="12.75">
      <c r="A35" s="78">
        <v>13020000</v>
      </c>
      <c r="B35" s="74" t="s">
        <v>438</v>
      </c>
      <c r="C35" s="75">
        <f t="shared" si="6"/>
        <v>0</v>
      </c>
      <c r="D35" s="75">
        <f t="shared" si="7"/>
        <v>0</v>
      </c>
      <c r="E35" s="75">
        <f t="shared" si="8"/>
        <v>0</v>
      </c>
      <c r="F35" s="79">
        <f t="shared" si="9"/>
        <v>0.12</v>
      </c>
      <c r="G35" s="73">
        <v>0</v>
      </c>
      <c r="H35" s="72">
        <v>0</v>
      </c>
      <c r="I35" s="73">
        <v>0</v>
      </c>
    </row>
    <row r="36" spans="1:9" ht="12.75">
      <c r="A36" s="58">
        <v>13020200</v>
      </c>
      <c r="B36" s="74" t="s">
        <v>439</v>
      </c>
      <c r="C36" s="75">
        <v>0</v>
      </c>
      <c r="D36" s="75">
        <v>0</v>
      </c>
      <c r="E36" s="76">
        <v>0</v>
      </c>
      <c r="F36" s="77">
        <v>0.12</v>
      </c>
      <c r="G36" s="73">
        <v>0</v>
      </c>
      <c r="H36" s="72">
        <v>0</v>
      </c>
      <c r="I36" s="73">
        <v>0</v>
      </c>
    </row>
    <row r="37" spans="1:9" ht="12.75">
      <c r="A37" s="67">
        <v>16000000</v>
      </c>
      <c r="B37" s="68" t="s">
        <v>216</v>
      </c>
      <c r="C37" s="75">
        <f aca="true" t="shared" si="10" ref="C37:C38">C38</f>
        <v>0</v>
      </c>
      <c r="D37" s="75">
        <f aca="true" t="shared" si="11" ref="D37:D38">D38</f>
        <v>0</v>
      </c>
      <c r="E37" s="75">
        <f aca="true" t="shared" si="12" ref="E37:E38">E38</f>
        <v>0</v>
      </c>
      <c r="F37" s="79">
        <f>F38</f>
        <v>0.001</v>
      </c>
      <c r="G37" s="73">
        <v>0</v>
      </c>
      <c r="H37" s="72">
        <v>0</v>
      </c>
      <c r="I37" s="73">
        <v>0</v>
      </c>
    </row>
    <row r="38" spans="1:9" ht="12.75">
      <c r="A38" s="67">
        <v>16010000</v>
      </c>
      <c r="B38" s="68" t="s">
        <v>217</v>
      </c>
      <c r="C38" s="75">
        <f t="shared" si="10"/>
        <v>0</v>
      </c>
      <c r="D38" s="75">
        <f t="shared" si="11"/>
        <v>0</v>
      </c>
      <c r="E38" s="75">
        <f t="shared" si="12"/>
        <v>0</v>
      </c>
      <c r="F38" s="75">
        <f>F39+F40</f>
        <v>0.001</v>
      </c>
      <c r="G38" s="73">
        <v>0</v>
      </c>
      <c r="H38" s="72">
        <v>0</v>
      </c>
      <c r="I38" s="73">
        <v>0</v>
      </c>
    </row>
    <row r="39" spans="1:9" ht="12.75">
      <c r="A39" s="80">
        <v>16010200</v>
      </c>
      <c r="B39" s="74" t="s">
        <v>218</v>
      </c>
      <c r="C39" s="75">
        <v>0</v>
      </c>
      <c r="D39" s="75">
        <v>0</v>
      </c>
      <c r="E39" s="75">
        <v>0</v>
      </c>
      <c r="F39" s="75">
        <v>0.001</v>
      </c>
      <c r="G39" s="73">
        <v>0</v>
      </c>
      <c r="H39" s="72">
        <v>0</v>
      </c>
      <c r="I39" s="73">
        <v>0</v>
      </c>
    </row>
    <row r="40" spans="1:9" ht="12.75">
      <c r="A40" s="80">
        <v>16010400</v>
      </c>
      <c r="B40" s="74" t="s">
        <v>219</v>
      </c>
      <c r="C40" s="75">
        <v>0</v>
      </c>
      <c r="D40" s="75">
        <v>0</v>
      </c>
      <c r="E40" s="75">
        <v>0</v>
      </c>
      <c r="F40" s="79">
        <v>0</v>
      </c>
      <c r="G40" s="73">
        <v>0</v>
      </c>
      <c r="H40" s="72">
        <v>0</v>
      </c>
      <c r="I40" s="73">
        <v>0</v>
      </c>
    </row>
    <row r="41" spans="1:9" ht="12.75">
      <c r="A41" s="67">
        <v>18000000</v>
      </c>
      <c r="B41" s="68" t="s">
        <v>411</v>
      </c>
      <c r="C41" s="69">
        <f>C42+C47+C52+C55</f>
        <v>41749.848000000005</v>
      </c>
      <c r="D41" s="69">
        <f>D42+D47+D52+D55</f>
        <v>41749.848000000005</v>
      </c>
      <c r="E41" s="69">
        <f>E42+E47+E52+E55</f>
        <v>20875.8</v>
      </c>
      <c r="F41" s="69">
        <f>F42+F47+F52+F55</f>
        <v>23734.08</v>
      </c>
      <c r="G41" s="73">
        <f aca="true" t="shared" si="13" ref="G41:G48">F41/C41*100</f>
        <v>56.848302777054414</v>
      </c>
      <c r="H41" s="72">
        <f aca="true" t="shared" si="14" ref="H41:H48">F41/D41*100</f>
        <v>56.848302777054414</v>
      </c>
      <c r="I41" s="73">
        <f aca="true" t="shared" si="15" ref="I41:I48">F41/E41*100</f>
        <v>113.69183456442389</v>
      </c>
    </row>
    <row r="42" spans="1:9" ht="12.75">
      <c r="A42" s="67">
        <v>18010000</v>
      </c>
      <c r="B42" s="68" t="s">
        <v>412</v>
      </c>
      <c r="C42" s="69">
        <f>C43+C44+C45+C46</f>
        <v>39713.048</v>
      </c>
      <c r="D42" s="69">
        <f>D43+D44+D45+D46</f>
        <v>39713.048</v>
      </c>
      <c r="E42" s="69">
        <f>E43+E44+E45+E46</f>
        <v>20123.5</v>
      </c>
      <c r="F42" s="69">
        <f>F43+F44+F45+F46</f>
        <v>22762.388</v>
      </c>
      <c r="G42" s="73">
        <f t="shared" si="13"/>
        <v>57.317151783464205</v>
      </c>
      <c r="H42" s="72">
        <f t="shared" si="14"/>
        <v>57.317151783464205</v>
      </c>
      <c r="I42" s="73">
        <f t="shared" si="15"/>
        <v>113.11346435759187</v>
      </c>
    </row>
    <row r="43" spans="1:9" ht="12.75">
      <c r="A43" s="67">
        <v>18010500</v>
      </c>
      <c r="B43" s="74" t="s">
        <v>33</v>
      </c>
      <c r="C43" s="69">
        <v>12290.07</v>
      </c>
      <c r="D43" s="69">
        <v>12290.07</v>
      </c>
      <c r="E43" s="69">
        <v>5955</v>
      </c>
      <c r="F43" s="70">
        <v>7379.073</v>
      </c>
      <c r="G43" s="73">
        <f t="shared" si="13"/>
        <v>60.040935486941905</v>
      </c>
      <c r="H43" s="72">
        <f t="shared" si="14"/>
        <v>60.040935486941905</v>
      </c>
      <c r="I43" s="73">
        <f t="shared" si="15"/>
        <v>123.91390428211588</v>
      </c>
    </row>
    <row r="44" spans="1:9" ht="12.75">
      <c r="A44" s="67">
        <v>18010600</v>
      </c>
      <c r="B44" s="74" t="s">
        <v>34</v>
      </c>
      <c r="C44" s="69">
        <v>22492.268</v>
      </c>
      <c r="D44" s="69">
        <v>22492.268</v>
      </c>
      <c r="E44" s="69">
        <v>12091</v>
      </c>
      <c r="F44" s="70">
        <v>13273.187</v>
      </c>
      <c r="G44" s="73">
        <f t="shared" si="13"/>
        <v>59.012221444275866</v>
      </c>
      <c r="H44" s="72">
        <f t="shared" si="14"/>
        <v>59.012221444275866</v>
      </c>
      <c r="I44" s="73">
        <f t="shared" si="15"/>
        <v>109.77741295178231</v>
      </c>
    </row>
    <row r="45" spans="1:9" ht="12.75">
      <c r="A45" s="67">
        <v>18010700</v>
      </c>
      <c r="B45" s="74" t="s">
        <v>35</v>
      </c>
      <c r="C45" s="69">
        <v>1546.67</v>
      </c>
      <c r="D45" s="69">
        <v>1546.67</v>
      </c>
      <c r="E45" s="69">
        <v>512.5</v>
      </c>
      <c r="F45" s="70">
        <v>672.349</v>
      </c>
      <c r="G45" s="73">
        <f t="shared" si="13"/>
        <v>43.470746830287005</v>
      </c>
      <c r="H45" s="72">
        <f t="shared" si="14"/>
        <v>43.470746830287005</v>
      </c>
      <c r="I45" s="73">
        <f t="shared" si="15"/>
        <v>131.1900487804878</v>
      </c>
    </row>
    <row r="46" spans="1:9" ht="12.75">
      <c r="A46" s="67">
        <v>18010900</v>
      </c>
      <c r="B46" s="74" t="s">
        <v>36</v>
      </c>
      <c r="C46" s="69">
        <v>3384.04</v>
      </c>
      <c r="D46" s="69">
        <v>3384.04</v>
      </c>
      <c r="E46" s="69">
        <v>1565</v>
      </c>
      <c r="F46" s="70">
        <v>1437.779</v>
      </c>
      <c r="G46" s="73">
        <f t="shared" si="13"/>
        <v>42.48705689058049</v>
      </c>
      <c r="H46" s="72">
        <f t="shared" si="14"/>
        <v>42.48705689058049</v>
      </c>
      <c r="I46" s="73">
        <f t="shared" si="15"/>
        <v>91.8708626198083</v>
      </c>
    </row>
    <row r="47" spans="1:9" ht="12.75">
      <c r="A47" s="67">
        <v>18020000</v>
      </c>
      <c r="B47" s="68" t="s">
        <v>38</v>
      </c>
      <c r="C47" s="69">
        <f>C48+C50</f>
        <v>1778.9</v>
      </c>
      <c r="D47" s="69">
        <f>D48+D50</f>
        <v>1778.9</v>
      </c>
      <c r="E47" s="69">
        <f>E48+E50</f>
        <v>636.6</v>
      </c>
      <c r="F47" s="70">
        <f>F48+F50</f>
        <v>744.1859999999999</v>
      </c>
      <c r="G47" s="73">
        <f t="shared" si="13"/>
        <v>41.8340547529372</v>
      </c>
      <c r="H47" s="72">
        <f t="shared" si="14"/>
        <v>41.8340547529372</v>
      </c>
      <c r="I47" s="73">
        <f t="shared" si="15"/>
        <v>116.90009425070687</v>
      </c>
    </row>
    <row r="48" spans="1:9" ht="12.75">
      <c r="A48" s="58">
        <v>18020100</v>
      </c>
      <c r="B48" s="74" t="s">
        <v>220</v>
      </c>
      <c r="C48" s="75">
        <v>1488</v>
      </c>
      <c r="D48" s="75">
        <v>1488</v>
      </c>
      <c r="E48" s="76">
        <v>498.2</v>
      </c>
      <c r="F48" s="77">
        <v>536.535</v>
      </c>
      <c r="G48" s="73">
        <f t="shared" si="13"/>
        <v>36.05745967741935</v>
      </c>
      <c r="H48" s="72">
        <f t="shared" si="14"/>
        <v>36.05745967741935</v>
      </c>
      <c r="I48" s="73">
        <f t="shared" si="15"/>
        <v>107.69470092332396</v>
      </c>
    </row>
    <row r="49" spans="1:9" ht="12.75">
      <c r="A49" s="58"/>
      <c r="B49" s="74" t="s">
        <v>46</v>
      </c>
      <c r="C49" s="75"/>
      <c r="D49" s="75"/>
      <c r="E49" s="76"/>
      <c r="F49" s="77"/>
      <c r="G49" s="73"/>
      <c r="H49" s="72"/>
      <c r="I49" s="73"/>
    </row>
    <row r="50" spans="1:9" ht="12.75">
      <c r="A50" s="58">
        <v>18020200</v>
      </c>
      <c r="B50" s="74" t="s">
        <v>221</v>
      </c>
      <c r="C50" s="75">
        <v>290.9</v>
      </c>
      <c r="D50" s="75">
        <v>290.9</v>
      </c>
      <c r="E50" s="76">
        <v>138.4</v>
      </c>
      <c r="F50" s="77">
        <v>207.651</v>
      </c>
      <c r="G50" s="73">
        <f>F50/C50*100</f>
        <v>71.38226194568581</v>
      </c>
      <c r="H50" s="72">
        <f>F50/D50*100</f>
        <v>71.38226194568581</v>
      </c>
      <c r="I50" s="73">
        <f>F50/E50*100</f>
        <v>150.03684971098266</v>
      </c>
    </row>
    <row r="51" spans="1:9" ht="12.75">
      <c r="A51" s="58"/>
      <c r="B51" s="74" t="s">
        <v>46</v>
      </c>
      <c r="C51" s="75"/>
      <c r="D51" s="75"/>
      <c r="E51" s="76"/>
      <c r="F51" s="77"/>
      <c r="G51" s="73"/>
      <c r="H51" s="72"/>
      <c r="I51" s="73"/>
    </row>
    <row r="52" spans="1:9" ht="12.75">
      <c r="A52" s="67">
        <v>18030000</v>
      </c>
      <c r="B52" s="68" t="s">
        <v>41</v>
      </c>
      <c r="C52" s="69">
        <f>C53+C54</f>
        <v>257.90000000000003</v>
      </c>
      <c r="D52" s="69">
        <f>D53+D54</f>
        <v>257.90000000000003</v>
      </c>
      <c r="E52" s="69">
        <f>E53+E54</f>
        <v>115.7</v>
      </c>
      <c r="F52" s="70">
        <f>F53+F54</f>
        <v>199.877</v>
      </c>
      <c r="G52" s="73">
        <f aca="true" t="shared" si="16" ref="G52:G54">F52/C52*100</f>
        <v>77.50174486234974</v>
      </c>
      <c r="H52" s="72">
        <f aca="true" t="shared" si="17" ref="H52:H54">F52/D52*100</f>
        <v>77.50174486234974</v>
      </c>
      <c r="I52" s="73">
        <f aca="true" t="shared" si="18" ref="I52:I54">F52/E52*100</f>
        <v>172.75453759723422</v>
      </c>
    </row>
    <row r="53" spans="1:9" ht="12.75">
      <c r="A53" s="58">
        <v>18030100</v>
      </c>
      <c r="B53" s="74" t="s">
        <v>42</v>
      </c>
      <c r="C53" s="75">
        <v>235.8</v>
      </c>
      <c r="D53" s="75">
        <v>235.8</v>
      </c>
      <c r="E53" s="76">
        <v>105.7</v>
      </c>
      <c r="F53" s="77">
        <v>190.036</v>
      </c>
      <c r="G53" s="73">
        <f t="shared" si="16"/>
        <v>80.59202714164546</v>
      </c>
      <c r="H53" s="72">
        <f t="shared" si="17"/>
        <v>80.59202714164546</v>
      </c>
      <c r="I53" s="73">
        <f t="shared" si="18"/>
        <v>179.78807947019868</v>
      </c>
    </row>
    <row r="54" spans="1:9" ht="12.75">
      <c r="A54" s="58">
        <v>18030200</v>
      </c>
      <c r="B54" s="74" t="s">
        <v>43</v>
      </c>
      <c r="C54" s="75">
        <v>22.1</v>
      </c>
      <c r="D54" s="75">
        <v>22.1</v>
      </c>
      <c r="E54" s="76">
        <v>10</v>
      </c>
      <c r="F54" s="77">
        <v>9.841</v>
      </c>
      <c r="G54" s="73">
        <f t="shared" si="16"/>
        <v>44.52941176470588</v>
      </c>
      <c r="H54" s="72">
        <f t="shared" si="17"/>
        <v>44.52941176470588</v>
      </c>
      <c r="I54" s="73">
        <f t="shared" si="18"/>
        <v>98.41</v>
      </c>
    </row>
    <row r="55" spans="1:9" ht="12.75">
      <c r="A55" s="67">
        <v>18040000</v>
      </c>
      <c r="B55" s="68" t="s">
        <v>440</v>
      </c>
      <c r="C55" s="69">
        <f>C57+C59+C61+C63+C65+C67+C73+C75+C69+C71</f>
        <v>0</v>
      </c>
      <c r="D55" s="69">
        <f>D57+D59+D61+D63+D65+D67+D73+D75+D69+D71</f>
        <v>0</v>
      </c>
      <c r="E55" s="69">
        <f>E57+E59+E61+E63+E65+E67+E73+E75+E69+E71</f>
        <v>0</v>
      </c>
      <c r="F55" s="69">
        <f>F57+F59+F61+F63+F65+F67+F73+F75+F69+F71</f>
        <v>27.628999999999998</v>
      </c>
      <c r="G55" s="73">
        <v>0</v>
      </c>
      <c r="H55" s="72">
        <v>0</v>
      </c>
      <c r="I55" s="73">
        <v>0</v>
      </c>
    </row>
    <row r="56" spans="1:9" ht="12.75">
      <c r="A56" s="67"/>
      <c r="B56" s="68" t="s">
        <v>441</v>
      </c>
      <c r="C56" s="69"/>
      <c r="D56" s="69"/>
      <c r="E56" s="69"/>
      <c r="F56" s="70"/>
      <c r="G56" s="73"/>
      <c r="H56" s="72"/>
      <c r="I56" s="73"/>
    </row>
    <row r="57" spans="1:9" ht="12.75">
      <c r="A57" s="58">
        <v>18040100</v>
      </c>
      <c r="B57" s="74" t="s">
        <v>222</v>
      </c>
      <c r="C57" s="75">
        <v>0</v>
      </c>
      <c r="D57" s="75">
        <v>0</v>
      </c>
      <c r="E57" s="76">
        <v>0</v>
      </c>
      <c r="F57" s="77">
        <v>17.637</v>
      </c>
      <c r="G57" s="73">
        <v>0</v>
      </c>
      <c r="H57" s="72">
        <v>0</v>
      </c>
      <c r="I57" s="73">
        <v>0</v>
      </c>
    </row>
    <row r="58" spans="1:9" ht="12.75">
      <c r="A58" s="58"/>
      <c r="B58" s="74" t="s">
        <v>442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18040200</v>
      </c>
      <c r="B59" s="74" t="s">
        <v>222</v>
      </c>
      <c r="C59" s="75">
        <v>0</v>
      </c>
      <c r="D59" s="75">
        <v>0</v>
      </c>
      <c r="E59" s="69">
        <v>0</v>
      </c>
      <c r="F59" s="70">
        <v>-13.146</v>
      </c>
      <c r="G59" s="73">
        <v>0</v>
      </c>
      <c r="H59" s="72">
        <v>0</v>
      </c>
      <c r="I59" s="73">
        <v>0</v>
      </c>
    </row>
    <row r="60" spans="1:9" ht="12.75">
      <c r="A60" s="58"/>
      <c r="B60" s="74" t="s">
        <v>443</v>
      </c>
      <c r="C60" s="58"/>
      <c r="D60" s="58"/>
      <c r="E60" s="69"/>
      <c r="F60" s="70"/>
      <c r="G60" s="73"/>
      <c r="H60" s="72"/>
      <c r="I60" s="73"/>
    </row>
    <row r="61" spans="1:9" ht="12.75">
      <c r="A61" s="58">
        <v>18040500</v>
      </c>
      <c r="B61" s="74" t="s">
        <v>223</v>
      </c>
      <c r="C61" s="75">
        <v>0</v>
      </c>
      <c r="D61" s="75">
        <v>0</v>
      </c>
      <c r="E61" s="76">
        <v>0</v>
      </c>
      <c r="F61" s="77">
        <v>1.47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442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18040600</v>
      </c>
      <c r="B63" s="74" t="s">
        <v>225</v>
      </c>
      <c r="C63" s="75">
        <v>0</v>
      </c>
      <c r="D63" s="75">
        <v>0</v>
      </c>
      <c r="E63" s="76">
        <v>0</v>
      </c>
      <c r="F63" s="77">
        <v>8.747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444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18040700</v>
      </c>
      <c r="B65" s="74" t="s">
        <v>223</v>
      </c>
      <c r="C65" s="75">
        <v>0</v>
      </c>
      <c r="D65" s="75">
        <v>0</v>
      </c>
      <c r="E65" s="76">
        <v>0</v>
      </c>
      <c r="F65" s="77">
        <v>0.03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445</v>
      </c>
      <c r="C66" s="58"/>
      <c r="D66" s="58"/>
      <c r="E66" s="76"/>
      <c r="F66" s="77"/>
      <c r="G66" s="73"/>
      <c r="H66" s="72"/>
      <c r="I66" s="73"/>
    </row>
    <row r="67" spans="1:9" ht="12.75">
      <c r="A67" s="58">
        <v>18040800</v>
      </c>
      <c r="B67" s="74" t="s">
        <v>225</v>
      </c>
      <c r="C67" s="75">
        <v>0</v>
      </c>
      <c r="D67" s="75">
        <v>0</v>
      </c>
      <c r="E67" s="69">
        <v>0</v>
      </c>
      <c r="F67" s="70">
        <v>10.345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446</v>
      </c>
      <c r="C68" s="75"/>
      <c r="D68" s="75"/>
      <c r="E68" s="69"/>
      <c r="F68" s="70"/>
      <c r="G68" s="73"/>
      <c r="H68" s="72"/>
      <c r="I68" s="73"/>
    </row>
    <row r="69" spans="1:9" ht="12.75">
      <c r="A69" s="58">
        <v>18040900</v>
      </c>
      <c r="B69" s="74" t="s">
        <v>229</v>
      </c>
      <c r="C69" s="75">
        <v>0</v>
      </c>
      <c r="D69" s="75">
        <v>0</v>
      </c>
      <c r="E69" s="76">
        <v>0</v>
      </c>
      <c r="F69" s="77">
        <v>-0.169</v>
      </c>
      <c r="G69" s="73">
        <v>0</v>
      </c>
      <c r="H69" s="72">
        <v>0</v>
      </c>
      <c r="I69" s="73">
        <v>0</v>
      </c>
    </row>
    <row r="70" spans="1:9" ht="12.75">
      <c r="A70" s="58"/>
      <c r="B70" s="74" t="s">
        <v>447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18041000</v>
      </c>
      <c r="B71" s="74" t="s">
        <v>56</v>
      </c>
      <c r="C71" s="75">
        <v>0</v>
      </c>
      <c r="D71" s="75">
        <v>0</v>
      </c>
      <c r="E71" s="76">
        <v>0</v>
      </c>
      <c r="F71" s="77">
        <v>0</v>
      </c>
      <c r="G71" s="73">
        <v>0</v>
      </c>
      <c r="H71" s="72">
        <v>0</v>
      </c>
      <c r="I71" s="73">
        <v>0</v>
      </c>
    </row>
    <row r="72" spans="1:9" ht="12.75">
      <c r="A72" s="58"/>
      <c r="B72" s="74" t="s">
        <v>448</v>
      </c>
      <c r="C72" s="75"/>
      <c r="D72" s="75"/>
      <c r="E72" s="76"/>
      <c r="F72" s="77"/>
      <c r="G72" s="73"/>
      <c r="H72" s="72"/>
      <c r="I72" s="73"/>
    </row>
    <row r="73" spans="1:9" ht="12.75">
      <c r="A73" s="58">
        <v>18041400</v>
      </c>
      <c r="B73" s="74" t="s">
        <v>231</v>
      </c>
      <c r="C73" s="75">
        <v>0</v>
      </c>
      <c r="D73" s="75">
        <v>0</v>
      </c>
      <c r="E73" s="76">
        <v>0</v>
      </c>
      <c r="F73" s="77">
        <v>2.715</v>
      </c>
      <c r="G73" s="73">
        <v>0</v>
      </c>
      <c r="H73" s="72">
        <v>0</v>
      </c>
      <c r="I73" s="73">
        <v>0</v>
      </c>
    </row>
    <row r="74" spans="1:9" ht="12.75">
      <c r="A74" s="58"/>
      <c r="B74" s="74" t="s">
        <v>449</v>
      </c>
      <c r="C74" s="75"/>
      <c r="D74" s="75"/>
      <c r="E74" s="69"/>
      <c r="F74" s="70"/>
      <c r="G74" s="73"/>
      <c r="H74" s="72"/>
      <c r="I74" s="73"/>
    </row>
    <row r="75" spans="1:9" ht="12.75">
      <c r="A75" s="58">
        <v>18041700</v>
      </c>
      <c r="B75" s="74" t="s">
        <v>233</v>
      </c>
      <c r="C75" s="75">
        <v>0</v>
      </c>
      <c r="D75" s="75">
        <v>0</v>
      </c>
      <c r="E75" s="76">
        <v>0</v>
      </c>
      <c r="F75" s="77">
        <v>0</v>
      </c>
      <c r="G75" s="73">
        <v>0</v>
      </c>
      <c r="H75" s="72">
        <v>0</v>
      </c>
      <c r="I75" s="73">
        <v>0</v>
      </c>
    </row>
    <row r="76" spans="1:9" ht="12.75">
      <c r="A76" s="58"/>
      <c r="B76" s="74" t="s">
        <v>450</v>
      </c>
      <c r="C76" s="58"/>
      <c r="D76" s="58"/>
      <c r="E76" s="76"/>
      <c r="F76" s="77"/>
      <c r="G76" s="73"/>
      <c r="H76" s="72"/>
      <c r="I76" s="73"/>
    </row>
    <row r="77" spans="1:9" ht="12.75">
      <c r="A77" s="58">
        <v>19090000</v>
      </c>
      <c r="B77" s="74" t="s">
        <v>451</v>
      </c>
      <c r="C77" s="75">
        <v>0</v>
      </c>
      <c r="D77" s="75">
        <v>0</v>
      </c>
      <c r="E77" s="76">
        <v>0</v>
      </c>
      <c r="F77" s="77">
        <v>0.122</v>
      </c>
      <c r="G77" s="73">
        <v>0</v>
      </c>
      <c r="H77" s="72">
        <v>0</v>
      </c>
      <c r="I77" s="73">
        <v>0</v>
      </c>
    </row>
    <row r="78" spans="1:9" ht="12.75">
      <c r="A78" s="67">
        <v>20000000</v>
      </c>
      <c r="B78" s="68" t="s">
        <v>62</v>
      </c>
      <c r="C78" s="69">
        <f>C79+C85+C88+C96</f>
        <v>26090.2</v>
      </c>
      <c r="D78" s="69">
        <f>D79+D85+D88+D96</f>
        <v>26090.2</v>
      </c>
      <c r="E78" s="69">
        <f>E79+E85+E88+E96</f>
        <v>7669.099999999999</v>
      </c>
      <c r="F78" s="69">
        <f>F79+F85+F88+F96</f>
        <v>2500.341</v>
      </c>
      <c r="G78" s="73">
        <f aca="true" t="shared" si="19" ref="G78:G81">F78/C78*100</f>
        <v>9.58344895784624</v>
      </c>
      <c r="H78" s="72">
        <f aca="true" t="shared" si="20" ref="H78:H81">F78/D78*100</f>
        <v>9.58344895784624</v>
      </c>
      <c r="I78" s="73">
        <f aca="true" t="shared" si="21" ref="I78:I79">F78/E78*100</f>
        <v>32.60279563442907</v>
      </c>
    </row>
    <row r="79" spans="1:9" ht="12.75">
      <c r="A79" s="67">
        <v>21000000</v>
      </c>
      <c r="B79" s="68" t="s">
        <v>63</v>
      </c>
      <c r="C79" s="69">
        <f>C80+C84+C81</f>
        <v>84.2</v>
      </c>
      <c r="D79" s="69">
        <f>D80+D84+D81</f>
        <v>84.2</v>
      </c>
      <c r="E79" s="69">
        <f>E80+E84+E81</f>
        <v>37.4</v>
      </c>
      <c r="F79" s="69">
        <f>F80+F84+F81</f>
        <v>42.562</v>
      </c>
      <c r="G79" s="73">
        <f t="shared" si="19"/>
        <v>50.548693586698334</v>
      </c>
      <c r="H79" s="72">
        <f t="shared" si="20"/>
        <v>50.548693586698334</v>
      </c>
      <c r="I79" s="73">
        <f t="shared" si="21"/>
        <v>113.80213903743315</v>
      </c>
    </row>
    <row r="80" spans="1:9" ht="12.75">
      <c r="A80" s="58">
        <v>21080500</v>
      </c>
      <c r="B80" s="74" t="s">
        <v>64</v>
      </c>
      <c r="C80" s="75">
        <v>1</v>
      </c>
      <c r="D80" s="75">
        <v>1</v>
      </c>
      <c r="E80" s="76">
        <v>0</v>
      </c>
      <c r="F80" s="77">
        <v>13.954</v>
      </c>
      <c r="G80" s="73">
        <f t="shared" si="19"/>
        <v>1395.4</v>
      </c>
      <c r="H80" s="72">
        <f t="shared" si="20"/>
        <v>1395.4</v>
      </c>
      <c r="I80" s="73">
        <v>0</v>
      </c>
    </row>
    <row r="81" spans="1:9" ht="13.5" customHeight="1">
      <c r="A81" s="58">
        <v>21080900</v>
      </c>
      <c r="B81" s="74" t="s">
        <v>526</v>
      </c>
      <c r="C81" s="75">
        <v>0</v>
      </c>
      <c r="D81" s="75">
        <v>0</v>
      </c>
      <c r="E81" s="76">
        <v>0</v>
      </c>
      <c r="F81" s="77">
        <v>6.339</v>
      </c>
      <c r="G81" s="73" t="e">
        <f t="shared" si="19"/>
        <v>#DIV/0!</v>
      </c>
      <c r="H81" s="72" t="e">
        <f t="shared" si="20"/>
        <v>#DIV/0!</v>
      </c>
      <c r="I81" s="73">
        <v>0</v>
      </c>
    </row>
    <row r="82" spans="1:9" ht="13.5" customHeight="1">
      <c r="A82" s="58"/>
      <c r="B82" s="74" t="s">
        <v>527</v>
      </c>
      <c r="C82" s="75"/>
      <c r="D82" s="75"/>
      <c r="E82" s="76"/>
      <c r="F82" s="77"/>
      <c r="G82" s="73"/>
      <c r="H82" s="72"/>
      <c r="I82" s="73"/>
    </row>
    <row r="83" spans="1:9" ht="13.5" customHeight="1">
      <c r="A83" s="58"/>
      <c r="B83" s="74" t="s">
        <v>528</v>
      </c>
      <c r="C83" s="75"/>
      <c r="D83" s="75"/>
      <c r="E83" s="76"/>
      <c r="F83" s="77"/>
      <c r="G83" s="73"/>
      <c r="H83" s="72"/>
      <c r="I83" s="73"/>
    </row>
    <row r="84" spans="1:9" ht="12.75">
      <c r="A84" s="58">
        <v>21081100</v>
      </c>
      <c r="B84" s="74" t="s">
        <v>68</v>
      </c>
      <c r="C84" s="75">
        <v>83.2</v>
      </c>
      <c r="D84" s="75">
        <v>83.2</v>
      </c>
      <c r="E84" s="76">
        <v>37.4</v>
      </c>
      <c r="F84" s="77">
        <v>22.269</v>
      </c>
      <c r="G84" s="73">
        <f aca="true" t="shared" si="22" ref="G84:G89">F84/C84*100</f>
        <v>26.765625</v>
      </c>
      <c r="H84" s="72">
        <f aca="true" t="shared" si="23" ref="H84:H89">F84/D84*100</f>
        <v>26.765625</v>
      </c>
      <c r="I84" s="73">
        <f aca="true" t="shared" si="24" ref="I84:I89">F84/E84*100</f>
        <v>59.542780748663105</v>
      </c>
    </row>
    <row r="85" spans="1:9" ht="12.75">
      <c r="A85" s="67">
        <v>22000000</v>
      </c>
      <c r="B85" s="68" t="s">
        <v>452</v>
      </c>
      <c r="C85" s="69">
        <f aca="true" t="shared" si="25" ref="C85:C86">C86</f>
        <v>22700</v>
      </c>
      <c r="D85" s="69">
        <f aca="true" t="shared" si="26" ref="D85:D86">D86</f>
        <v>22700</v>
      </c>
      <c r="E85" s="69">
        <f aca="true" t="shared" si="27" ref="E85:E86">E86</f>
        <v>6569</v>
      </c>
      <c r="F85" s="69">
        <f aca="true" t="shared" si="28" ref="F85:F86">F86</f>
        <v>1075.689</v>
      </c>
      <c r="G85" s="73">
        <f t="shared" si="22"/>
        <v>4.738718061674009</v>
      </c>
      <c r="H85" s="72">
        <f t="shared" si="23"/>
        <v>4.738718061674009</v>
      </c>
      <c r="I85" s="73">
        <f t="shared" si="24"/>
        <v>16.37523215101233</v>
      </c>
    </row>
    <row r="86" spans="1:9" ht="12.75">
      <c r="A86" s="67">
        <v>22010000</v>
      </c>
      <c r="B86" s="68" t="s">
        <v>413</v>
      </c>
      <c r="C86" s="69">
        <f t="shared" si="25"/>
        <v>22700</v>
      </c>
      <c r="D86" s="69">
        <f t="shared" si="26"/>
        <v>22700</v>
      </c>
      <c r="E86" s="69">
        <f t="shared" si="27"/>
        <v>6569</v>
      </c>
      <c r="F86" s="69">
        <f t="shared" si="28"/>
        <v>1075.689</v>
      </c>
      <c r="G86" s="73">
        <f t="shared" si="22"/>
        <v>4.738718061674009</v>
      </c>
      <c r="H86" s="72">
        <f t="shared" si="23"/>
        <v>4.738718061674009</v>
      </c>
      <c r="I86" s="73">
        <f t="shared" si="24"/>
        <v>16.37523215101233</v>
      </c>
    </row>
    <row r="87" spans="1:9" ht="12.75">
      <c r="A87" s="67">
        <v>22012500</v>
      </c>
      <c r="B87" s="68" t="s">
        <v>453</v>
      </c>
      <c r="C87" s="69">
        <v>22700</v>
      </c>
      <c r="D87" s="69">
        <v>22700</v>
      </c>
      <c r="E87" s="69">
        <v>6569</v>
      </c>
      <c r="F87" s="70">
        <v>1075.689</v>
      </c>
      <c r="G87" s="73">
        <f t="shared" si="22"/>
        <v>4.738718061674009</v>
      </c>
      <c r="H87" s="72">
        <f t="shared" si="23"/>
        <v>4.738718061674009</v>
      </c>
      <c r="I87" s="73">
        <f t="shared" si="24"/>
        <v>16.37523215101233</v>
      </c>
    </row>
    <row r="88" spans="1:9" ht="12.75">
      <c r="A88" s="67">
        <v>22090000</v>
      </c>
      <c r="B88" s="68" t="s">
        <v>71</v>
      </c>
      <c r="C88" s="69">
        <f>C89+C91+C92+C94</f>
        <v>3300</v>
      </c>
      <c r="D88" s="69">
        <f>D89+D91+D92+D94</f>
        <v>3300</v>
      </c>
      <c r="E88" s="69">
        <f>E89+E91+E92+E94</f>
        <v>1057.3</v>
      </c>
      <c r="F88" s="69">
        <f>F89+F91+F92+F94</f>
        <v>1365.842</v>
      </c>
      <c r="G88" s="73">
        <f t="shared" si="22"/>
        <v>41.38915151515152</v>
      </c>
      <c r="H88" s="72">
        <f t="shared" si="23"/>
        <v>41.38915151515152</v>
      </c>
      <c r="I88" s="73">
        <f t="shared" si="24"/>
        <v>129.18206753050222</v>
      </c>
    </row>
    <row r="89" spans="1:9" ht="12.75">
      <c r="A89" s="58">
        <v>22090100</v>
      </c>
      <c r="B89" s="74" t="s">
        <v>454</v>
      </c>
      <c r="C89" s="75">
        <v>200</v>
      </c>
      <c r="D89" s="75">
        <v>200</v>
      </c>
      <c r="E89" s="76">
        <v>55</v>
      </c>
      <c r="F89" s="77">
        <v>102.788</v>
      </c>
      <c r="G89" s="73">
        <f t="shared" si="22"/>
        <v>51.394</v>
      </c>
      <c r="H89" s="72">
        <f t="shared" si="23"/>
        <v>51.394</v>
      </c>
      <c r="I89" s="73">
        <f t="shared" si="24"/>
        <v>186.88727272727272</v>
      </c>
    </row>
    <row r="90" spans="1:9" ht="12.75">
      <c r="A90" s="58"/>
      <c r="B90" s="74" t="s">
        <v>455</v>
      </c>
      <c r="C90" s="75"/>
      <c r="D90" s="75"/>
      <c r="E90" s="76"/>
      <c r="F90" s="77"/>
      <c r="G90" s="73"/>
      <c r="H90" s="72"/>
      <c r="I90" s="73"/>
    </row>
    <row r="91" spans="1:9" ht="12.75">
      <c r="A91" s="58">
        <v>22090200</v>
      </c>
      <c r="B91" s="74" t="s">
        <v>415</v>
      </c>
      <c r="C91" s="75">
        <v>1460</v>
      </c>
      <c r="D91" s="75">
        <v>1460</v>
      </c>
      <c r="E91" s="76">
        <v>221.9</v>
      </c>
      <c r="F91" s="77">
        <v>68.217</v>
      </c>
      <c r="G91" s="73">
        <f aca="true" t="shared" si="29" ref="G91:G92">F91/C91*100</f>
        <v>4.672397260273972</v>
      </c>
      <c r="H91" s="72">
        <f aca="true" t="shared" si="30" ref="H91:H92">F91/D91*100</f>
        <v>4.672397260273972</v>
      </c>
      <c r="I91" s="73">
        <f aca="true" t="shared" si="31" ref="I91:I92">F91/E91*100</f>
        <v>30.742226228030646</v>
      </c>
    </row>
    <row r="92" spans="1:9" ht="12.75">
      <c r="A92" s="58">
        <v>22090300</v>
      </c>
      <c r="B92" s="74" t="s">
        <v>456</v>
      </c>
      <c r="C92" s="75">
        <v>7.5</v>
      </c>
      <c r="D92" s="75">
        <v>7.5</v>
      </c>
      <c r="E92" s="76">
        <v>2.1</v>
      </c>
      <c r="F92" s="77">
        <v>2.193</v>
      </c>
      <c r="G92" s="73">
        <f t="shared" si="29"/>
        <v>29.24</v>
      </c>
      <c r="H92" s="72">
        <f t="shared" si="30"/>
        <v>29.24</v>
      </c>
      <c r="I92" s="73">
        <f t="shared" si="31"/>
        <v>104.42857142857143</v>
      </c>
    </row>
    <row r="93" spans="1:9" ht="12.75">
      <c r="A93" s="58"/>
      <c r="B93" s="74" t="s">
        <v>457</v>
      </c>
      <c r="C93" s="75"/>
      <c r="D93" s="75"/>
      <c r="E93" s="76"/>
      <c r="F93" s="77"/>
      <c r="G93" s="73"/>
      <c r="H93" s="72"/>
      <c r="I93" s="73"/>
    </row>
    <row r="94" spans="1:9" ht="12.75">
      <c r="A94" s="58">
        <v>22090400</v>
      </c>
      <c r="B94" s="74" t="s">
        <v>458</v>
      </c>
      <c r="C94" s="75">
        <v>1632.5</v>
      </c>
      <c r="D94" s="75">
        <v>1632.5</v>
      </c>
      <c r="E94" s="76">
        <v>778.3</v>
      </c>
      <c r="F94" s="77">
        <v>1192.644</v>
      </c>
      <c r="G94" s="73">
        <f>F94/C94*100</f>
        <v>73.05629402756509</v>
      </c>
      <c r="H94" s="72">
        <f>F94/D94*100</f>
        <v>73.05629402756509</v>
      </c>
      <c r="I94" s="73">
        <f>F94/E94*100</f>
        <v>153.23705512013365</v>
      </c>
    </row>
    <row r="95" spans="1:9" ht="12.75">
      <c r="A95" s="58"/>
      <c r="B95" s="74" t="s">
        <v>459</v>
      </c>
      <c r="C95" s="75"/>
      <c r="D95" s="75"/>
      <c r="E95" s="76"/>
      <c r="F95" s="77"/>
      <c r="G95" s="73"/>
      <c r="H95" s="72"/>
      <c r="I95" s="73"/>
    </row>
    <row r="96" spans="1:9" ht="12.75">
      <c r="A96" s="67">
        <v>24000000</v>
      </c>
      <c r="B96" s="68" t="s">
        <v>76</v>
      </c>
      <c r="C96" s="69">
        <f>C97</f>
        <v>6</v>
      </c>
      <c r="D96" s="69">
        <f>D97</f>
        <v>6</v>
      </c>
      <c r="E96" s="69">
        <f>E97</f>
        <v>5.4</v>
      </c>
      <c r="F96" s="70">
        <f>F97</f>
        <v>16.248</v>
      </c>
      <c r="G96" s="73">
        <f aca="true" t="shared" si="32" ref="G96:G98">F96/C96*100</f>
        <v>270.8</v>
      </c>
      <c r="H96" s="72">
        <f aca="true" t="shared" si="33" ref="H96:H98">F96/D96*100</f>
        <v>270.8</v>
      </c>
      <c r="I96" s="73">
        <f aca="true" t="shared" si="34" ref="I96:I98">F96/E96*100</f>
        <v>300.8888888888889</v>
      </c>
    </row>
    <row r="97" spans="1:9" ht="12.75">
      <c r="A97" s="67">
        <v>24060000</v>
      </c>
      <c r="B97" s="68" t="s">
        <v>64</v>
      </c>
      <c r="C97" s="69">
        <f>C98+C99</f>
        <v>6</v>
      </c>
      <c r="D97" s="69">
        <f>D98+D99</f>
        <v>6</v>
      </c>
      <c r="E97" s="69">
        <f>E98+E99</f>
        <v>5.4</v>
      </c>
      <c r="F97" s="69">
        <f>F98+F99</f>
        <v>16.248</v>
      </c>
      <c r="G97" s="73">
        <f t="shared" si="32"/>
        <v>270.8</v>
      </c>
      <c r="H97" s="72">
        <f t="shared" si="33"/>
        <v>270.8</v>
      </c>
      <c r="I97" s="73">
        <f t="shared" si="34"/>
        <v>300.8888888888889</v>
      </c>
    </row>
    <row r="98" spans="1:9" ht="12.75">
      <c r="A98" s="58">
        <v>24060300</v>
      </c>
      <c r="B98" s="74" t="s">
        <v>64</v>
      </c>
      <c r="C98" s="75">
        <v>6</v>
      </c>
      <c r="D98" s="75">
        <v>6</v>
      </c>
      <c r="E98" s="76">
        <v>5.4</v>
      </c>
      <c r="F98" s="77">
        <v>14.506</v>
      </c>
      <c r="G98" s="73">
        <f t="shared" si="32"/>
        <v>241.76666666666668</v>
      </c>
      <c r="H98" s="72">
        <f t="shared" si="33"/>
        <v>241.76666666666668</v>
      </c>
      <c r="I98" s="73">
        <f t="shared" si="34"/>
        <v>268.6296296296296</v>
      </c>
    </row>
    <row r="99" spans="1:9" ht="12.75">
      <c r="A99" s="58">
        <v>24060600</v>
      </c>
      <c r="B99" s="74" t="s">
        <v>529</v>
      </c>
      <c r="C99" s="75">
        <v>0</v>
      </c>
      <c r="D99" s="75">
        <v>0</v>
      </c>
      <c r="E99" s="76">
        <v>0</v>
      </c>
      <c r="F99" s="77">
        <v>1.742</v>
      </c>
      <c r="G99" s="73">
        <v>0</v>
      </c>
      <c r="H99" s="72">
        <v>0</v>
      </c>
      <c r="I99" s="73">
        <v>0</v>
      </c>
    </row>
    <row r="100" spans="1:9" ht="12.75">
      <c r="A100" s="67">
        <v>30000000</v>
      </c>
      <c r="B100" s="68" t="s">
        <v>77</v>
      </c>
      <c r="C100" s="69">
        <f aca="true" t="shared" si="35" ref="C100:C101">C101</f>
        <v>2</v>
      </c>
      <c r="D100" s="69">
        <f aca="true" t="shared" si="36" ref="D100:D101">D101</f>
        <v>2</v>
      </c>
      <c r="E100" s="69">
        <f aca="true" t="shared" si="37" ref="E100:E101">E101</f>
        <v>0</v>
      </c>
      <c r="F100" s="70">
        <f aca="true" t="shared" si="38" ref="F100:F101">F101</f>
        <v>20.03</v>
      </c>
      <c r="G100" s="73">
        <f aca="true" t="shared" si="39" ref="G100:G102">F100/C100*100</f>
        <v>1001.5</v>
      </c>
      <c r="H100" s="72">
        <f aca="true" t="shared" si="40" ref="H100:H102">F100/D100*100</f>
        <v>1001.5</v>
      </c>
      <c r="I100" s="73">
        <v>0</v>
      </c>
    </row>
    <row r="101" spans="1:9" ht="12.75">
      <c r="A101" s="67">
        <v>31000000</v>
      </c>
      <c r="B101" s="68" t="s">
        <v>78</v>
      </c>
      <c r="C101" s="69">
        <f t="shared" si="35"/>
        <v>2</v>
      </c>
      <c r="D101" s="69">
        <f t="shared" si="36"/>
        <v>2</v>
      </c>
      <c r="E101" s="69">
        <f t="shared" si="37"/>
        <v>0</v>
      </c>
      <c r="F101" s="70">
        <f t="shared" si="38"/>
        <v>20.03</v>
      </c>
      <c r="G101" s="73">
        <f t="shared" si="39"/>
        <v>1001.5</v>
      </c>
      <c r="H101" s="72">
        <f t="shared" si="40"/>
        <v>1001.5</v>
      </c>
      <c r="I101" s="73">
        <v>0</v>
      </c>
    </row>
    <row r="102" spans="1:9" ht="12.75">
      <c r="A102" s="58">
        <v>31010200</v>
      </c>
      <c r="B102" s="74" t="s">
        <v>244</v>
      </c>
      <c r="C102" s="75">
        <v>2</v>
      </c>
      <c r="D102" s="75">
        <v>2</v>
      </c>
      <c r="E102" s="76">
        <v>0</v>
      </c>
      <c r="F102" s="77">
        <v>20.03</v>
      </c>
      <c r="G102" s="73">
        <f t="shared" si="39"/>
        <v>1001.5</v>
      </c>
      <c r="H102" s="72">
        <f t="shared" si="40"/>
        <v>1001.5</v>
      </c>
      <c r="I102" s="73">
        <v>0</v>
      </c>
    </row>
    <row r="103" spans="1:9" ht="12.75">
      <c r="A103" s="58"/>
      <c r="B103" s="74" t="s">
        <v>245</v>
      </c>
      <c r="C103" s="75"/>
      <c r="D103" s="75"/>
      <c r="E103" s="69"/>
      <c r="F103" s="70"/>
      <c r="G103" s="73"/>
      <c r="H103" s="72"/>
      <c r="I103" s="73"/>
    </row>
    <row r="104" spans="1:9" ht="13.5">
      <c r="A104" s="58"/>
      <c r="B104" s="74" t="s">
        <v>246</v>
      </c>
      <c r="C104" s="75"/>
      <c r="D104" s="75"/>
      <c r="E104" s="69"/>
      <c r="F104" s="70"/>
      <c r="G104" s="81"/>
      <c r="H104" s="72"/>
      <c r="I104" s="81"/>
    </row>
    <row r="105" spans="1:9" ht="15.75">
      <c r="A105" s="82">
        <v>900101</v>
      </c>
      <c r="B105" s="83" t="s">
        <v>247</v>
      </c>
      <c r="C105" s="84">
        <f>C15+C78+C100</f>
        <v>118553.97</v>
      </c>
      <c r="D105" s="84">
        <f>D15+D78+D100</f>
        <v>118553.97</v>
      </c>
      <c r="E105" s="84">
        <f>E15+E78+E100</f>
        <v>53283.17</v>
      </c>
      <c r="F105" s="84">
        <f>F15+F78+F100</f>
        <v>53624.149</v>
      </c>
      <c r="G105" s="85">
        <f>F105/C105*100</f>
        <v>45.23184588419941</v>
      </c>
      <c r="H105" s="85">
        <f>F105/D105*100</f>
        <v>45.23184588419941</v>
      </c>
      <c r="I105" s="85">
        <f>F105/E105*100</f>
        <v>100.63993752623952</v>
      </c>
    </row>
    <row r="106" spans="1:9" ht="15.75">
      <c r="A106" s="82"/>
      <c r="B106" s="83"/>
      <c r="C106" s="84"/>
      <c r="D106" s="84"/>
      <c r="E106" s="84"/>
      <c r="F106" s="84"/>
      <c r="G106" s="85"/>
      <c r="H106" s="85"/>
      <c r="I106" s="86"/>
    </row>
    <row r="107" spans="1:9" ht="12.75">
      <c r="A107" s="67">
        <v>40000000</v>
      </c>
      <c r="B107" s="87" t="s">
        <v>91</v>
      </c>
      <c r="C107" s="70">
        <f>C108</f>
        <v>228858.83799999996</v>
      </c>
      <c r="D107" s="70">
        <f>D108</f>
        <v>263962.02499999997</v>
      </c>
      <c r="E107" s="70">
        <f>E108</f>
        <v>125294.41799999999</v>
      </c>
      <c r="F107" s="70">
        <f>F108</f>
        <v>123475.01899999999</v>
      </c>
      <c r="G107" s="88">
        <f aca="true" t="shared" si="41" ref="G107:G108">F107/C107*100</f>
        <v>53.95248008731042</v>
      </c>
      <c r="H107" s="71">
        <f aca="true" t="shared" si="42" ref="H107:H111">F107/D107*100</f>
        <v>46.7775692355747</v>
      </c>
      <c r="I107" s="71">
        <f aca="true" t="shared" si="43" ref="I107:I111">F107/E107*100</f>
        <v>98.54790099268428</v>
      </c>
    </row>
    <row r="108" spans="1:9" ht="12.75">
      <c r="A108" s="67">
        <v>41000000</v>
      </c>
      <c r="B108" s="89" t="s">
        <v>92</v>
      </c>
      <c r="C108" s="70">
        <f>C111+C109</f>
        <v>228858.83799999996</v>
      </c>
      <c r="D108" s="70">
        <f>D111+D109</f>
        <v>263962.02499999997</v>
      </c>
      <c r="E108" s="70">
        <f>E111+E109</f>
        <v>125294.41799999999</v>
      </c>
      <c r="F108" s="70">
        <f>F111+F109</f>
        <v>123475.01899999999</v>
      </c>
      <c r="G108" s="73">
        <f t="shared" si="41"/>
        <v>53.95248008731042</v>
      </c>
      <c r="H108" s="73">
        <f t="shared" si="42"/>
        <v>46.7775692355747</v>
      </c>
      <c r="I108" s="73">
        <f t="shared" si="43"/>
        <v>98.54790099268428</v>
      </c>
    </row>
    <row r="109" spans="1:9" ht="12.75">
      <c r="A109" s="67">
        <v>41020000</v>
      </c>
      <c r="B109" s="89" t="s">
        <v>93</v>
      </c>
      <c r="C109" s="70">
        <f>C110</f>
        <v>0</v>
      </c>
      <c r="D109" s="70">
        <f>D110</f>
        <v>1432.544</v>
      </c>
      <c r="E109" s="70">
        <f>E110</f>
        <v>1432.544</v>
      </c>
      <c r="F109" s="70">
        <f>F110</f>
        <v>1432.544</v>
      </c>
      <c r="G109" s="73">
        <v>0</v>
      </c>
      <c r="H109" s="73">
        <f t="shared" si="42"/>
        <v>100</v>
      </c>
      <c r="I109" s="73">
        <f t="shared" si="43"/>
        <v>100</v>
      </c>
    </row>
    <row r="110" spans="1:9" ht="12.75">
      <c r="A110" s="67">
        <v>41020900</v>
      </c>
      <c r="B110" s="89" t="s">
        <v>460</v>
      </c>
      <c r="C110" s="70">
        <v>0</v>
      </c>
      <c r="D110" s="70">
        <v>1432.544</v>
      </c>
      <c r="E110" s="70">
        <v>1432.544</v>
      </c>
      <c r="F110" s="70">
        <v>1432.544</v>
      </c>
      <c r="G110" s="73">
        <v>0</v>
      </c>
      <c r="H110" s="73">
        <f t="shared" si="42"/>
        <v>100</v>
      </c>
      <c r="I110" s="73">
        <f t="shared" si="43"/>
        <v>100</v>
      </c>
    </row>
    <row r="111" spans="1:9" ht="12.75">
      <c r="A111" s="67">
        <v>41030000</v>
      </c>
      <c r="B111" s="89" t="s">
        <v>97</v>
      </c>
      <c r="C111" s="70">
        <f>C113+C117+C121+C130+C133+C134+C162</f>
        <v>228858.83799999996</v>
      </c>
      <c r="D111" s="70">
        <f>D113+D117+D121+D130+D133+D134+D162</f>
        <v>262529.48099999997</v>
      </c>
      <c r="E111" s="70">
        <f>E113+E117+E121+E130+E133+E134+E162</f>
        <v>123861.874</v>
      </c>
      <c r="F111" s="70">
        <f>F113+F117+F121+F130+F133+F134+F162</f>
        <v>122042.47499999999</v>
      </c>
      <c r="G111" s="73">
        <f>F111/C111*100</f>
        <v>53.32652916816786</v>
      </c>
      <c r="H111" s="73">
        <f t="shared" si="42"/>
        <v>46.48715052310639</v>
      </c>
      <c r="I111" s="73">
        <f t="shared" si="43"/>
        <v>98.53110651305018</v>
      </c>
    </row>
    <row r="112" spans="1:9" ht="12.75">
      <c r="A112" s="58"/>
      <c r="B112" s="10" t="s">
        <v>98</v>
      </c>
      <c r="C112" s="57"/>
      <c r="D112" s="69"/>
      <c r="E112" s="69"/>
      <c r="F112" s="69"/>
      <c r="G112" s="73"/>
      <c r="H112" s="73"/>
      <c r="I112" s="73"/>
    </row>
    <row r="113" spans="1:9" ht="12.75">
      <c r="A113" s="58">
        <v>41030600</v>
      </c>
      <c r="B113" s="10" t="s">
        <v>461</v>
      </c>
      <c r="C113" s="79">
        <v>108180.7</v>
      </c>
      <c r="D113" s="99">
        <v>108180.7</v>
      </c>
      <c r="E113" s="76">
        <v>53453.293</v>
      </c>
      <c r="F113" s="76">
        <v>53453.293</v>
      </c>
      <c r="G113" s="73">
        <f>F113/C113*100</f>
        <v>49.41111769474592</v>
      </c>
      <c r="H113" s="73">
        <f>F113/D113*100</f>
        <v>49.41111769474592</v>
      </c>
      <c r="I113" s="73">
        <f>F113/E113*100</f>
        <v>100</v>
      </c>
    </row>
    <row r="114" spans="1:9" ht="12.75">
      <c r="A114" s="58"/>
      <c r="B114" s="10" t="s">
        <v>462</v>
      </c>
      <c r="C114" s="57"/>
      <c r="D114" s="75"/>
      <c r="E114" s="76"/>
      <c r="F114" s="76"/>
      <c r="G114" s="73"/>
      <c r="H114" s="73"/>
      <c r="I114" s="73"/>
    </row>
    <row r="115" spans="1:9" ht="12.75">
      <c r="A115" s="58"/>
      <c r="B115" s="10" t="s">
        <v>463</v>
      </c>
      <c r="C115" s="57"/>
      <c r="D115" s="69"/>
      <c r="E115" s="69"/>
      <c r="F115" s="69"/>
      <c r="G115" s="73"/>
      <c r="H115" s="73"/>
      <c r="I115" s="73"/>
    </row>
    <row r="116" spans="1:9" ht="12.75">
      <c r="A116" s="58"/>
      <c r="B116" s="10" t="s">
        <v>464</v>
      </c>
      <c r="C116" s="57"/>
      <c r="D116" s="69"/>
      <c r="E116" s="69"/>
      <c r="F116" s="69"/>
      <c r="G116" s="73"/>
      <c r="H116" s="73"/>
      <c r="I116" s="73"/>
    </row>
    <row r="117" spans="1:9" ht="12.75">
      <c r="A117" s="58">
        <v>41030800</v>
      </c>
      <c r="B117" s="10" t="s">
        <v>465</v>
      </c>
      <c r="C117" s="79">
        <v>32592.6</v>
      </c>
      <c r="D117" s="100">
        <v>63562.4</v>
      </c>
      <c r="E117" s="69">
        <v>21338.031</v>
      </c>
      <c r="F117" s="69">
        <v>20594.123</v>
      </c>
      <c r="G117" s="73">
        <f>F117/C117*100</f>
        <v>63.18649938943196</v>
      </c>
      <c r="H117" s="73">
        <f>F117/D117*100</f>
        <v>32.39985116987401</v>
      </c>
      <c r="I117" s="73">
        <f>F117/E117*100</f>
        <v>96.51369894438714</v>
      </c>
    </row>
    <row r="118" spans="1:9" ht="12.75">
      <c r="A118" s="58"/>
      <c r="B118" s="10" t="s">
        <v>466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467</v>
      </c>
      <c r="C119" s="57"/>
      <c r="D119" s="69"/>
      <c r="E119" s="69"/>
      <c r="F119" s="69"/>
      <c r="G119" s="73"/>
      <c r="H119" s="73"/>
      <c r="I119" s="73"/>
    </row>
    <row r="120" spans="1:9" ht="12.75">
      <c r="A120" s="58"/>
      <c r="B120" s="10" t="s">
        <v>468</v>
      </c>
      <c r="C120" s="57"/>
      <c r="D120" s="75"/>
      <c r="E120" s="76"/>
      <c r="F120" s="76"/>
      <c r="G120" s="73"/>
      <c r="H120" s="73"/>
      <c r="I120" s="73"/>
    </row>
    <row r="121" spans="1:9" ht="12.75">
      <c r="A121" s="58">
        <v>41030900</v>
      </c>
      <c r="B121" s="10" t="s">
        <v>469</v>
      </c>
      <c r="C121" s="79">
        <v>1158</v>
      </c>
      <c r="D121" s="75">
        <v>1158</v>
      </c>
      <c r="E121" s="76">
        <v>633.058</v>
      </c>
      <c r="F121" s="76">
        <v>516.768</v>
      </c>
      <c r="G121" s="73">
        <f>F121/C121*100</f>
        <v>44.6259067357513</v>
      </c>
      <c r="H121" s="73">
        <f>F121/D121*100</f>
        <v>44.6259067357513</v>
      </c>
      <c r="I121" s="73">
        <f>F121/E121*100</f>
        <v>81.63043512600741</v>
      </c>
    </row>
    <row r="122" spans="1:9" ht="12.75">
      <c r="A122" s="58"/>
      <c r="B122" s="10" t="s">
        <v>470</v>
      </c>
      <c r="C122" s="57"/>
      <c r="D122" s="75"/>
      <c r="E122" s="75"/>
      <c r="F122" s="75"/>
      <c r="G122" s="73"/>
      <c r="H122" s="73"/>
      <c r="I122" s="73"/>
    </row>
    <row r="123" spans="1:9" ht="12.75">
      <c r="A123" s="58"/>
      <c r="B123" s="10" t="s">
        <v>471</v>
      </c>
      <c r="C123" s="57"/>
      <c r="D123" s="80"/>
      <c r="E123" s="76"/>
      <c r="F123" s="76"/>
      <c r="G123" s="73"/>
      <c r="H123" s="73"/>
      <c r="I123" s="73"/>
    </row>
    <row r="124" spans="1:9" ht="12.75">
      <c r="A124" s="58"/>
      <c r="B124" s="10" t="s">
        <v>472</v>
      </c>
      <c r="C124" s="57"/>
      <c r="D124" s="76"/>
      <c r="E124" s="76"/>
      <c r="F124" s="76"/>
      <c r="G124" s="73"/>
      <c r="H124" s="73"/>
      <c r="I124" s="73"/>
    </row>
    <row r="125" spans="1:9" ht="12.75">
      <c r="A125" s="58"/>
      <c r="B125" s="10" t="s">
        <v>473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/>
      <c r="B126" s="10" t="s">
        <v>474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/>
      <c r="B127" s="10" t="s">
        <v>475</v>
      </c>
      <c r="C127" s="57"/>
      <c r="D127" s="76"/>
      <c r="E127" s="76"/>
      <c r="F127" s="76"/>
      <c r="G127" s="73"/>
      <c r="H127" s="73"/>
      <c r="I127" s="73"/>
    </row>
    <row r="128" spans="1:9" ht="12.75">
      <c r="A128" s="58"/>
      <c r="B128" s="10" t="s">
        <v>476</v>
      </c>
      <c r="C128" s="57"/>
      <c r="D128" s="80"/>
      <c r="E128" s="76"/>
      <c r="F128" s="76"/>
      <c r="G128" s="73"/>
      <c r="H128" s="73"/>
      <c r="I128" s="73"/>
    </row>
    <row r="129" spans="1:9" ht="12.75">
      <c r="A129" s="58"/>
      <c r="B129" s="10" t="s">
        <v>144</v>
      </c>
      <c r="C129" s="57"/>
      <c r="D129" s="80"/>
      <c r="E129" s="76"/>
      <c r="F129" s="76"/>
      <c r="G129" s="73"/>
      <c r="H129" s="73"/>
      <c r="I129" s="73"/>
    </row>
    <row r="130" spans="1:9" ht="12.75">
      <c r="A130" s="58">
        <v>41031000</v>
      </c>
      <c r="B130" s="10" t="s">
        <v>477</v>
      </c>
      <c r="C130" s="79">
        <v>3.8</v>
      </c>
      <c r="D130" s="76">
        <v>9.8</v>
      </c>
      <c r="E130" s="76">
        <v>4.655</v>
      </c>
      <c r="F130" s="76">
        <v>4.655</v>
      </c>
      <c r="G130" s="73">
        <f>F130/C130*100</f>
        <v>122.50000000000001</v>
      </c>
      <c r="H130" s="73">
        <f>F130/D130*100</f>
        <v>47.5</v>
      </c>
      <c r="I130" s="73">
        <f>F130/E130*100</f>
        <v>100</v>
      </c>
    </row>
    <row r="131" spans="1:9" ht="12.75">
      <c r="A131" s="58"/>
      <c r="B131" s="10" t="s">
        <v>478</v>
      </c>
      <c r="C131" s="57"/>
      <c r="D131" s="76"/>
      <c r="E131" s="76"/>
      <c r="F131" s="76"/>
      <c r="G131" s="73"/>
      <c r="H131" s="73"/>
      <c r="I131" s="73"/>
    </row>
    <row r="132" spans="1:9" ht="12.75">
      <c r="A132" s="58"/>
      <c r="B132" s="10" t="s">
        <v>479</v>
      </c>
      <c r="C132" s="57"/>
      <c r="D132" s="80"/>
      <c r="E132" s="76"/>
      <c r="F132" s="76"/>
      <c r="G132" s="73"/>
      <c r="H132" s="73"/>
      <c r="I132" s="73"/>
    </row>
    <row r="133" spans="1:9" ht="12.75">
      <c r="A133" s="90">
        <v>41033900</v>
      </c>
      <c r="B133" s="91" t="s">
        <v>422</v>
      </c>
      <c r="C133" s="92">
        <v>84102.127</v>
      </c>
      <c r="D133" s="92">
        <v>84102.127</v>
      </c>
      <c r="E133" s="93">
        <v>44828.023</v>
      </c>
      <c r="F133" s="93">
        <v>44828.023</v>
      </c>
      <c r="G133" s="94">
        <f aca="true" t="shared" si="44" ref="G133:G135">F133/C133*100</f>
        <v>53.301889736986084</v>
      </c>
      <c r="H133" s="94">
        <f aca="true" t="shared" si="45" ref="H133:H134">F133/D133*100</f>
        <v>53.301889736986084</v>
      </c>
      <c r="I133" s="73">
        <f aca="true" t="shared" si="46" ref="I133:I134">F133/E133*100</f>
        <v>100</v>
      </c>
    </row>
    <row r="134" spans="1:9" ht="12.75">
      <c r="A134" s="95">
        <v>41035000</v>
      </c>
      <c r="B134" s="96" t="s">
        <v>149</v>
      </c>
      <c r="C134" s="79">
        <f>C135+C138+C139</f>
        <v>1779</v>
      </c>
      <c r="D134" s="79">
        <f>D135+D138+D139+D142+D144+D148+D149+D151+D153+D156+D157+D159+D160</f>
        <v>4513.843</v>
      </c>
      <c r="E134" s="79">
        <f>E135+E138+E139+E142+E144+E148+E149+E151+E153+E156+E157+E159+E160</f>
        <v>3088.9540000000006</v>
      </c>
      <c r="F134" s="79">
        <f>F135+F138+F139+F142+F144+F148+F149+F151+F153+F156+F157+F159+F160</f>
        <v>2129.753</v>
      </c>
      <c r="G134" s="94">
        <f t="shared" si="44"/>
        <v>119.71630129286117</v>
      </c>
      <c r="H134" s="94">
        <f t="shared" si="45"/>
        <v>47.18269997427913</v>
      </c>
      <c r="I134" s="73">
        <f t="shared" si="46"/>
        <v>68.94738477814819</v>
      </c>
    </row>
    <row r="135" spans="1:9" ht="12.75">
      <c r="A135" s="97">
        <v>41035000</v>
      </c>
      <c r="B135" s="400" t="s">
        <v>480</v>
      </c>
      <c r="C135" s="79">
        <v>1600</v>
      </c>
      <c r="D135" s="93">
        <v>0</v>
      </c>
      <c r="E135" s="93">
        <v>0</v>
      </c>
      <c r="F135" s="93">
        <v>0</v>
      </c>
      <c r="G135" s="94">
        <f t="shared" si="44"/>
        <v>0</v>
      </c>
      <c r="H135" s="94">
        <v>0</v>
      </c>
      <c r="I135" s="73">
        <v>0</v>
      </c>
    </row>
    <row r="136" spans="1:9" ht="12.75">
      <c r="A136" s="97"/>
      <c r="B136" s="400" t="s">
        <v>481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/>
      <c r="B137" s="400" t="s">
        <v>482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>
        <v>41035000</v>
      </c>
      <c r="B138" s="91" t="s">
        <v>483</v>
      </c>
      <c r="C138" s="79">
        <v>99</v>
      </c>
      <c r="D138" s="93">
        <v>99</v>
      </c>
      <c r="E138" s="93">
        <v>99</v>
      </c>
      <c r="F138" s="93">
        <v>0</v>
      </c>
      <c r="G138" s="94">
        <f aca="true" t="shared" si="47" ref="G138:G139">F138/C138*100</f>
        <v>0</v>
      </c>
      <c r="H138" s="94">
        <f aca="true" t="shared" si="48" ref="H138:H139">F138/D138*100</f>
        <v>0</v>
      </c>
      <c r="I138" s="73">
        <v>0</v>
      </c>
    </row>
    <row r="139" spans="1:9" ht="12.75">
      <c r="A139" s="97">
        <v>41035000</v>
      </c>
      <c r="B139" s="91" t="s">
        <v>385</v>
      </c>
      <c r="C139" s="79">
        <v>80</v>
      </c>
      <c r="D139" s="93">
        <v>80</v>
      </c>
      <c r="E139" s="93">
        <v>22.521</v>
      </c>
      <c r="F139" s="93">
        <v>14.999</v>
      </c>
      <c r="G139" s="94">
        <f t="shared" si="47"/>
        <v>18.74875</v>
      </c>
      <c r="H139" s="94">
        <f t="shared" si="48"/>
        <v>18.74875</v>
      </c>
      <c r="I139" s="73">
        <f>F139/E139*100</f>
        <v>66.6000621642023</v>
      </c>
    </row>
    <row r="140" spans="1:9" ht="12.75">
      <c r="A140" s="97"/>
      <c r="B140" s="91" t="s">
        <v>484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/>
      <c r="B141" s="91" t="s">
        <v>485</v>
      </c>
      <c r="C141" s="57"/>
      <c r="D141" s="98"/>
      <c r="E141" s="93"/>
      <c r="F141" s="93"/>
      <c r="G141" s="94"/>
      <c r="H141" s="94"/>
      <c r="I141" s="73"/>
    </row>
    <row r="142" spans="1:9" ht="12.75">
      <c r="A142" s="97">
        <v>41035000</v>
      </c>
      <c r="B142" s="91" t="s">
        <v>486</v>
      </c>
      <c r="C142" s="79">
        <v>0</v>
      </c>
      <c r="D142" s="98">
        <v>1754.231</v>
      </c>
      <c r="E142" s="93">
        <v>1754.231</v>
      </c>
      <c r="F142" s="93">
        <v>1754.231</v>
      </c>
      <c r="G142" s="94">
        <v>0</v>
      </c>
      <c r="H142" s="94">
        <f>F142/D142*100</f>
        <v>100</v>
      </c>
      <c r="I142" s="73">
        <f>F142/E142*100</f>
        <v>100</v>
      </c>
    </row>
    <row r="143" spans="1:9" ht="12.75">
      <c r="A143" s="97"/>
      <c r="B143" s="202" t="s">
        <v>487</v>
      </c>
      <c r="C143" s="57"/>
      <c r="D143" s="98"/>
      <c r="E143" s="93"/>
      <c r="F143" s="93"/>
      <c r="G143" s="94"/>
      <c r="H143" s="94"/>
      <c r="I143" s="73"/>
    </row>
    <row r="144" spans="1:9" ht="12.75">
      <c r="A144" s="97">
        <v>41035000</v>
      </c>
      <c r="B144" s="400" t="s">
        <v>512</v>
      </c>
      <c r="C144" s="79">
        <v>0</v>
      </c>
      <c r="D144" s="93">
        <v>1600</v>
      </c>
      <c r="E144" s="93">
        <v>800.2</v>
      </c>
      <c r="F144" s="93">
        <v>98.044</v>
      </c>
      <c r="G144" s="94">
        <v>0</v>
      </c>
      <c r="H144" s="94">
        <f>F144/D144*100</f>
        <v>6.12775</v>
      </c>
      <c r="I144" s="73">
        <f>F144/E144*100</f>
        <v>12.252436890777304</v>
      </c>
    </row>
    <row r="145" spans="1:9" ht="12.75">
      <c r="A145" s="97"/>
      <c r="B145" s="400" t="s">
        <v>516</v>
      </c>
      <c r="C145" s="57"/>
      <c r="D145" s="98"/>
      <c r="E145" s="93"/>
      <c r="F145" s="93"/>
      <c r="G145" s="94"/>
      <c r="H145" s="94"/>
      <c r="I145" s="73"/>
    </row>
    <row r="146" spans="1:9" ht="12.75">
      <c r="A146" s="97"/>
      <c r="B146" s="400" t="s">
        <v>530</v>
      </c>
      <c r="C146" s="57"/>
      <c r="D146" s="98"/>
      <c r="E146" s="93"/>
      <c r="F146" s="93"/>
      <c r="G146" s="94"/>
      <c r="H146" s="94"/>
      <c r="I146" s="73"/>
    </row>
    <row r="147" spans="1:9" ht="12.75">
      <c r="A147" s="97"/>
      <c r="B147" s="122" t="s">
        <v>518</v>
      </c>
      <c r="C147" s="57"/>
      <c r="D147" s="98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491</v>
      </c>
      <c r="C148" s="79">
        <v>0</v>
      </c>
      <c r="D148" s="93">
        <v>100</v>
      </c>
      <c r="E148" s="93">
        <v>100</v>
      </c>
      <c r="F148" s="93">
        <v>99.997</v>
      </c>
      <c r="G148" s="94">
        <v>0</v>
      </c>
      <c r="H148" s="94">
        <f aca="true" t="shared" si="49" ref="H148:H149">F148/D148*100</f>
        <v>99.997</v>
      </c>
      <c r="I148" s="73">
        <f>F148/E148*100</f>
        <v>99.997</v>
      </c>
    </row>
    <row r="149" spans="1:9" ht="12.75">
      <c r="A149" s="97">
        <v>41035000</v>
      </c>
      <c r="B149" s="91" t="s">
        <v>492</v>
      </c>
      <c r="C149" s="79">
        <v>0</v>
      </c>
      <c r="D149" s="93">
        <v>96</v>
      </c>
      <c r="E149" s="93">
        <v>96</v>
      </c>
      <c r="F149" s="93">
        <v>0</v>
      </c>
      <c r="G149" s="94">
        <v>0</v>
      </c>
      <c r="H149" s="94">
        <f t="shared" si="49"/>
        <v>0</v>
      </c>
      <c r="I149" s="73">
        <v>0</v>
      </c>
    </row>
    <row r="150" spans="1:9" ht="12.75">
      <c r="A150" s="97"/>
      <c r="B150" s="202" t="s">
        <v>281</v>
      </c>
      <c r="C150" s="57"/>
      <c r="D150" s="98"/>
      <c r="E150" s="93"/>
      <c r="F150" s="93"/>
      <c r="G150" s="94"/>
      <c r="H150" s="94"/>
      <c r="I150" s="73"/>
    </row>
    <row r="151" spans="1:9" ht="12.75">
      <c r="A151" s="97">
        <v>41035000</v>
      </c>
      <c r="B151" s="91" t="s">
        <v>493</v>
      </c>
      <c r="C151" s="79">
        <v>0</v>
      </c>
      <c r="D151" s="98">
        <v>29.135</v>
      </c>
      <c r="E151" s="93">
        <v>29.135</v>
      </c>
      <c r="F151" s="93">
        <v>29.135</v>
      </c>
      <c r="G151" s="94">
        <v>0</v>
      </c>
      <c r="H151" s="94">
        <f>F151/D151*100</f>
        <v>100</v>
      </c>
      <c r="I151" s="73">
        <f>F151/E151*100</f>
        <v>100</v>
      </c>
    </row>
    <row r="152" spans="1:9" ht="12.75">
      <c r="A152" s="97"/>
      <c r="B152" s="202" t="s">
        <v>494</v>
      </c>
      <c r="C152" s="57"/>
      <c r="D152" s="98"/>
      <c r="E152" s="93"/>
      <c r="F152" s="93"/>
      <c r="G152" s="94"/>
      <c r="H152" s="94"/>
      <c r="I152" s="73"/>
    </row>
    <row r="153" spans="1:9" ht="12.75">
      <c r="A153" s="97">
        <v>41035000</v>
      </c>
      <c r="B153" s="400" t="s">
        <v>512</v>
      </c>
      <c r="C153" s="79">
        <v>0</v>
      </c>
      <c r="D153" s="93">
        <v>45</v>
      </c>
      <c r="E153" s="93">
        <v>45</v>
      </c>
      <c r="F153" s="93">
        <v>38.36</v>
      </c>
      <c r="G153" s="94">
        <v>0</v>
      </c>
      <c r="H153" s="94">
        <f>F153/D153*100</f>
        <v>85.24444444444444</v>
      </c>
      <c r="I153" s="73">
        <f>F153/E153*100</f>
        <v>85.24444444444444</v>
      </c>
    </row>
    <row r="154" spans="1:9" ht="12.75">
      <c r="A154" s="97"/>
      <c r="B154" s="122" t="s">
        <v>513</v>
      </c>
      <c r="C154" s="57"/>
      <c r="D154" s="98"/>
      <c r="E154" s="93"/>
      <c r="F154" s="93"/>
      <c r="G154" s="94"/>
      <c r="H154" s="94"/>
      <c r="I154" s="73"/>
    </row>
    <row r="155" spans="1:9" ht="12.75">
      <c r="A155" s="97"/>
      <c r="B155" s="122" t="s">
        <v>514</v>
      </c>
      <c r="C155" s="57"/>
      <c r="D155" s="98"/>
      <c r="E155" s="93"/>
      <c r="F155" s="93"/>
      <c r="G155" s="94"/>
      <c r="H155" s="94"/>
      <c r="I155" s="73"/>
    </row>
    <row r="156" spans="1:9" ht="12.75">
      <c r="A156" s="97">
        <v>41035000</v>
      </c>
      <c r="B156" s="91" t="s">
        <v>362</v>
      </c>
      <c r="C156" s="79">
        <v>0</v>
      </c>
      <c r="D156" s="98">
        <v>94.987</v>
      </c>
      <c r="E156" s="93">
        <v>94.987</v>
      </c>
      <c r="F156" s="93">
        <v>94.987</v>
      </c>
      <c r="G156" s="94">
        <v>0</v>
      </c>
      <c r="H156" s="94">
        <f aca="true" t="shared" si="50" ref="H156:H157">F156/D156*100</f>
        <v>100</v>
      </c>
      <c r="I156" s="73">
        <f aca="true" t="shared" si="51" ref="I156:I157">F156/E156*100</f>
        <v>100</v>
      </c>
    </row>
    <row r="157" spans="1:9" ht="12.75">
      <c r="A157" s="97">
        <v>41035000</v>
      </c>
      <c r="B157" s="202" t="s">
        <v>384</v>
      </c>
      <c r="C157" s="79">
        <v>0</v>
      </c>
      <c r="D157" s="93">
        <v>471.45</v>
      </c>
      <c r="E157" s="93">
        <v>47.88</v>
      </c>
      <c r="F157" s="93">
        <v>0</v>
      </c>
      <c r="G157" s="94">
        <v>0</v>
      </c>
      <c r="H157" s="94">
        <f t="shared" si="50"/>
        <v>0</v>
      </c>
      <c r="I157" s="73">
        <f t="shared" si="51"/>
        <v>0</v>
      </c>
    </row>
    <row r="158" spans="1:9" ht="12.75">
      <c r="A158" s="97"/>
      <c r="B158" s="202" t="s">
        <v>342</v>
      </c>
      <c r="C158" s="57"/>
      <c r="D158" s="98"/>
      <c r="E158" s="93"/>
      <c r="F158" s="93"/>
      <c r="G158" s="94"/>
      <c r="H158" s="94"/>
      <c r="I158" s="73"/>
    </row>
    <row r="159" spans="1:9" ht="12.75">
      <c r="A159" s="97">
        <v>41035000</v>
      </c>
      <c r="B159" s="202" t="s">
        <v>531</v>
      </c>
      <c r="C159" s="79">
        <v>0</v>
      </c>
      <c r="D159" s="93">
        <v>81</v>
      </c>
      <c r="E159" s="93">
        <v>0</v>
      </c>
      <c r="F159" s="93">
        <v>0</v>
      </c>
      <c r="G159" s="94">
        <v>0</v>
      </c>
      <c r="H159" s="94">
        <f aca="true" t="shared" si="52" ref="H159:H160">F159/D159*100</f>
        <v>0</v>
      </c>
      <c r="I159" s="73">
        <v>0</v>
      </c>
    </row>
    <row r="160" spans="1:9" ht="12.75">
      <c r="A160" s="97">
        <v>41035000</v>
      </c>
      <c r="B160" s="202" t="s">
        <v>532</v>
      </c>
      <c r="C160" s="79">
        <v>0</v>
      </c>
      <c r="D160" s="93">
        <v>63.04</v>
      </c>
      <c r="E160" s="93">
        <v>0</v>
      </c>
      <c r="F160" s="93">
        <v>0</v>
      </c>
      <c r="G160" s="94">
        <v>0</v>
      </c>
      <c r="H160" s="94">
        <f t="shared" si="52"/>
        <v>0</v>
      </c>
      <c r="I160" s="73">
        <v>0</v>
      </c>
    </row>
    <row r="161" spans="1:9" ht="12.75">
      <c r="A161" s="97"/>
      <c r="B161" s="202" t="s">
        <v>533</v>
      </c>
      <c r="C161" s="57"/>
      <c r="D161" s="98"/>
      <c r="E161" s="93"/>
      <c r="F161" s="93"/>
      <c r="G161" s="94"/>
      <c r="H161" s="94"/>
      <c r="I161" s="73"/>
    </row>
    <row r="162" spans="1:9" ht="12.75">
      <c r="A162" s="58">
        <v>41035800</v>
      </c>
      <c r="B162" s="74" t="s">
        <v>285</v>
      </c>
      <c r="C162" s="79">
        <v>1042.611</v>
      </c>
      <c r="D162" s="80">
        <v>1002.611</v>
      </c>
      <c r="E162" s="93">
        <v>515.86</v>
      </c>
      <c r="F162" s="93">
        <v>515.86</v>
      </c>
      <c r="G162" s="94">
        <f>F162/C162*100</f>
        <v>49.47770549130979</v>
      </c>
      <c r="H162" s="94">
        <f>F162/D162*100</f>
        <v>51.45165971648027</v>
      </c>
      <c r="I162" s="73">
        <f>F162/E162*100</f>
        <v>100</v>
      </c>
    </row>
    <row r="163" spans="1:9" ht="12.75">
      <c r="A163" s="58"/>
      <c r="B163" s="74" t="s">
        <v>286</v>
      </c>
      <c r="C163" s="57"/>
      <c r="D163" s="80"/>
      <c r="E163" s="93"/>
      <c r="F163" s="93"/>
      <c r="G163" s="94"/>
      <c r="H163" s="94"/>
      <c r="I163" s="73"/>
    </row>
    <row r="164" spans="1:9" ht="12.75">
      <c r="A164" s="58"/>
      <c r="B164" s="74" t="s">
        <v>287</v>
      </c>
      <c r="C164" s="57"/>
      <c r="D164" s="75"/>
      <c r="E164" s="99"/>
      <c r="F164" s="100"/>
      <c r="G164" s="94"/>
      <c r="H164" s="94"/>
      <c r="I164" s="73"/>
    </row>
    <row r="165" spans="1:9" ht="12.75">
      <c r="A165" s="58"/>
      <c r="B165" s="74" t="s">
        <v>288</v>
      </c>
      <c r="C165" s="57"/>
      <c r="D165" s="101"/>
      <c r="E165" s="76"/>
      <c r="F165" s="76"/>
      <c r="G165" s="73"/>
      <c r="H165" s="73"/>
      <c r="I165" s="73"/>
    </row>
    <row r="166" spans="1:9" ht="12.75">
      <c r="A166" s="58"/>
      <c r="B166" s="74" t="s">
        <v>289</v>
      </c>
      <c r="C166" s="57"/>
      <c r="D166" s="80"/>
      <c r="E166" s="76"/>
      <c r="F166" s="76"/>
      <c r="G166" s="73"/>
      <c r="H166" s="73"/>
      <c r="I166" s="73"/>
    </row>
    <row r="167" spans="1:9" ht="13.5">
      <c r="A167" s="58"/>
      <c r="B167" s="74"/>
      <c r="C167" s="57"/>
      <c r="D167" s="80"/>
      <c r="E167" s="80"/>
      <c r="F167" s="80"/>
      <c r="G167" s="73"/>
      <c r="H167" s="73"/>
      <c r="I167" s="73"/>
    </row>
    <row r="168" spans="1:9" ht="13.5">
      <c r="A168" s="102">
        <v>900102</v>
      </c>
      <c r="B168" s="103" t="s">
        <v>290</v>
      </c>
      <c r="C168" s="104">
        <f>C105+C107</f>
        <v>347412.80799999996</v>
      </c>
      <c r="D168" s="104">
        <f>D105+D107</f>
        <v>382515.995</v>
      </c>
      <c r="E168" s="104">
        <f>E105+E107</f>
        <v>178577.588</v>
      </c>
      <c r="F168" s="104">
        <f>F105+F107</f>
        <v>177099.16799999998</v>
      </c>
      <c r="G168" s="85">
        <f>F168/C168*100</f>
        <v>50.97657999989453</v>
      </c>
      <c r="H168" s="85">
        <f>F168/D168*100</f>
        <v>46.29850001435887</v>
      </c>
      <c r="I168" s="85">
        <f>F168/E168*100</f>
        <v>99.17211335612842</v>
      </c>
    </row>
    <row r="169" spans="1:9" ht="13.5">
      <c r="A169" s="82">
        <v>602100</v>
      </c>
      <c r="B169" s="105" t="s">
        <v>291</v>
      </c>
      <c r="C169" s="104"/>
      <c r="D169" s="66"/>
      <c r="E169" s="66"/>
      <c r="F169" s="66">
        <v>3860.647</v>
      </c>
      <c r="G169" s="107"/>
      <c r="H169" s="107"/>
      <c r="I169" s="107"/>
    </row>
    <row r="170" spans="1:9" ht="27.75" customHeight="1">
      <c r="A170" s="82">
        <v>602400</v>
      </c>
      <c r="B170" s="401" t="s">
        <v>346</v>
      </c>
      <c r="C170" s="104"/>
      <c r="D170" s="80"/>
      <c r="E170" s="80"/>
      <c r="F170" s="76">
        <v>-31.5</v>
      </c>
      <c r="G170" s="73"/>
      <c r="H170" s="73"/>
      <c r="I170" s="73"/>
    </row>
    <row r="171" spans="1:9" ht="13.5">
      <c r="A171" s="82">
        <v>603000</v>
      </c>
      <c r="B171" s="105" t="s">
        <v>292</v>
      </c>
      <c r="C171" s="104"/>
      <c r="D171" s="66"/>
      <c r="E171" s="66"/>
      <c r="F171" s="402">
        <v>2452.669</v>
      </c>
      <c r="G171" s="107"/>
      <c r="H171" s="107"/>
      <c r="I171" s="107"/>
    </row>
    <row r="172" spans="1:9" ht="13.5">
      <c r="A172" s="108"/>
      <c r="B172" s="109" t="s">
        <v>293</v>
      </c>
      <c r="C172" s="104">
        <f>C168</f>
        <v>347412.80799999996</v>
      </c>
      <c r="D172" s="104">
        <f>D168</f>
        <v>382515.995</v>
      </c>
      <c r="E172" s="104">
        <f>E168</f>
        <v>178577.588</v>
      </c>
      <c r="F172" s="104">
        <f>F168+F169+F171+F170</f>
        <v>183380.98399999997</v>
      </c>
      <c r="G172" s="107">
        <f aca="true" t="shared" si="53" ref="G172:G175">F172/C172*100</f>
        <v>52.78475052652636</v>
      </c>
      <c r="H172" s="107">
        <f aca="true" t="shared" si="54" ref="H172:H175">F172/D172*100</f>
        <v>47.94073617758127</v>
      </c>
      <c r="I172" s="107">
        <f aca="true" t="shared" si="55" ref="I172:I175">F172/E172*100</f>
        <v>102.68980898095677</v>
      </c>
    </row>
    <row r="173" spans="1:9" ht="12.75">
      <c r="A173" s="67"/>
      <c r="B173" s="110" t="s">
        <v>294</v>
      </c>
      <c r="C173" s="111">
        <f>C174+C190</f>
        <v>8936.307999999999</v>
      </c>
      <c r="D173" s="111">
        <f>D174+D190</f>
        <v>14429.360999999999</v>
      </c>
      <c r="E173" s="111">
        <f>E174+E190</f>
        <v>13087.801</v>
      </c>
      <c r="F173" s="111">
        <f>F174+F190</f>
        <v>6628.924999999999</v>
      </c>
      <c r="G173" s="112">
        <f t="shared" si="53"/>
        <v>74.17968360087858</v>
      </c>
      <c r="H173" s="113">
        <f t="shared" si="54"/>
        <v>45.940530561263245</v>
      </c>
      <c r="I173" s="112">
        <f t="shared" si="55"/>
        <v>50.64964694985811</v>
      </c>
    </row>
    <row r="174" spans="1:9" ht="12.75">
      <c r="A174" s="67">
        <v>25000000</v>
      </c>
      <c r="B174" s="68" t="s">
        <v>82</v>
      </c>
      <c r="C174" s="70">
        <f>C175+C183</f>
        <v>8501.694</v>
      </c>
      <c r="D174" s="70">
        <f>D175+D183</f>
        <v>10984.159</v>
      </c>
      <c r="E174" s="70">
        <f>E175+E183</f>
        <v>10984.159</v>
      </c>
      <c r="F174" s="70">
        <f>F175+F183</f>
        <v>5928.025</v>
      </c>
      <c r="G174" s="114">
        <f t="shared" si="53"/>
        <v>69.72757429284093</v>
      </c>
      <c r="H174" s="113">
        <f t="shared" si="54"/>
        <v>53.96885642314536</v>
      </c>
      <c r="I174" s="114">
        <f t="shared" si="55"/>
        <v>53.96885642314536</v>
      </c>
    </row>
    <row r="175" spans="1:9" ht="12.75">
      <c r="A175" s="67">
        <v>25010000</v>
      </c>
      <c r="B175" s="68" t="s">
        <v>297</v>
      </c>
      <c r="C175" s="70">
        <f>C177+C179+C180+C181</f>
        <v>8501.694</v>
      </c>
      <c r="D175" s="70">
        <f>D177+D179+D180+D181</f>
        <v>8518.269</v>
      </c>
      <c r="E175" s="70">
        <f>E177+E179+E180+E181</f>
        <v>8518.269</v>
      </c>
      <c r="F175" s="70">
        <f>F177+F179+F180+F181</f>
        <v>3363.2539999999995</v>
      </c>
      <c r="G175" s="114">
        <f t="shared" si="53"/>
        <v>39.55981008020284</v>
      </c>
      <c r="H175" s="113">
        <f t="shared" si="54"/>
        <v>39.482833895008476</v>
      </c>
      <c r="I175" s="114">
        <f t="shared" si="55"/>
        <v>39.482833895008476</v>
      </c>
    </row>
    <row r="176" spans="1:9" ht="12.75">
      <c r="A176" s="67"/>
      <c r="B176" s="68" t="s">
        <v>84</v>
      </c>
      <c r="C176" s="70"/>
      <c r="D176" s="70"/>
      <c r="E176" s="70"/>
      <c r="F176" s="70"/>
      <c r="G176" s="114"/>
      <c r="H176" s="113"/>
      <c r="I176" s="114"/>
    </row>
    <row r="177" spans="1:9" ht="12.75">
      <c r="A177" s="58">
        <v>25010100</v>
      </c>
      <c r="B177" s="74" t="s">
        <v>298</v>
      </c>
      <c r="C177" s="115">
        <v>8233.738</v>
      </c>
      <c r="D177" s="76">
        <v>8251.257</v>
      </c>
      <c r="E177" s="76">
        <v>8251.257</v>
      </c>
      <c r="F177" s="116">
        <v>3203.769</v>
      </c>
      <c r="G177" s="73">
        <f>F177/C177*100</f>
        <v>38.910261657584925</v>
      </c>
      <c r="H177" s="72">
        <f>F177/D177*100</f>
        <v>38.827647714766364</v>
      </c>
      <c r="I177" s="73">
        <f>F177/E177*100</f>
        <v>38.827647714766364</v>
      </c>
    </row>
    <row r="178" spans="1:9" ht="12.75">
      <c r="A178" s="58"/>
      <c r="B178" s="74" t="s">
        <v>299</v>
      </c>
      <c r="C178" s="115"/>
      <c r="D178" s="101"/>
      <c r="E178" s="101"/>
      <c r="F178" s="117"/>
      <c r="G178" s="73"/>
      <c r="H178" s="72"/>
      <c r="I178" s="73"/>
    </row>
    <row r="179" spans="1:9" ht="12.75">
      <c r="A179" s="58">
        <v>25010200</v>
      </c>
      <c r="B179" s="74" t="s">
        <v>86</v>
      </c>
      <c r="C179" s="79">
        <v>17.519</v>
      </c>
      <c r="D179" s="69">
        <v>0</v>
      </c>
      <c r="E179" s="69">
        <v>0</v>
      </c>
      <c r="F179" s="119">
        <v>0</v>
      </c>
      <c r="G179" s="73">
        <f aca="true" t="shared" si="56" ref="G179:G180">F179/C179*100</f>
        <v>0</v>
      </c>
      <c r="H179" s="72">
        <v>0</v>
      </c>
      <c r="I179" s="73">
        <v>0</v>
      </c>
    </row>
    <row r="180" spans="1:9" ht="12.75">
      <c r="A180" s="58">
        <v>25010300</v>
      </c>
      <c r="B180" s="74" t="s">
        <v>87</v>
      </c>
      <c r="C180" s="115">
        <v>250.437</v>
      </c>
      <c r="D180" s="69">
        <v>246.387</v>
      </c>
      <c r="E180" s="69">
        <v>246.387</v>
      </c>
      <c r="F180" s="119">
        <v>126.057</v>
      </c>
      <c r="G180" s="114">
        <f t="shared" si="56"/>
        <v>50.334814743827785</v>
      </c>
      <c r="H180" s="113">
        <f aca="true" t="shared" si="57" ref="H180:H181">F180/D180*100</f>
        <v>51.16219605742186</v>
      </c>
      <c r="I180" s="114">
        <f aca="true" t="shared" si="58" ref="I180:I181">F180/E180*100</f>
        <v>51.16219605742186</v>
      </c>
    </row>
    <row r="181" spans="1:9" ht="12.75">
      <c r="A181" s="58">
        <v>25010400</v>
      </c>
      <c r="B181" s="74" t="s">
        <v>300</v>
      </c>
      <c r="C181" s="77">
        <v>0</v>
      </c>
      <c r="D181" s="80">
        <v>20.625</v>
      </c>
      <c r="E181" s="80">
        <v>20.625</v>
      </c>
      <c r="F181" s="120">
        <v>33.428</v>
      </c>
      <c r="G181" s="73">
        <v>0</v>
      </c>
      <c r="H181" s="72">
        <f t="shared" si="57"/>
        <v>162.0751515151515</v>
      </c>
      <c r="I181" s="73">
        <f t="shared" si="58"/>
        <v>162.0751515151515</v>
      </c>
    </row>
    <row r="182" spans="1:9" ht="12.75">
      <c r="A182" s="58"/>
      <c r="B182" s="74" t="s">
        <v>301</v>
      </c>
      <c r="C182" s="77"/>
      <c r="D182" s="115"/>
      <c r="E182" s="115"/>
      <c r="F182" s="120"/>
      <c r="G182" s="73"/>
      <c r="H182" s="72"/>
      <c r="I182" s="73"/>
    </row>
    <row r="183" spans="1:9" ht="12.75">
      <c r="A183" s="67">
        <v>25020000</v>
      </c>
      <c r="B183" s="68" t="s">
        <v>302</v>
      </c>
      <c r="C183" s="70">
        <f>C184+C185</f>
        <v>0</v>
      </c>
      <c r="D183" s="70">
        <f>D184+D185</f>
        <v>2465.8900000000003</v>
      </c>
      <c r="E183" s="70">
        <f>E184+E185</f>
        <v>2465.8900000000003</v>
      </c>
      <c r="F183" s="119">
        <f>F184+F185</f>
        <v>2564.771</v>
      </c>
      <c r="G183" s="73">
        <v>0</v>
      </c>
      <c r="H183" s="72">
        <f aca="true" t="shared" si="59" ref="H183:H185">F183/D183*100</f>
        <v>104.00995178211518</v>
      </c>
      <c r="I183" s="73">
        <f aca="true" t="shared" si="60" ref="I183:I185">F183/E183*100</f>
        <v>104.00995178211518</v>
      </c>
    </row>
    <row r="184" spans="1:9" ht="12.75">
      <c r="A184" s="58">
        <v>25020100</v>
      </c>
      <c r="B184" s="74" t="s">
        <v>303</v>
      </c>
      <c r="C184" s="77">
        <v>0</v>
      </c>
      <c r="D184" s="80">
        <v>1040.344</v>
      </c>
      <c r="E184" s="80">
        <v>1040.344</v>
      </c>
      <c r="F184" s="120">
        <v>1031.65</v>
      </c>
      <c r="G184" s="73">
        <v>0</v>
      </c>
      <c r="H184" s="72">
        <f t="shared" si="59"/>
        <v>99.16431488046263</v>
      </c>
      <c r="I184" s="73">
        <f t="shared" si="60"/>
        <v>99.16431488046263</v>
      </c>
    </row>
    <row r="185" spans="1:9" ht="12.75">
      <c r="A185" s="58">
        <v>25020200</v>
      </c>
      <c r="B185" s="74" t="s">
        <v>304</v>
      </c>
      <c r="C185" s="77">
        <v>0</v>
      </c>
      <c r="D185" s="80">
        <v>1425.546</v>
      </c>
      <c r="E185" s="80">
        <v>1425.546</v>
      </c>
      <c r="F185" s="120">
        <v>1533.121</v>
      </c>
      <c r="G185" s="73">
        <v>0</v>
      </c>
      <c r="H185" s="72">
        <f t="shared" si="59"/>
        <v>107.54623140887773</v>
      </c>
      <c r="I185" s="73">
        <f t="shared" si="60"/>
        <v>107.54623140887773</v>
      </c>
    </row>
    <row r="186" spans="1:9" ht="14.25">
      <c r="A186" s="58"/>
      <c r="B186" s="74" t="s">
        <v>305</v>
      </c>
      <c r="C186" s="74"/>
      <c r="D186" s="101"/>
      <c r="E186" s="101"/>
      <c r="F186" s="74"/>
      <c r="G186" s="121"/>
      <c r="H186" s="47"/>
      <c r="I186" s="101"/>
    </row>
    <row r="187" spans="1:9" ht="14.25">
      <c r="A187" s="58"/>
      <c r="B187" s="74" t="s">
        <v>306</v>
      </c>
      <c r="C187" s="74"/>
      <c r="D187" s="74"/>
      <c r="E187" s="74"/>
      <c r="F187" s="74"/>
      <c r="G187" s="121"/>
      <c r="H187" s="47"/>
      <c r="I187" s="101"/>
    </row>
    <row r="188" spans="1:9" ht="14.25">
      <c r="A188" s="58"/>
      <c r="B188" s="74" t="s">
        <v>498</v>
      </c>
      <c r="C188" s="74"/>
      <c r="D188" s="74"/>
      <c r="E188" s="74"/>
      <c r="F188" s="74"/>
      <c r="G188" s="121"/>
      <c r="H188" s="47"/>
      <c r="I188" s="101"/>
    </row>
    <row r="189" spans="1:9" ht="14.25">
      <c r="A189" s="58"/>
      <c r="B189" s="74" t="s">
        <v>499</v>
      </c>
      <c r="C189" s="74"/>
      <c r="D189" s="74"/>
      <c r="E189" s="74"/>
      <c r="F189" s="74"/>
      <c r="G189" s="121"/>
      <c r="H189" s="47"/>
      <c r="I189" s="101"/>
    </row>
    <row r="190" spans="1:9" ht="12.75">
      <c r="A190" s="67">
        <v>40000000</v>
      </c>
      <c r="B190" s="68" t="s">
        <v>308</v>
      </c>
      <c r="C190" s="70">
        <f aca="true" t="shared" si="61" ref="C190:C191">C191</f>
        <v>434.61400000000003</v>
      </c>
      <c r="D190" s="70">
        <f aca="true" t="shared" si="62" ref="D190:D191">D191</f>
        <v>3445.2019999999993</v>
      </c>
      <c r="E190" s="70">
        <f aca="true" t="shared" si="63" ref="E190:E191">E191</f>
        <v>2103.642</v>
      </c>
      <c r="F190" s="70">
        <f aca="true" t="shared" si="64" ref="F190:F191">F191</f>
        <v>700.9</v>
      </c>
      <c r="G190" s="73">
        <f aca="true" t="shared" si="65" ref="G190:G195">F190/C190*100</f>
        <v>161.2695403277391</v>
      </c>
      <c r="H190" s="72">
        <f aca="true" t="shared" si="66" ref="H190:H192">F190/D190*100</f>
        <v>20.344235258193862</v>
      </c>
      <c r="I190" s="73">
        <f aca="true" t="shared" si="67" ref="I190:I192">F190/E190*100</f>
        <v>33.318406839186515</v>
      </c>
    </row>
    <row r="191" spans="1:9" ht="12.75">
      <c r="A191" s="67">
        <v>41000000</v>
      </c>
      <c r="B191" s="68" t="s">
        <v>92</v>
      </c>
      <c r="C191" s="70">
        <f t="shared" si="61"/>
        <v>434.61400000000003</v>
      </c>
      <c r="D191" s="70">
        <f t="shared" si="62"/>
        <v>3445.2019999999993</v>
      </c>
      <c r="E191" s="70">
        <f t="shared" si="63"/>
        <v>2103.642</v>
      </c>
      <c r="F191" s="70">
        <f t="shared" si="64"/>
        <v>700.9</v>
      </c>
      <c r="G191" s="73">
        <f t="shared" si="65"/>
        <v>161.2695403277391</v>
      </c>
      <c r="H191" s="72">
        <f t="shared" si="66"/>
        <v>20.344235258193862</v>
      </c>
      <c r="I191" s="73">
        <f t="shared" si="67"/>
        <v>33.318406839186515</v>
      </c>
    </row>
    <row r="192" spans="1:9" ht="12.75">
      <c r="A192" s="67">
        <v>41030000</v>
      </c>
      <c r="B192" s="44" t="s">
        <v>309</v>
      </c>
      <c r="C192" s="70">
        <f>C193+C195</f>
        <v>434.61400000000003</v>
      </c>
      <c r="D192" s="70">
        <f>D193+D194</f>
        <v>3445.2019999999993</v>
      </c>
      <c r="E192" s="70">
        <f>E193+E194</f>
        <v>2103.642</v>
      </c>
      <c r="F192" s="70">
        <f>F193+F194</f>
        <v>700.9</v>
      </c>
      <c r="G192" s="73">
        <f t="shared" si="65"/>
        <v>161.2695403277391</v>
      </c>
      <c r="H192" s="72">
        <f t="shared" si="66"/>
        <v>20.344235258193862</v>
      </c>
      <c r="I192" s="73">
        <f t="shared" si="67"/>
        <v>33.318406839186515</v>
      </c>
    </row>
    <row r="193" spans="1:9" ht="12.75">
      <c r="A193" s="90">
        <v>41030400</v>
      </c>
      <c r="B193" s="122" t="s">
        <v>500</v>
      </c>
      <c r="C193" s="79">
        <v>350</v>
      </c>
      <c r="D193" s="93">
        <v>0</v>
      </c>
      <c r="E193" s="76">
        <v>0</v>
      </c>
      <c r="F193" s="77">
        <v>0</v>
      </c>
      <c r="G193" s="73">
        <f t="shared" si="65"/>
        <v>0</v>
      </c>
      <c r="H193" s="72">
        <v>0</v>
      </c>
      <c r="I193" s="73">
        <v>0</v>
      </c>
    </row>
    <row r="194" spans="1:9" ht="12.75">
      <c r="A194" s="90">
        <v>41035000</v>
      </c>
      <c r="B194" s="122" t="s">
        <v>501</v>
      </c>
      <c r="C194" s="79">
        <f>C195+C198+C200+C202+C204</f>
        <v>84.614</v>
      </c>
      <c r="D194" s="93">
        <f>D195+D198+D200+D202+D204+D207+D209</f>
        <v>3445.2019999999993</v>
      </c>
      <c r="E194" s="93">
        <f>E195+E198+E200+E202+E204+E207+E209</f>
        <v>2103.642</v>
      </c>
      <c r="F194" s="93">
        <f>F195+F198+F200+F202+F204+F207+F209</f>
        <v>700.9</v>
      </c>
      <c r="G194" s="73">
        <f t="shared" si="65"/>
        <v>828.349918453211</v>
      </c>
      <c r="H194" s="72">
        <f aca="true" t="shared" si="68" ref="H194:H195">F194/D194*100</f>
        <v>20.344235258193862</v>
      </c>
      <c r="I194" s="73">
        <f aca="true" t="shared" si="69" ref="I194:I195">F194/E194*100</f>
        <v>33.318406839186515</v>
      </c>
    </row>
    <row r="195" spans="1:9" ht="12.75">
      <c r="A195" s="58">
        <v>41035000</v>
      </c>
      <c r="B195" s="74" t="s">
        <v>502</v>
      </c>
      <c r="C195" s="79">
        <v>84.614</v>
      </c>
      <c r="D195" s="93">
        <v>84.614</v>
      </c>
      <c r="E195" s="93">
        <v>84.614</v>
      </c>
      <c r="F195" s="116">
        <v>84.613</v>
      </c>
      <c r="G195" s="73">
        <f t="shared" si="65"/>
        <v>99.99881816247903</v>
      </c>
      <c r="H195" s="72">
        <f t="shared" si="68"/>
        <v>99.99881816247903</v>
      </c>
      <c r="I195" s="73">
        <f t="shared" si="69"/>
        <v>99.99881816247903</v>
      </c>
    </row>
    <row r="196" spans="1:9" ht="12.75">
      <c r="A196" s="58"/>
      <c r="B196" s="74" t="s">
        <v>503</v>
      </c>
      <c r="C196" s="79"/>
      <c r="D196" s="98"/>
      <c r="E196" s="98"/>
      <c r="F196" s="120"/>
      <c r="G196" s="73"/>
      <c r="H196" s="72"/>
      <c r="I196" s="73"/>
    </row>
    <row r="197" spans="1:9" ht="12.75">
      <c r="A197" s="58"/>
      <c r="B197" s="74" t="s">
        <v>429</v>
      </c>
      <c r="C197" s="79"/>
      <c r="D197" s="98"/>
      <c r="E197" s="98"/>
      <c r="F197" s="120"/>
      <c r="G197" s="73"/>
      <c r="H197" s="72"/>
      <c r="I197" s="73"/>
    </row>
    <row r="198" spans="1:9" ht="12.75">
      <c r="A198" s="58">
        <v>41035000</v>
      </c>
      <c r="B198" s="74" t="s">
        <v>504</v>
      </c>
      <c r="C198" s="79">
        <v>0</v>
      </c>
      <c r="D198" s="93">
        <v>307.921</v>
      </c>
      <c r="E198" s="93">
        <v>307.921</v>
      </c>
      <c r="F198" s="116">
        <v>307.921</v>
      </c>
      <c r="G198" s="73">
        <v>0</v>
      </c>
      <c r="H198" s="72">
        <f>F198/D198*100</f>
        <v>100</v>
      </c>
      <c r="I198" s="73">
        <f>F198/E198*100</f>
        <v>100</v>
      </c>
    </row>
    <row r="199" spans="1:9" ht="12.75">
      <c r="A199" s="58"/>
      <c r="B199" s="202" t="s">
        <v>505</v>
      </c>
      <c r="C199" s="57"/>
      <c r="D199" s="98"/>
      <c r="E199" s="365"/>
      <c r="F199" s="403"/>
      <c r="G199" s="73"/>
      <c r="H199" s="72"/>
      <c r="I199" s="73"/>
    </row>
    <row r="200" spans="1:9" ht="12.75">
      <c r="A200" s="58">
        <v>41035000</v>
      </c>
      <c r="B200" s="74" t="s">
        <v>506</v>
      </c>
      <c r="C200" s="79">
        <v>0</v>
      </c>
      <c r="D200" s="98">
        <v>2163.696</v>
      </c>
      <c r="E200" s="98">
        <v>1222.136</v>
      </c>
      <c r="F200" s="116">
        <v>122.136</v>
      </c>
      <c r="G200" s="73">
        <v>0</v>
      </c>
      <c r="H200" s="72">
        <f>F200/D200*100</f>
        <v>5.64478558910309</v>
      </c>
      <c r="I200" s="73">
        <f>F200/E200*100</f>
        <v>9.993650461159806</v>
      </c>
    </row>
    <row r="201" spans="1:9" ht="12.75">
      <c r="A201" s="58"/>
      <c r="B201" s="74" t="s">
        <v>281</v>
      </c>
      <c r="C201" s="57"/>
      <c r="D201" s="98"/>
      <c r="E201" s="365"/>
      <c r="F201" s="403"/>
      <c r="G201" s="73"/>
      <c r="H201" s="72"/>
      <c r="I201" s="73"/>
    </row>
    <row r="202" spans="1:9" ht="12.75">
      <c r="A202" s="58">
        <v>41035000</v>
      </c>
      <c r="B202" s="74" t="s">
        <v>507</v>
      </c>
      <c r="C202" s="79">
        <v>0</v>
      </c>
      <c r="D202" s="93">
        <v>44.91</v>
      </c>
      <c r="E202" s="93">
        <v>44.91</v>
      </c>
      <c r="F202" s="116">
        <v>0</v>
      </c>
      <c r="G202" s="73">
        <v>0</v>
      </c>
      <c r="H202" s="72">
        <f>F202/D202*100</f>
        <v>0</v>
      </c>
      <c r="I202" s="73">
        <f>F202/E202*100</f>
        <v>0</v>
      </c>
    </row>
    <row r="203" spans="1:9" ht="12.75">
      <c r="A203" s="58"/>
      <c r="B203" s="74" t="s">
        <v>404</v>
      </c>
      <c r="C203" s="57"/>
      <c r="D203" s="98"/>
      <c r="E203" s="365"/>
      <c r="F203" s="403"/>
      <c r="G203" s="73"/>
      <c r="H203" s="72"/>
      <c r="I203" s="73"/>
    </row>
    <row r="204" spans="1:9" ht="12.75">
      <c r="A204" s="58">
        <v>41035000</v>
      </c>
      <c r="B204" s="74" t="s">
        <v>508</v>
      </c>
      <c r="C204" s="79">
        <v>0</v>
      </c>
      <c r="D204" s="93">
        <v>711.457</v>
      </c>
      <c r="E204" s="93">
        <v>311.457</v>
      </c>
      <c r="F204" s="116">
        <v>53.626</v>
      </c>
      <c r="G204" s="73">
        <v>0</v>
      </c>
      <c r="H204" s="72">
        <f>F204/D204*100</f>
        <v>7.537489967770364</v>
      </c>
      <c r="I204" s="73">
        <f>F204/E204*100</f>
        <v>17.217786082830052</v>
      </c>
    </row>
    <row r="205" spans="1:9" ht="12.75">
      <c r="A205" s="58"/>
      <c r="B205" s="74" t="s">
        <v>509</v>
      </c>
      <c r="C205" s="57"/>
      <c r="D205" s="98"/>
      <c r="E205" s="365"/>
      <c r="F205" s="403"/>
      <c r="G205" s="73"/>
      <c r="H205" s="72"/>
      <c r="I205" s="73"/>
    </row>
    <row r="206" spans="1:9" ht="12.75">
      <c r="A206" s="58"/>
      <c r="B206" s="74" t="s">
        <v>510</v>
      </c>
      <c r="C206" s="57"/>
      <c r="D206" s="98"/>
      <c r="E206" s="365"/>
      <c r="F206" s="403"/>
      <c r="G206" s="73"/>
      <c r="H206" s="72"/>
      <c r="I206" s="73"/>
    </row>
    <row r="207" spans="1:9" ht="12.75">
      <c r="A207" s="58">
        <v>41035000</v>
      </c>
      <c r="B207" s="74" t="s">
        <v>520</v>
      </c>
      <c r="C207" s="79">
        <v>0</v>
      </c>
      <c r="D207" s="98">
        <v>13.604</v>
      </c>
      <c r="E207" s="98">
        <v>13.604</v>
      </c>
      <c r="F207" s="116">
        <v>13.604</v>
      </c>
      <c r="G207" s="73">
        <v>0</v>
      </c>
      <c r="H207" s="72">
        <f>F207/D207*100</f>
        <v>100</v>
      </c>
      <c r="I207" s="73">
        <f>F207/E207*100</f>
        <v>100</v>
      </c>
    </row>
    <row r="208" spans="1:9" ht="12.75">
      <c r="A208" s="58"/>
      <c r="B208" s="74" t="s">
        <v>521</v>
      </c>
      <c r="C208" s="57"/>
      <c r="D208" s="98"/>
      <c r="E208" s="365"/>
      <c r="F208" s="403"/>
      <c r="G208" s="73"/>
      <c r="H208" s="72"/>
      <c r="I208" s="73"/>
    </row>
    <row r="209" spans="1:9" ht="12.75">
      <c r="A209" s="58">
        <v>41035000</v>
      </c>
      <c r="B209" s="74" t="s">
        <v>534</v>
      </c>
      <c r="C209" s="79">
        <v>0</v>
      </c>
      <c r="D209" s="93">
        <v>119</v>
      </c>
      <c r="E209" s="93">
        <v>119</v>
      </c>
      <c r="F209" s="116">
        <v>119</v>
      </c>
      <c r="G209" s="73">
        <v>0</v>
      </c>
      <c r="H209" s="72">
        <f>F209/D209*100</f>
        <v>100</v>
      </c>
      <c r="I209" s="73">
        <f>F209/E209*100</f>
        <v>100</v>
      </c>
    </row>
    <row r="210" spans="1:9" ht="12.75">
      <c r="A210" s="58"/>
      <c r="B210" s="74" t="s">
        <v>535</v>
      </c>
      <c r="C210" s="57"/>
      <c r="D210" s="98"/>
      <c r="E210" s="365"/>
      <c r="F210" s="116"/>
      <c r="G210" s="73"/>
      <c r="H210" s="72"/>
      <c r="I210" s="73"/>
    </row>
    <row r="211" spans="1:9" ht="12.75">
      <c r="A211" s="58"/>
      <c r="B211" s="74" t="s">
        <v>536</v>
      </c>
      <c r="C211" s="57"/>
      <c r="D211" s="80"/>
      <c r="E211" s="101"/>
      <c r="F211" s="391"/>
      <c r="G211" s="73"/>
      <c r="H211" s="72"/>
      <c r="I211" s="73"/>
    </row>
    <row r="212" spans="1:9" ht="13.5">
      <c r="A212" s="80"/>
      <c r="B212" s="74"/>
      <c r="C212" s="74"/>
      <c r="D212" s="101"/>
      <c r="E212" s="101"/>
      <c r="F212" s="74"/>
      <c r="G212" s="123"/>
      <c r="H212" s="47"/>
      <c r="I212" s="123"/>
    </row>
    <row r="213" spans="1:9" ht="13.5">
      <c r="A213" s="82">
        <v>602100</v>
      </c>
      <c r="B213" s="124" t="s">
        <v>291</v>
      </c>
      <c r="C213" s="125"/>
      <c r="D213" s="126"/>
      <c r="E213" s="126"/>
      <c r="F213" s="127">
        <v>1554.475</v>
      </c>
      <c r="G213" s="126"/>
      <c r="H213" s="126"/>
      <c r="I213" s="126"/>
    </row>
    <row r="214" spans="1:9" ht="27.75" customHeight="1">
      <c r="A214" s="82">
        <v>602400</v>
      </c>
      <c r="B214" s="401" t="s">
        <v>346</v>
      </c>
      <c r="C214" s="125"/>
      <c r="D214" s="129"/>
      <c r="E214" s="129"/>
      <c r="F214" s="130">
        <v>31.5</v>
      </c>
      <c r="G214" s="126"/>
      <c r="H214" s="126"/>
      <c r="I214" s="126"/>
    </row>
    <row r="215" spans="1:9" ht="13.5">
      <c r="A215" s="89"/>
      <c r="B215" s="68" t="s">
        <v>321</v>
      </c>
      <c r="C215" s="104">
        <f>C173</f>
        <v>8936.307999999999</v>
      </c>
      <c r="D215" s="104">
        <f>D173</f>
        <v>14429.360999999999</v>
      </c>
      <c r="E215" s="104">
        <f>E173</f>
        <v>13087.801</v>
      </c>
      <c r="F215" s="104">
        <f>F173+F213+F214</f>
        <v>8214.9</v>
      </c>
      <c r="G215" s="107">
        <f aca="true" t="shared" si="70" ref="G215:G216">F215/C215*100</f>
        <v>91.92722542687652</v>
      </c>
      <c r="H215" s="107">
        <f aca="true" t="shared" si="71" ref="H215:H216">F215/D215*100</f>
        <v>56.93183502720599</v>
      </c>
      <c r="I215" s="107">
        <f aca="true" t="shared" si="72" ref="I215:I216">F215/E215*100</f>
        <v>62.76761084616125</v>
      </c>
    </row>
    <row r="216" spans="1:9" ht="13.5">
      <c r="A216" s="82">
        <v>900103</v>
      </c>
      <c r="B216" s="124" t="s">
        <v>322</v>
      </c>
      <c r="C216" s="104">
        <f>C172+C215</f>
        <v>356349.116</v>
      </c>
      <c r="D216" s="104">
        <f>D172+D215</f>
        <v>396945.35599999997</v>
      </c>
      <c r="E216" s="104">
        <f>E172+E215</f>
        <v>191665.389</v>
      </c>
      <c r="F216" s="104">
        <f>F172+F215</f>
        <v>191595.88399999996</v>
      </c>
      <c r="G216" s="81">
        <f t="shared" si="70"/>
        <v>53.766341881426186</v>
      </c>
      <c r="H216" s="81">
        <f t="shared" si="71"/>
        <v>48.26757162010984</v>
      </c>
      <c r="I216" s="81">
        <f t="shared" si="72"/>
        <v>99.963736280002</v>
      </c>
    </row>
    <row r="217" spans="7:9" ht="12.75">
      <c r="G217" s="47"/>
      <c r="H217" s="47"/>
      <c r="I217" s="47"/>
    </row>
    <row r="218" spans="7:9" ht="12.75">
      <c r="G218" s="47"/>
      <c r="H218" s="47"/>
      <c r="I218" s="47"/>
    </row>
    <row r="219" spans="7:9" ht="12.75">
      <c r="G219" s="47"/>
      <c r="H219" s="47"/>
      <c r="I219" s="47"/>
    </row>
    <row r="220" spans="2:9" ht="14.25">
      <c r="B220" s="131"/>
      <c r="C220" s="47"/>
      <c r="D220" s="47"/>
      <c r="G220" s="47"/>
      <c r="H220" s="47"/>
      <c r="I220" s="47"/>
    </row>
    <row r="221" spans="2:9" ht="14.25">
      <c r="B221" s="132" t="s">
        <v>323</v>
      </c>
      <c r="F221" s="132" t="s">
        <v>324</v>
      </c>
      <c r="G221" s="47"/>
      <c r="H221" s="47"/>
      <c r="I221" s="47"/>
    </row>
  </sheetData>
  <sheetProtection selectLockedCells="1" selectUnlockedCells="1"/>
  <mergeCells count="1">
    <mergeCell ref="G10:I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1" manualBreakCount="1">
    <brk id="10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2"/>
  <sheetViews>
    <sheetView zoomScale="75" zoomScaleNormal="75" workbookViewId="0" topLeftCell="A121">
      <selection activeCell="B138" sqref="B138"/>
    </sheetView>
  </sheetViews>
  <sheetFormatPr defaultColWidth="9.00390625" defaultRowHeight="12.75"/>
  <cols>
    <col min="1" max="1" width="13.625" style="0" customWidth="1"/>
    <col min="2" max="2" width="87.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4.25">
      <c r="A1" s="44"/>
      <c r="B1" s="44"/>
      <c r="C1" s="44"/>
      <c r="D1" s="44"/>
      <c r="E1" s="45"/>
      <c r="F1" s="2"/>
      <c r="G1" s="2" t="s">
        <v>0</v>
      </c>
      <c r="H1" s="2"/>
      <c r="I1" s="3"/>
      <c r="J1" s="44"/>
    </row>
    <row r="2" spans="1:10" ht="14.25">
      <c r="A2" s="44"/>
      <c r="B2" s="44"/>
      <c r="C2" s="44"/>
      <c r="D2" s="44"/>
      <c r="E2" s="45"/>
      <c r="F2" s="2" t="s">
        <v>1</v>
      </c>
      <c r="G2" s="2"/>
      <c r="H2" s="2"/>
      <c r="I2" s="3"/>
      <c r="J2" s="44"/>
    </row>
    <row r="3" spans="1:10" ht="14.25">
      <c r="A3" s="44"/>
      <c r="B3" s="44"/>
      <c r="C3" s="44"/>
      <c r="D3" s="44"/>
      <c r="E3" s="45"/>
      <c r="F3" s="2"/>
      <c r="G3" s="2" t="s">
        <v>2</v>
      </c>
      <c r="H3" s="2"/>
      <c r="I3" s="3"/>
      <c r="J3" s="44"/>
    </row>
    <row r="4" spans="1:10" ht="18">
      <c r="A4" s="46"/>
      <c r="B4" s="44"/>
      <c r="C4" s="44"/>
      <c r="D4" s="44"/>
      <c r="E4" s="44"/>
      <c r="F4" s="2"/>
      <c r="G4" s="2"/>
      <c r="H4" s="2"/>
      <c r="I4" s="3"/>
      <c r="J4" s="44"/>
    </row>
    <row r="5" spans="1:9" ht="12.75">
      <c r="A5" s="47"/>
      <c r="B5" s="48"/>
      <c r="C5" s="48"/>
      <c r="D5" s="48"/>
      <c r="E5" s="44"/>
      <c r="F5" s="1"/>
      <c r="G5" s="1"/>
      <c r="H5" s="1"/>
      <c r="I5" s="3"/>
    </row>
    <row r="6" spans="1:7" ht="12.75">
      <c r="A6" s="49"/>
      <c r="B6" s="44" t="s">
        <v>525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2015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433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434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C16+C34+C41+C37+C77</f>
        <v>92461.77</v>
      </c>
      <c r="D15" s="69">
        <f>D16+D34+D41+D37+D77</f>
        <v>92461.77</v>
      </c>
      <c r="E15" s="69">
        <f>E16+E34+E41+E37+E77</f>
        <v>45614.07</v>
      </c>
      <c r="F15" s="69">
        <f>F16+F34+F41+F37+F77</f>
        <v>51103.778</v>
      </c>
      <c r="G15" s="71">
        <f aca="true" t="shared" si="0" ref="G15:G16">F15/C15*100</f>
        <v>55.270170579689314</v>
      </c>
      <c r="H15" s="72">
        <f aca="true" t="shared" si="1" ref="H15:H16">F15/D15*100</f>
        <v>55.270170579689314</v>
      </c>
      <c r="I15" s="71">
        <f aca="true" t="shared" si="2" ref="I15:I16">F15/E15*100</f>
        <v>112.03511986542749</v>
      </c>
    </row>
    <row r="16" spans="1:9" ht="12.75">
      <c r="A16" s="67">
        <v>11000000</v>
      </c>
      <c r="B16" s="68" t="s">
        <v>201</v>
      </c>
      <c r="C16" s="69">
        <f>C18+C29</f>
        <v>50711.922</v>
      </c>
      <c r="D16" s="69">
        <f>D18+D29</f>
        <v>50711.922</v>
      </c>
      <c r="E16" s="69">
        <f>E18+E29</f>
        <v>24738.27</v>
      </c>
      <c r="F16" s="70">
        <f>F18+F29</f>
        <v>27369.455</v>
      </c>
      <c r="G16" s="73">
        <f t="shared" si="0"/>
        <v>53.970454915907155</v>
      </c>
      <c r="H16" s="72">
        <f t="shared" si="1"/>
        <v>53.970454915907155</v>
      </c>
      <c r="I16" s="73">
        <f t="shared" si="2"/>
        <v>110.63609136774721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50711.922</v>
      </c>
      <c r="E18" s="75">
        <f>E19+E21+E24+E26+E31</f>
        <v>24738.27</v>
      </c>
      <c r="F18" s="75">
        <f>F19+F21+F24+F26+F31</f>
        <v>27367.205</v>
      </c>
      <c r="G18" s="73">
        <f aca="true" t="shared" si="3" ref="G18:G19">F18/C18*100</f>
        <v>53.96601808939524</v>
      </c>
      <c r="H18" s="72">
        <f aca="true" t="shared" si="4" ref="H18:H19">F18/D18*100</f>
        <v>53.96601808939524</v>
      </c>
      <c r="I18" s="73">
        <f aca="true" t="shared" si="5" ref="I18:I19">F18/E18*100</f>
        <v>110.6269961480734</v>
      </c>
    </row>
    <row r="19" spans="1:9" ht="12.75">
      <c r="A19" s="58">
        <v>11010100</v>
      </c>
      <c r="B19" s="74" t="s">
        <v>203</v>
      </c>
      <c r="C19" s="75">
        <v>37359.022</v>
      </c>
      <c r="D19" s="75">
        <v>37359.022</v>
      </c>
      <c r="E19" s="76">
        <v>18472.27</v>
      </c>
      <c r="F19" s="77">
        <v>19540.419</v>
      </c>
      <c r="G19" s="73">
        <f t="shared" si="3"/>
        <v>52.304417926143785</v>
      </c>
      <c r="H19" s="72">
        <f t="shared" si="4"/>
        <v>52.304417926143785</v>
      </c>
      <c r="I19" s="73">
        <f t="shared" si="5"/>
        <v>105.78244579577931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8200</v>
      </c>
      <c r="D21" s="75">
        <v>8200</v>
      </c>
      <c r="E21" s="76">
        <v>4000</v>
      </c>
      <c r="F21" s="77">
        <v>4505.44</v>
      </c>
      <c r="G21" s="73">
        <f>F21/C21*100</f>
        <v>54.94439024390243</v>
      </c>
      <c r="H21" s="72">
        <f>F21/D21*100</f>
        <v>54.94439024390243</v>
      </c>
      <c r="I21" s="73">
        <f>F21/E21*100</f>
        <v>112.63599999999998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2687.55</v>
      </c>
      <c r="D24" s="75">
        <v>2687.55</v>
      </c>
      <c r="E24" s="76">
        <v>1366.5</v>
      </c>
      <c r="F24" s="77">
        <v>2181.657</v>
      </c>
      <c r="G24" s="73">
        <f>F24/C24*100</f>
        <v>81.17642462465815</v>
      </c>
      <c r="H24" s="72">
        <f>F24/D24*100</f>
        <v>81.17642462465815</v>
      </c>
      <c r="I24" s="73">
        <f>F24/E24*100</f>
        <v>159.65290889132822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2425.35</v>
      </c>
      <c r="D26" s="75">
        <v>2425.35</v>
      </c>
      <c r="E26" s="76">
        <v>881.5</v>
      </c>
      <c r="F26" s="77">
        <v>884.9</v>
      </c>
      <c r="G26" s="73">
        <f>F26/C26*100</f>
        <v>36.48545570742367</v>
      </c>
      <c r="H26" s="72">
        <f>F26/D26*100</f>
        <v>36.48545570742367</v>
      </c>
      <c r="I26" s="73">
        <f>F26/E26*100</f>
        <v>100.38570618264322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2.25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11010900</v>
      </c>
      <c r="B31" s="74" t="s">
        <v>369</v>
      </c>
      <c r="C31" s="75">
        <v>40</v>
      </c>
      <c r="D31" s="75">
        <v>40</v>
      </c>
      <c r="E31" s="76">
        <v>18</v>
      </c>
      <c r="F31" s="77">
        <v>254.789</v>
      </c>
      <c r="G31" s="73">
        <f>F31/C31*100</f>
        <v>636.9725</v>
      </c>
      <c r="H31" s="72">
        <f>F31/D31*100</f>
        <v>636.9725</v>
      </c>
      <c r="I31" s="73">
        <f>F31/E31*100</f>
        <v>1415.4944444444445</v>
      </c>
    </row>
    <row r="32" spans="1:9" ht="12.75">
      <c r="A32" s="78"/>
      <c r="B32" s="74" t="s">
        <v>435</v>
      </c>
      <c r="C32" s="75"/>
      <c r="D32" s="75"/>
      <c r="E32" s="76"/>
      <c r="F32" s="77"/>
      <c r="G32" s="73"/>
      <c r="H32" s="72"/>
      <c r="I32" s="73"/>
    </row>
    <row r="33" spans="1:9" ht="12.75">
      <c r="A33" s="78"/>
      <c r="B33" s="74" t="s">
        <v>436</v>
      </c>
      <c r="C33" s="75"/>
      <c r="D33" s="75"/>
      <c r="E33" s="76"/>
      <c r="F33" s="77"/>
      <c r="G33" s="73"/>
      <c r="H33" s="72"/>
      <c r="I33" s="73"/>
    </row>
    <row r="34" spans="1:9" ht="12.75">
      <c r="A34" s="78">
        <v>13000000</v>
      </c>
      <c r="B34" s="74" t="s">
        <v>437</v>
      </c>
      <c r="C34" s="75">
        <f aca="true" t="shared" si="6" ref="C34:C35">C35</f>
        <v>0</v>
      </c>
      <c r="D34" s="75">
        <f aca="true" t="shared" si="7" ref="D34:D35">D35</f>
        <v>0</v>
      </c>
      <c r="E34" s="75">
        <f aca="true" t="shared" si="8" ref="E34:E35">E35</f>
        <v>0</v>
      </c>
      <c r="F34" s="79">
        <f aca="true" t="shared" si="9" ref="F34:F35">F35</f>
        <v>0.12</v>
      </c>
      <c r="G34" s="73">
        <v>0</v>
      </c>
      <c r="H34" s="72">
        <v>0</v>
      </c>
      <c r="I34" s="73">
        <v>0</v>
      </c>
    </row>
    <row r="35" spans="1:9" ht="12.75">
      <c r="A35" s="78">
        <v>13020000</v>
      </c>
      <c r="B35" s="74" t="s">
        <v>438</v>
      </c>
      <c r="C35" s="75">
        <f t="shared" si="6"/>
        <v>0</v>
      </c>
      <c r="D35" s="75">
        <f t="shared" si="7"/>
        <v>0</v>
      </c>
      <c r="E35" s="75">
        <f t="shared" si="8"/>
        <v>0</v>
      </c>
      <c r="F35" s="79">
        <f t="shared" si="9"/>
        <v>0.12</v>
      </c>
      <c r="G35" s="73">
        <v>0</v>
      </c>
      <c r="H35" s="72">
        <v>0</v>
      </c>
      <c r="I35" s="73">
        <v>0</v>
      </c>
    </row>
    <row r="36" spans="1:9" ht="12.75">
      <c r="A36" s="58">
        <v>13020200</v>
      </c>
      <c r="B36" s="74" t="s">
        <v>439</v>
      </c>
      <c r="C36" s="75">
        <v>0</v>
      </c>
      <c r="D36" s="75">
        <v>0</v>
      </c>
      <c r="E36" s="76">
        <v>0</v>
      </c>
      <c r="F36" s="77">
        <v>0.12</v>
      </c>
      <c r="G36" s="73">
        <v>0</v>
      </c>
      <c r="H36" s="72">
        <v>0</v>
      </c>
      <c r="I36" s="73">
        <v>0</v>
      </c>
    </row>
    <row r="37" spans="1:9" ht="12.75">
      <c r="A37" s="67">
        <v>16000000</v>
      </c>
      <c r="B37" s="68" t="s">
        <v>216</v>
      </c>
      <c r="C37" s="75">
        <f aca="true" t="shared" si="10" ref="C37:C38">C38</f>
        <v>0</v>
      </c>
      <c r="D37" s="75">
        <f aca="true" t="shared" si="11" ref="D37:D38">D38</f>
        <v>0</v>
      </c>
      <c r="E37" s="75">
        <f aca="true" t="shared" si="12" ref="E37:E38">E38</f>
        <v>0</v>
      </c>
      <c r="F37" s="79">
        <f>F38</f>
        <v>0.001</v>
      </c>
      <c r="G37" s="73">
        <v>0</v>
      </c>
      <c r="H37" s="72">
        <v>0</v>
      </c>
      <c r="I37" s="73">
        <v>0</v>
      </c>
    </row>
    <row r="38" spans="1:9" ht="12.75">
      <c r="A38" s="67">
        <v>16010000</v>
      </c>
      <c r="B38" s="68" t="s">
        <v>217</v>
      </c>
      <c r="C38" s="75">
        <f t="shared" si="10"/>
        <v>0</v>
      </c>
      <c r="D38" s="75">
        <f t="shared" si="11"/>
        <v>0</v>
      </c>
      <c r="E38" s="75">
        <f t="shared" si="12"/>
        <v>0</v>
      </c>
      <c r="F38" s="75">
        <f>F39+F40</f>
        <v>0.001</v>
      </c>
      <c r="G38" s="73">
        <v>0</v>
      </c>
      <c r="H38" s="72">
        <v>0</v>
      </c>
      <c r="I38" s="73">
        <v>0</v>
      </c>
    </row>
    <row r="39" spans="1:9" ht="12.75">
      <c r="A39" s="80">
        <v>16010200</v>
      </c>
      <c r="B39" s="74" t="s">
        <v>218</v>
      </c>
      <c r="C39" s="75">
        <v>0</v>
      </c>
      <c r="D39" s="75">
        <v>0</v>
      </c>
      <c r="E39" s="75">
        <v>0</v>
      </c>
      <c r="F39" s="75">
        <v>0.001</v>
      </c>
      <c r="G39" s="73">
        <v>0</v>
      </c>
      <c r="H39" s="72">
        <v>0</v>
      </c>
      <c r="I39" s="73">
        <v>0</v>
      </c>
    </row>
    <row r="40" spans="1:9" ht="12.75">
      <c r="A40" s="80">
        <v>16010400</v>
      </c>
      <c r="B40" s="74" t="s">
        <v>219</v>
      </c>
      <c r="C40" s="75">
        <v>0</v>
      </c>
      <c r="D40" s="75">
        <v>0</v>
      </c>
      <c r="E40" s="75">
        <v>0</v>
      </c>
      <c r="F40" s="79">
        <v>0</v>
      </c>
      <c r="G40" s="73">
        <v>0</v>
      </c>
      <c r="H40" s="72">
        <v>0</v>
      </c>
      <c r="I40" s="73">
        <v>0</v>
      </c>
    </row>
    <row r="41" spans="1:9" ht="12.75">
      <c r="A41" s="67">
        <v>18000000</v>
      </c>
      <c r="B41" s="68" t="s">
        <v>411</v>
      </c>
      <c r="C41" s="69">
        <f>C42+C47+C52+C55</f>
        <v>41749.848000000005</v>
      </c>
      <c r="D41" s="69">
        <f>D42+D47+D52+D55</f>
        <v>41749.848000000005</v>
      </c>
      <c r="E41" s="69">
        <f>E42+E47+E52+E55</f>
        <v>20875.8</v>
      </c>
      <c r="F41" s="69">
        <f>F42+F47+F52+F55</f>
        <v>23734.08</v>
      </c>
      <c r="G41" s="73">
        <f aca="true" t="shared" si="13" ref="G41:G48">F41/C41*100</f>
        <v>56.848302777054414</v>
      </c>
      <c r="H41" s="72">
        <f aca="true" t="shared" si="14" ref="H41:H48">F41/D41*100</f>
        <v>56.848302777054414</v>
      </c>
      <c r="I41" s="73">
        <f aca="true" t="shared" si="15" ref="I41:I48">F41/E41*100</f>
        <v>113.69183456442389</v>
      </c>
    </row>
    <row r="42" spans="1:9" ht="12.75">
      <c r="A42" s="67">
        <v>18010000</v>
      </c>
      <c r="B42" s="68" t="s">
        <v>412</v>
      </c>
      <c r="C42" s="69">
        <f>C43+C44+C45+C46</f>
        <v>39713.048</v>
      </c>
      <c r="D42" s="69">
        <f>D43+D44+D45+D46</f>
        <v>39713.048</v>
      </c>
      <c r="E42" s="69">
        <f>E43+E44+E45+E46</f>
        <v>20123.5</v>
      </c>
      <c r="F42" s="69">
        <f>F43+F44+F45+F46</f>
        <v>22762.388</v>
      </c>
      <c r="G42" s="73">
        <f t="shared" si="13"/>
        <v>57.317151783464205</v>
      </c>
      <c r="H42" s="72">
        <f t="shared" si="14"/>
        <v>57.317151783464205</v>
      </c>
      <c r="I42" s="73">
        <f t="shared" si="15"/>
        <v>113.11346435759187</v>
      </c>
    </row>
    <row r="43" spans="1:9" ht="12.75">
      <c r="A43" s="67">
        <v>18010500</v>
      </c>
      <c r="B43" s="74" t="s">
        <v>33</v>
      </c>
      <c r="C43" s="69">
        <v>12290.07</v>
      </c>
      <c r="D43" s="69">
        <v>12290.07</v>
      </c>
      <c r="E43" s="69">
        <v>5955</v>
      </c>
      <c r="F43" s="70">
        <v>7379.073</v>
      </c>
      <c r="G43" s="73">
        <f t="shared" si="13"/>
        <v>60.040935486941905</v>
      </c>
      <c r="H43" s="72">
        <f t="shared" si="14"/>
        <v>60.040935486941905</v>
      </c>
      <c r="I43" s="73">
        <f t="shared" si="15"/>
        <v>123.91390428211588</v>
      </c>
    </row>
    <row r="44" spans="1:9" ht="12.75">
      <c r="A44" s="67">
        <v>18010600</v>
      </c>
      <c r="B44" s="74" t="s">
        <v>34</v>
      </c>
      <c r="C44" s="69">
        <v>22492.268</v>
      </c>
      <c r="D44" s="69">
        <v>22492.268</v>
      </c>
      <c r="E44" s="69">
        <v>12091</v>
      </c>
      <c r="F44" s="70">
        <v>13273.187</v>
      </c>
      <c r="G44" s="73">
        <f t="shared" si="13"/>
        <v>59.012221444275866</v>
      </c>
      <c r="H44" s="72">
        <f t="shared" si="14"/>
        <v>59.012221444275866</v>
      </c>
      <c r="I44" s="73">
        <f t="shared" si="15"/>
        <v>109.77741295178231</v>
      </c>
    </row>
    <row r="45" spans="1:9" ht="12.75">
      <c r="A45" s="67">
        <v>18010700</v>
      </c>
      <c r="B45" s="74" t="s">
        <v>35</v>
      </c>
      <c r="C45" s="69">
        <v>1546.67</v>
      </c>
      <c r="D45" s="69">
        <v>1546.67</v>
      </c>
      <c r="E45" s="69">
        <v>512.5</v>
      </c>
      <c r="F45" s="70">
        <v>672.349</v>
      </c>
      <c r="G45" s="73">
        <f t="shared" si="13"/>
        <v>43.470746830287005</v>
      </c>
      <c r="H45" s="72">
        <f t="shared" si="14"/>
        <v>43.470746830287005</v>
      </c>
      <c r="I45" s="73">
        <f t="shared" si="15"/>
        <v>131.1900487804878</v>
      </c>
    </row>
    <row r="46" spans="1:9" ht="12.75">
      <c r="A46" s="67">
        <v>18010900</v>
      </c>
      <c r="B46" s="74" t="s">
        <v>36</v>
      </c>
      <c r="C46" s="69">
        <v>3384.04</v>
      </c>
      <c r="D46" s="69">
        <v>3384.04</v>
      </c>
      <c r="E46" s="69">
        <v>1565</v>
      </c>
      <c r="F46" s="70">
        <v>1437.779</v>
      </c>
      <c r="G46" s="73">
        <f t="shared" si="13"/>
        <v>42.48705689058049</v>
      </c>
      <c r="H46" s="72">
        <f t="shared" si="14"/>
        <v>42.48705689058049</v>
      </c>
      <c r="I46" s="73">
        <f t="shared" si="15"/>
        <v>91.8708626198083</v>
      </c>
    </row>
    <row r="47" spans="1:9" ht="12.75">
      <c r="A47" s="67">
        <v>18020000</v>
      </c>
      <c r="B47" s="68" t="s">
        <v>38</v>
      </c>
      <c r="C47" s="69">
        <f>C48+C50</f>
        <v>1778.9</v>
      </c>
      <c r="D47" s="69">
        <f>D48+D50</f>
        <v>1778.9</v>
      </c>
      <c r="E47" s="69">
        <f>E48+E50</f>
        <v>636.6</v>
      </c>
      <c r="F47" s="70">
        <f>F48+F50</f>
        <v>744.1859999999999</v>
      </c>
      <c r="G47" s="73">
        <f t="shared" si="13"/>
        <v>41.8340547529372</v>
      </c>
      <c r="H47" s="72">
        <f t="shared" si="14"/>
        <v>41.8340547529372</v>
      </c>
      <c r="I47" s="73">
        <f t="shared" si="15"/>
        <v>116.90009425070687</v>
      </c>
    </row>
    <row r="48" spans="1:9" ht="12.75">
      <c r="A48" s="58">
        <v>18020100</v>
      </c>
      <c r="B48" s="74" t="s">
        <v>220</v>
      </c>
      <c r="C48" s="75">
        <v>1488</v>
      </c>
      <c r="D48" s="75">
        <v>1488</v>
      </c>
      <c r="E48" s="76">
        <v>498.2</v>
      </c>
      <c r="F48" s="77">
        <v>536.535</v>
      </c>
      <c r="G48" s="73">
        <f t="shared" si="13"/>
        <v>36.05745967741935</v>
      </c>
      <c r="H48" s="72">
        <f t="shared" si="14"/>
        <v>36.05745967741935</v>
      </c>
      <c r="I48" s="73">
        <f t="shared" si="15"/>
        <v>107.69470092332396</v>
      </c>
    </row>
    <row r="49" spans="1:9" ht="12.75">
      <c r="A49" s="58"/>
      <c r="B49" s="74" t="s">
        <v>46</v>
      </c>
      <c r="C49" s="75"/>
      <c r="D49" s="75"/>
      <c r="E49" s="76"/>
      <c r="F49" s="77"/>
      <c r="G49" s="73"/>
      <c r="H49" s="72"/>
      <c r="I49" s="73"/>
    </row>
    <row r="50" spans="1:9" ht="12.75">
      <c r="A50" s="58">
        <v>18020200</v>
      </c>
      <c r="B50" s="74" t="s">
        <v>221</v>
      </c>
      <c r="C50" s="75">
        <v>290.9</v>
      </c>
      <c r="D50" s="75">
        <v>290.9</v>
      </c>
      <c r="E50" s="76">
        <v>138.4</v>
      </c>
      <c r="F50" s="77">
        <v>207.651</v>
      </c>
      <c r="G50" s="73">
        <f>F50/C50*100</f>
        <v>71.38226194568581</v>
      </c>
      <c r="H50" s="72">
        <f>F50/D50*100</f>
        <v>71.38226194568581</v>
      </c>
      <c r="I50" s="73">
        <f>F50/E50*100</f>
        <v>150.03684971098266</v>
      </c>
    </row>
    <row r="51" spans="1:9" ht="12.75">
      <c r="A51" s="58"/>
      <c r="B51" s="74" t="s">
        <v>46</v>
      </c>
      <c r="C51" s="75"/>
      <c r="D51" s="75"/>
      <c r="E51" s="76"/>
      <c r="F51" s="77"/>
      <c r="G51" s="73"/>
      <c r="H51" s="72"/>
      <c r="I51" s="73"/>
    </row>
    <row r="52" spans="1:9" ht="12.75">
      <c r="A52" s="67">
        <v>18030000</v>
      </c>
      <c r="B52" s="68" t="s">
        <v>41</v>
      </c>
      <c r="C52" s="69">
        <f>C53+C54</f>
        <v>257.90000000000003</v>
      </c>
      <c r="D52" s="69">
        <f>D53+D54</f>
        <v>257.90000000000003</v>
      </c>
      <c r="E52" s="69">
        <f>E53+E54</f>
        <v>115.7</v>
      </c>
      <c r="F52" s="70">
        <f>F53+F54</f>
        <v>199.877</v>
      </c>
      <c r="G52" s="73">
        <f aca="true" t="shared" si="16" ref="G52:G54">F52/C52*100</f>
        <v>77.50174486234974</v>
      </c>
      <c r="H52" s="72">
        <f aca="true" t="shared" si="17" ref="H52:H54">F52/D52*100</f>
        <v>77.50174486234974</v>
      </c>
      <c r="I52" s="73">
        <f aca="true" t="shared" si="18" ref="I52:I54">F52/E52*100</f>
        <v>172.75453759723422</v>
      </c>
    </row>
    <row r="53" spans="1:9" ht="12.75">
      <c r="A53" s="58">
        <v>18030100</v>
      </c>
      <c r="B53" s="74" t="s">
        <v>42</v>
      </c>
      <c r="C53" s="75">
        <v>235.8</v>
      </c>
      <c r="D53" s="75">
        <v>235.8</v>
      </c>
      <c r="E53" s="76">
        <v>105.7</v>
      </c>
      <c r="F53" s="77">
        <v>190.036</v>
      </c>
      <c r="G53" s="73">
        <f t="shared" si="16"/>
        <v>80.59202714164546</v>
      </c>
      <c r="H53" s="72">
        <f t="shared" si="17"/>
        <v>80.59202714164546</v>
      </c>
      <c r="I53" s="73">
        <f t="shared" si="18"/>
        <v>179.78807947019868</v>
      </c>
    </row>
    <row r="54" spans="1:9" ht="12.75">
      <c r="A54" s="58">
        <v>18030200</v>
      </c>
      <c r="B54" s="74" t="s">
        <v>43</v>
      </c>
      <c r="C54" s="75">
        <v>22.1</v>
      </c>
      <c r="D54" s="75">
        <v>22.1</v>
      </c>
      <c r="E54" s="76">
        <v>10</v>
      </c>
      <c r="F54" s="77">
        <v>9.841</v>
      </c>
      <c r="G54" s="73">
        <f t="shared" si="16"/>
        <v>44.52941176470588</v>
      </c>
      <c r="H54" s="72">
        <f t="shared" si="17"/>
        <v>44.52941176470588</v>
      </c>
      <c r="I54" s="73">
        <f t="shared" si="18"/>
        <v>98.41</v>
      </c>
    </row>
    <row r="55" spans="1:9" ht="12.75">
      <c r="A55" s="67">
        <v>18040000</v>
      </c>
      <c r="B55" s="68" t="s">
        <v>440</v>
      </c>
      <c r="C55" s="69">
        <f>C57+C59+C61+C63+C65+C67+C73+C75+C69+C71</f>
        <v>0</v>
      </c>
      <c r="D55" s="69">
        <f>D57+D59+D61+D63+D65+D67+D73+D75+D69+D71</f>
        <v>0</v>
      </c>
      <c r="E55" s="69">
        <f>E57+E59+E61+E63+E65+E67+E73+E75+E69+E71</f>
        <v>0</v>
      </c>
      <c r="F55" s="69">
        <f>F57+F59+F61+F63+F65+F67+F73+F75+F69+F71</f>
        <v>27.628999999999998</v>
      </c>
      <c r="G55" s="73">
        <v>0</v>
      </c>
      <c r="H55" s="72">
        <v>0</v>
      </c>
      <c r="I55" s="73">
        <v>0</v>
      </c>
    </row>
    <row r="56" spans="1:9" ht="12.75">
      <c r="A56" s="67"/>
      <c r="B56" s="68" t="s">
        <v>441</v>
      </c>
      <c r="C56" s="69"/>
      <c r="D56" s="69"/>
      <c r="E56" s="69"/>
      <c r="F56" s="70"/>
      <c r="G56" s="73"/>
      <c r="H56" s="72"/>
      <c r="I56" s="73"/>
    </row>
    <row r="57" spans="1:9" ht="12.75">
      <c r="A57" s="58">
        <v>18040100</v>
      </c>
      <c r="B57" s="74" t="s">
        <v>222</v>
      </c>
      <c r="C57" s="75">
        <v>0</v>
      </c>
      <c r="D57" s="75">
        <v>0</v>
      </c>
      <c r="E57" s="76">
        <v>0</v>
      </c>
      <c r="F57" s="77">
        <v>17.637</v>
      </c>
      <c r="G57" s="73">
        <v>0</v>
      </c>
      <c r="H57" s="72">
        <v>0</v>
      </c>
      <c r="I57" s="73">
        <v>0</v>
      </c>
    </row>
    <row r="58" spans="1:9" ht="12.75">
      <c r="A58" s="58"/>
      <c r="B58" s="74" t="s">
        <v>442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18040200</v>
      </c>
      <c r="B59" s="74" t="s">
        <v>222</v>
      </c>
      <c r="C59" s="75">
        <v>0</v>
      </c>
      <c r="D59" s="75">
        <v>0</v>
      </c>
      <c r="E59" s="69">
        <v>0</v>
      </c>
      <c r="F59" s="70">
        <v>-13.146</v>
      </c>
      <c r="G59" s="73">
        <v>0</v>
      </c>
      <c r="H59" s="72">
        <v>0</v>
      </c>
      <c r="I59" s="73">
        <v>0</v>
      </c>
    </row>
    <row r="60" spans="1:9" ht="12.75">
      <c r="A60" s="58"/>
      <c r="B60" s="74" t="s">
        <v>443</v>
      </c>
      <c r="C60" s="58"/>
      <c r="D60" s="58"/>
      <c r="E60" s="69"/>
      <c r="F60" s="70"/>
      <c r="G60" s="73"/>
      <c r="H60" s="72"/>
      <c r="I60" s="73"/>
    </row>
    <row r="61" spans="1:9" ht="12.75">
      <c r="A61" s="58">
        <v>18040500</v>
      </c>
      <c r="B61" s="74" t="s">
        <v>223</v>
      </c>
      <c r="C61" s="75">
        <v>0</v>
      </c>
      <c r="D61" s="75">
        <v>0</v>
      </c>
      <c r="E61" s="76">
        <v>0</v>
      </c>
      <c r="F61" s="77">
        <v>1.47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442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18040600</v>
      </c>
      <c r="B63" s="74" t="s">
        <v>225</v>
      </c>
      <c r="C63" s="75">
        <v>0</v>
      </c>
      <c r="D63" s="75">
        <v>0</v>
      </c>
      <c r="E63" s="76">
        <v>0</v>
      </c>
      <c r="F63" s="77">
        <v>8.747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444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18040700</v>
      </c>
      <c r="B65" s="74" t="s">
        <v>223</v>
      </c>
      <c r="C65" s="75">
        <v>0</v>
      </c>
      <c r="D65" s="75">
        <v>0</v>
      </c>
      <c r="E65" s="76">
        <v>0</v>
      </c>
      <c r="F65" s="77">
        <v>0.03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445</v>
      </c>
      <c r="C66" s="58"/>
      <c r="D66" s="58"/>
      <c r="E66" s="76"/>
      <c r="F66" s="77"/>
      <c r="G66" s="73"/>
      <c r="H66" s="72"/>
      <c r="I66" s="73"/>
    </row>
    <row r="67" spans="1:9" ht="12.75">
      <c r="A67" s="58">
        <v>18040800</v>
      </c>
      <c r="B67" s="74" t="s">
        <v>225</v>
      </c>
      <c r="C67" s="75">
        <v>0</v>
      </c>
      <c r="D67" s="75">
        <v>0</v>
      </c>
      <c r="E67" s="69">
        <v>0</v>
      </c>
      <c r="F67" s="70">
        <v>10.345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446</v>
      </c>
      <c r="C68" s="75"/>
      <c r="D68" s="75"/>
      <c r="E68" s="69"/>
      <c r="F68" s="70"/>
      <c r="G68" s="73"/>
      <c r="H68" s="72"/>
      <c r="I68" s="73"/>
    </row>
    <row r="69" spans="1:9" ht="12.75">
      <c r="A69" s="58">
        <v>18040900</v>
      </c>
      <c r="B69" s="74" t="s">
        <v>229</v>
      </c>
      <c r="C69" s="75">
        <v>0</v>
      </c>
      <c r="D69" s="75">
        <v>0</v>
      </c>
      <c r="E69" s="76">
        <v>0</v>
      </c>
      <c r="F69" s="77">
        <v>-0.169</v>
      </c>
      <c r="G69" s="73">
        <v>0</v>
      </c>
      <c r="H69" s="72">
        <v>0</v>
      </c>
      <c r="I69" s="73">
        <v>0</v>
      </c>
    </row>
    <row r="70" spans="1:9" ht="12.75">
      <c r="A70" s="58"/>
      <c r="B70" s="74" t="s">
        <v>447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18041000</v>
      </c>
      <c r="B71" s="74" t="s">
        <v>56</v>
      </c>
      <c r="C71" s="75">
        <v>0</v>
      </c>
      <c r="D71" s="75">
        <v>0</v>
      </c>
      <c r="E71" s="76">
        <v>0</v>
      </c>
      <c r="F71" s="77">
        <v>0</v>
      </c>
      <c r="G71" s="73">
        <v>0</v>
      </c>
      <c r="H71" s="72">
        <v>0</v>
      </c>
      <c r="I71" s="73">
        <v>0</v>
      </c>
    </row>
    <row r="72" spans="1:9" ht="12.75">
      <c r="A72" s="58"/>
      <c r="B72" s="74" t="s">
        <v>448</v>
      </c>
      <c r="C72" s="75"/>
      <c r="D72" s="75"/>
      <c r="E72" s="76"/>
      <c r="F72" s="77"/>
      <c r="G72" s="73"/>
      <c r="H72" s="72"/>
      <c r="I72" s="73"/>
    </row>
    <row r="73" spans="1:9" ht="12.75">
      <c r="A73" s="58">
        <v>18041400</v>
      </c>
      <c r="B73" s="74" t="s">
        <v>231</v>
      </c>
      <c r="C73" s="75">
        <v>0</v>
      </c>
      <c r="D73" s="75">
        <v>0</v>
      </c>
      <c r="E73" s="76">
        <v>0</v>
      </c>
      <c r="F73" s="77">
        <v>2.715</v>
      </c>
      <c r="G73" s="73">
        <v>0</v>
      </c>
      <c r="H73" s="72">
        <v>0</v>
      </c>
      <c r="I73" s="73">
        <v>0</v>
      </c>
    </row>
    <row r="74" spans="1:9" ht="12.75">
      <c r="A74" s="58"/>
      <c r="B74" s="74" t="s">
        <v>449</v>
      </c>
      <c r="C74" s="75"/>
      <c r="D74" s="75"/>
      <c r="E74" s="69"/>
      <c r="F74" s="70"/>
      <c r="G74" s="73"/>
      <c r="H74" s="72"/>
      <c r="I74" s="73"/>
    </row>
    <row r="75" spans="1:9" ht="12.75">
      <c r="A75" s="58">
        <v>18041700</v>
      </c>
      <c r="B75" s="74" t="s">
        <v>233</v>
      </c>
      <c r="C75" s="75">
        <v>0</v>
      </c>
      <c r="D75" s="75">
        <v>0</v>
      </c>
      <c r="E75" s="76">
        <v>0</v>
      </c>
      <c r="F75" s="77">
        <v>0</v>
      </c>
      <c r="G75" s="73">
        <v>0</v>
      </c>
      <c r="H75" s="72">
        <v>0</v>
      </c>
      <c r="I75" s="73">
        <v>0</v>
      </c>
    </row>
    <row r="76" spans="1:9" ht="12.75">
      <c r="A76" s="58"/>
      <c r="B76" s="74" t="s">
        <v>450</v>
      </c>
      <c r="C76" s="58"/>
      <c r="D76" s="58"/>
      <c r="E76" s="76"/>
      <c r="F76" s="77"/>
      <c r="G76" s="73"/>
      <c r="H76" s="72"/>
      <c r="I76" s="73"/>
    </row>
    <row r="77" spans="1:9" ht="12.75">
      <c r="A77" s="58">
        <v>19090000</v>
      </c>
      <c r="B77" s="74" t="s">
        <v>451</v>
      </c>
      <c r="C77" s="75">
        <v>0</v>
      </c>
      <c r="D77" s="75">
        <v>0</v>
      </c>
      <c r="E77" s="76">
        <v>0</v>
      </c>
      <c r="F77" s="77">
        <v>0.122</v>
      </c>
      <c r="G77" s="73">
        <v>0</v>
      </c>
      <c r="H77" s="72">
        <v>0</v>
      </c>
      <c r="I77" s="73">
        <v>0</v>
      </c>
    </row>
    <row r="78" spans="1:9" ht="12.75">
      <c r="A78" s="67">
        <v>20000000</v>
      </c>
      <c r="B78" s="68" t="s">
        <v>62</v>
      </c>
      <c r="C78" s="69">
        <f>C79+C85+C88+C96</f>
        <v>26090.2</v>
      </c>
      <c r="D78" s="69">
        <f>D79+D85+D88+D96</f>
        <v>26090.2</v>
      </c>
      <c r="E78" s="69">
        <f>E79+E85+E88+E96</f>
        <v>7669.099999999999</v>
      </c>
      <c r="F78" s="69">
        <f>F79+F85+F88+F96</f>
        <v>2500.341</v>
      </c>
      <c r="G78" s="73">
        <f aca="true" t="shared" si="19" ref="G78:G81">F78/C78*100</f>
        <v>9.58344895784624</v>
      </c>
      <c r="H78" s="72">
        <f aca="true" t="shared" si="20" ref="H78:H81">F78/D78*100</f>
        <v>9.58344895784624</v>
      </c>
      <c r="I78" s="73">
        <f aca="true" t="shared" si="21" ref="I78:I79">F78/E78*100</f>
        <v>32.60279563442907</v>
      </c>
    </row>
    <row r="79" spans="1:9" ht="12.75">
      <c r="A79" s="67">
        <v>21000000</v>
      </c>
      <c r="B79" s="68" t="s">
        <v>63</v>
      </c>
      <c r="C79" s="69">
        <f>C80+C84+C81</f>
        <v>84.2</v>
      </c>
      <c r="D79" s="69">
        <f>D80+D84+D81</f>
        <v>84.2</v>
      </c>
      <c r="E79" s="69">
        <f>E80+E84+E81</f>
        <v>37.4</v>
      </c>
      <c r="F79" s="69">
        <f>F80+F84+F81</f>
        <v>42.562</v>
      </c>
      <c r="G79" s="73">
        <f t="shared" si="19"/>
        <v>50.548693586698334</v>
      </c>
      <c r="H79" s="72">
        <f t="shared" si="20"/>
        <v>50.548693586698334</v>
      </c>
      <c r="I79" s="73">
        <f t="shared" si="21"/>
        <v>113.80213903743315</v>
      </c>
    </row>
    <row r="80" spans="1:9" ht="12.75">
      <c r="A80" s="58">
        <v>21080500</v>
      </c>
      <c r="B80" s="74" t="s">
        <v>64</v>
      </c>
      <c r="C80" s="75">
        <v>1</v>
      </c>
      <c r="D80" s="75">
        <v>1</v>
      </c>
      <c r="E80" s="76">
        <v>0</v>
      </c>
      <c r="F80" s="77">
        <v>13.954</v>
      </c>
      <c r="G80" s="73">
        <f t="shared" si="19"/>
        <v>1395.4</v>
      </c>
      <c r="H80" s="72">
        <f t="shared" si="20"/>
        <v>1395.4</v>
      </c>
      <c r="I80" s="73">
        <v>0</v>
      </c>
    </row>
    <row r="81" spans="1:9" ht="13.5" customHeight="1">
      <c r="A81" s="58">
        <v>21080900</v>
      </c>
      <c r="B81" s="74" t="s">
        <v>526</v>
      </c>
      <c r="C81" s="75">
        <v>0</v>
      </c>
      <c r="D81" s="75">
        <v>0</v>
      </c>
      <c r="E81" s="76">
        <v>0</v>
      </c>
      <c r="F81" s="77">
        <v>6.339</v>
      </c>
      <c r="G81" s="73" t="e">
        <f t="shared" si="19"/>
        <v>#DIV/0!</v>
      </c>
      <c r="H81" s="72" t="e">
        <f t="shared" si="20"/>
        <v>#DIV/0!</v>
      </c>
      <c r="I81" s="73">
        <v>0</v>
      </c>
    </row>
    <row r="82" spans="1:9" ht="13.5" customHeight="1">
      <c r="A82" s="58"/>
      <c r="B82" s="74" t="s">
        <v>527</v>
      </c>
      <c r="C82" s="75"/>
      <c r="D82" s="75"/>
      <c r="E82" s="76"/>
      <c r="F82" s="77"/>
      <c r="G82" s="73"/>
      <c r="H82" s="72"/>
      <c r="I82" s="73"/>
    </row>
    <row r="83" spans="1:9" ht="13.5" customHeight="1">
      <c r="A83" s="58"/>
      <c r="B83" s="74" t="s">
        <v>528</v>
      </c>
      <c r="C83" s="75"/>
      <c r="D83" s="75"/>
      <c r="E83" s="76"/>
      <c r="F83" s="77"/>
      <c r="G83" s="73"/>
      <c r="H83" s="72"/>
      <c r="I83" s="73"/>
    </row>
    <row r="84" spans="1:9" ht="12.75">
      <c r="A84" s="58">
        <v>21081100</v>
      </c>
      <c r="B84" s="74" t="s">
        <v>68</v>
      </c>
      <c r="C84" s="75">
        <v>83.2</v>
      </c>
      <c r="D84" s="75">
        <v>83.2</v>
      </c>
      <c r="E84" s="76">
        <v>37.4</v>
      </c>
      <c r="F84" s="77">
        <v>22.269</v>
      </c>
      <c r="G84" s="73">
        <f aca="true" t="shared" si="22" ref="G84:G89">F84/C84*100</f>
        <v>26.765625</v>
      </c>
      <c r="H84" s="72">
        <f aca="true" t="shared" si="23" ref="H84:H89">F84/D84*100</f>
        <v>26.765625</v>
      </c>
      <c r="I84" s="73">
        <f aca="true" t="shared" si="24" ref="I84:I89">F84/E84*100</f>
        <v>59.542780748663105</v>
      </c>
    </row>
    <row r="85" spans="1:9" ht="12.75">
      <c r="A85" s="67">
        <v>22000000</v>
      </c>
      <c r="B85" s="68" t="s">
        <v>452</v>
      </c>
      <c r="C85" s="69">
        <f aca="true" t="shared" si="25" ref="C85:C86">C86</f>
        <v>22700</v>
      </c>
      <c r="D85" s="69">
        <f aca="true" t="shared" si="26" ref="D85:D86">D86</f>
        <v>22700</v>
      </c>
      <c r="E85" s="69">
        <f aca="true" t="shared" si="27" ref="E85:E86">E86</f>
        <v>6569</v>
      </c>
      <c r="F85" s="69">
        <f aca="true" t="shared" si="28" ref="F85:F86">F86</f>
        <v>1075.689</v>
      </c>
      <c r="G85" s="73">
        <f t="shared" si="22"/>
        <v>4.738718061674009</v>
      </c>
      <c r="H85" s="72">
        <f t="shared" si="23"/>
        <v>4.738718061674009</v>
      </c>
      <c r="I85" s="73">
        <f t="shared" si="24"/>
        <v>16.37523215101233</v>
      </c>
    </row>
    <row r="86" spans="1:9" ht="12.75">
      <c r="A86" s="67">
        <v>22010000</v>
      </c>
      <c r="B86" s="68" t="s">
        <v>413</v>
      </c>
      <c r="C86" s="69">
        <f t="shared" si="25"/>
        <v>22700</v>
      </c>
      <c r="D86" s="69">
        <f t="shared" si="26"/>
        <v>22700</v>
      </c>
      <c r="E86" s="69">
        <f t="shared" si="27"/>
        <v>6569</v>
      </c>
      <c r="F86" s="69">
        <f t="shared" si="28"/>
        <v>1075.689</v>
      </c>
      <c r="G86" s="73">
        <f t="shared" si="22"/>
        <v>4.738718061674009</v>
      </c>
      <c r="H86" s="72">
        <f t="shared" si="23"/>
        <v>4.738718061674009</v>
      </c>
      <c r="I86" s="73">
        <f t="shared" si="24"/>
        <v>16.37523215101233</v>
      </c>
    </row>
    <row r="87" spans="1:9" ht="12.75">
      <c r="A87" s="67">
        <v>22012500</v>
      </c>
      <c r="B87" s="68" t="s">
        <v>453</v>
      </c>
      <c r="C87" s="69">
        <v>22700</v>
      </c>
      <c r="D87" s="69">
        <v>22700</v>
      </c>
      <c r="E87" s="69">
        <v>6569</v>
      </c>
      <c r="F87" s="70">
        <v>1075.689</v>
      </c>
      <c r="G87" s="73">
        <f t="shared" si="22"/>
        <v>4.738718061674009</v>
      </c>
      <c r="H87" s="72">
        <f t="shared" si="23"/>
        <v>4.738718061674009</v>
      </c>
      <c r="I87" s="73">
        <f t="shared" si="24"/>
        <v>16.37523215101233</v>
      </c>
    </row>
    <row r="88" spans="1:9" ht="12.75">
      <c r="A88" s="67">
        <v>22090000</v>
      </c>
      <c r="B88" s="68" t="s">
        <v>71</v>
      </c>
      <c r="C88" s="69">
        <f>C89+C91+C92+C94</f>
        <v>3300</v>
      </c>
      <c r="D88" s="69">
        <f>D89+D91+D92+D94</f>
        <v>3300</v>
      </c>
      <c r="E88" s="69">
        <f>E89+E91+E92+E94</f>
        <v>1057.3</v>
      </c>
      <c r="F88" s="69">
        <f>F89+F91+F92+F94</f>
        <v>1365.842</v>
      </c>
      <c r="G88" s="73">
        <f t="shared" si="22"/>
        <v>41.38915151515152</v>
      </c>
      <c r="H88" s="72">
        <f t="shared" si="23"/>
        <v>41.38915151515152</v>
      </c>
      <c r="I88" s="73">
        <f t="shared" si="24"/>
        <v>129.18206753050222</v>
      </c>
    </row>
    <row r="89" spans="1:9" ht="12.75">
      <c r="A89" s="58">
        <v>22090100</v>
      </c>
      <c r="B89" s="74" t="s">
        <v>454</v>
      </c>
      <c r="C89" s="75">
        <v>200</v>
      </c>
      <c r="D89" s="75">
        <v>200</v>
      </c>
      <c r="E89" s="76">
        <v>55</v>
      </c>
      <c r="F89" s="77">
        <v>102.788</v>
      </c>
      <c r="G89" s="73">
        <f t="shared" si="22"/>
        <v>51.394</v>
      </c>
      <c r="H89" s="72">
        <f t="shared" si="23"/>
        <v>51.394</v>
      </c>
      <c r="I89" s="73">
        <f t="shared" si="24"/>
        <v>186.88727272727272</v>
      </c>
    </row>
    <row r="90" spans="1:9" ht="12.75">
      <c r="A90" s="58"/>
      <c r="B90" s="74" t="s">
        <v>455</v>
      </c>
      <c r="C90" s="75"/>
      <c r="D90" s="75"/>
      <c r="E90" s="76"/>
      <c r="F90" s="77"/>
      <c r="G90" s="73"/>
      <c r="H90" s="72"/>
      <c r="I90" s="73"/>
    </row>
    <row r="91" spans="1:9" ht="12.75">
      <c r="A91" s="58">
        <v>22090200</v>
      </c>
      <c r="B91" s="74" t="s">
        <v>415</v>
      </c>
      <c r="C91" s="75">
        <v>1460</v>
      </c>
      <c r="D91" s="75">
        <v>1460</v>
      </c>
      <c r="E91" s="76">
        <v>221.9</v>
      </c>
      <c r="F91" s="77">
        <v>68.217</v>
      </c>
      <c r="G91" s="73">
        <f aca="true" t="shared" si="29" ref="G91:G92">F91/C91*100</f>
        <v>4.672397260273972</v>
      </c>
      <c r="H91" s="72">
        <f aca="true" t="shared" si="30" ref="H91:H92">F91/D91*100</f>
        <v>4.672397260273972</v>
      </c>
      <c r="I91" s="73">
        <f aca="true" t="shared" si="31" ref="I91:I92">F91/E91*100</f>
        <v>30.742226228030646</v>
      </c>
    </row>
    <row r="92" spans="1:9" ht="12.75">
      <c r="A92" s="58">
        <v>22090300</v>
      </c>
      <c r="B92" s="74" t="s">
        <v>456</v>
      </c>
      <c r="C92" s="75">
        <v>7.5</v>
      </c>
      <c r="D92" s="75">
        <v>7.5</v>
      </c>
      <c r="E92" s="76">
        <v>2.1</v>
      </c>
      <c r="F92" s="77">
        <v>2.193</v>
      </c>
      <c r="G92" s="73">
        <f t="shared" si="29"/>
        <v>29.24</v>
      </c>
      <c r="H92" s="72">
        <f t="shared" si="30"/>
        <v>29.24</v>
      </c>
      <c r="I92" s="73">
        <f t="shared" si="31"/>
        <v>104.42857142857143</v>
      </c>
    </row>
    <row r="93" spans="1:9" ht="12.75">
      <c r="A93" s="58"/>
      <c r="B93" s="74" t="s">
        <v>457</v>
      </c>
      <c r="C93" s="75"/>
      <c r="D93" s="75"/>
      <c r="E93" s="76"/>
      <c r="F93" s="77"/>
      <c r="G93" s="73"/>
      <c r="H93" s="72"/>
      <c r="I93" s="73"/>
    </row>
    <row r="94" spans="1:9" ht="12.75">
      <c r="A94" s="58">
        <v>22090400</v>
      </c>
      <c r="B94" s="74" t="s">
        <v>458</v>
      </c>
      <c r="C94" s="75">
        <v>1632.5</v>
      </c>
      <c r="D94" s="75">
        <v>1632.5</v>
      </c>
      <c r="E94" s="76">
        <v>778.3</v>
      </c>
      <c r="F94" s="77">
        <v>1192.644</v>
      </c>
      <c r="G94" s="73">
        <f>F94/C94*100</f>
        <v>73.05629402756509</v>
      </c>
      <c r="H94" s="72">
        <f>F94/D94*100</f>
        <v>73.05629402756509</v>
      </c>
      <c r="I94" s="73">
        <f>F94/E94*100</f>
        <v>153.23705512013365</v>
      </c>
    </row>
    <row r="95" spans="1:9" ht="12.75">
      <c r="A95" s="58"/>
      <c r="B95" s="74" t="s">
        <v>459</v>
      </c>
      <c r="C95" s="75"/>
      <c r="D95" s="75"/>
      <c r="E95" s="76"/>
      <c r="F95" s="77"/>
      <c r="G95" s="73"/>
      <c r="H95" s="72"/>
      <c r="I95" s="73"/>
    </row>
    <row r="96" spans="1:9" ht="12.75">
      <c r="A96" s="67">
        <v>24000000</v>
      </c>
      <c r="B96" s="68" t="s">
        <v>76</v>
      </c>
      <c r="C96" s="69">
        <f>C97</f>
        <v>6</v>
      </c>
      <c r="D96" s="69">
        <f>D97</f>
        <v>6</v>
      </c>
      <c r="E96" s="69">
        <f>E97</f>
        <v>5.4</v>
      </c>
      <c r="F96" s="70">
        <f>F97</f>
        <v>16.248</v>
      </c>
      <c r="G96" s="73">
        <f aca="true" t="shared" si="32" ref="G96:G98">F96/C96*100</f>
        <v>270.8</v>
      </c>
      <c r="H96" s="72">
        <f aca="true" t="shared" si="33" ref="H96:H98">F96/D96*100</f>
        <v>270.8</v>
      </c>
      <c r="I96" s="73">
        <f aca="true" t="shared" si="34" ref="I96:I98">F96/E96*100</f>
        <v>300.8888888888889</v>
      </c>
    </row>
    <row r="97" spans="1:9" ht="12.75">
      <c r="A97" s="67">
        <v>24060000</v>
      </c>
      <c r="B97" s="68" t="s">
        <v>64</v>
      </c>
      <c r="C97" s="69">
        <f>C98+C99</f>
        <v>6</v>
      </c>
      <c r="D97" s="69">
        <f>D98+D99</f>
        <v>6</v>
      </c>
      <c r="E97" s="69">
        <f>E98+E99</f>
        <v>5.4</v>
      </c>
      <c r="F97" s="69">
        <f>F98+F99</f>
        <v>16.248</v>
      </c>
      <c r="G97" s="73">
        <f t="shared" si="32"/>
        <v>270.8</v>
      </c>
      <c r="H97" s="72">
        <f t="shared" si="33"/>
        <v>270.8</v>
      </c>
      <c r="I97" s="73">
        <f t="shared" si="34"/>
        <v>300.8888888888889</v>
      </c>
    </row>
    <row r="98" spans="1:9" ht="12.75">
      <c r="A98" s="58">
        <v>24060300</v>
      </c>
      <c r="B98" s="74" t="s">
        <v>64</v>
      </c>
      <c r="C98" s="75">
        <v>6</v>
      </c>
      <c r="D98" s="75">
        <v>6</v>
      </c>
      <c r="E98" s="76">
        <v>5.4</v>
      </c>
      <c r="F98" s="77">
        <v>14.506</v>
      </c>
      <c r="G98" s="73">
        <f t="shared" si="32"/>
        <v>241.76666666666668</v>
      </c>
      <c r="H98" s="72">
        <f t="shared" si="33"/>
        <v>241.76666666666668</v>
      </c>
      <c r="I98" s="73">
        <f t="shared" si="34"/>
        <v>268.6296296296296</v>
      </c>
    </row>
    <row r="99" spans="1:9" ht="12.75">
      <c r="A99" s="58">
        <v>24060600</v>
      </c>
      <c r="B99" s="74" t="s">
        <v>529</v>
      </c>
      <c r="C99" s="75">
        <v>0</v>
      </c>
      <c r="D99" s="75">
        <v>0</v>
      </c>
      <c r="E99" s="76">
        <v>0</v>
      </c>
      <c r="F99" s="77">
        <v>1.742</v>
      </c>
      <c r="G99" s="73">
        <v>0</v>
      </c>
      <c r="H99" s="72">
        <v>0</v>
      </c>
      <c r="I99" s="73">
        <v>0</v>
      </c>
    </row>
    <row r="100" spans="1:9" ht="12.75">
      <c r="A100" s="67">
        <v>30000000</v>
      </c>
      <c r="B100" s="68" t="s">
        <v>77</v>
      </c>
      <c r="C100" s="69">
        <f aca="true" t="shared" si="35" ref="C100:C101">C101</f>
        <v>2</v>
      </c>
      <c r="D100" s="69">
        <f aca="true" t="shared" si="36" ref="D100:D101">D101</f>
        <v>2</v>
      </c>
      <c r="E100" s="69">
        <f aca="true" t="shared" si="37" ref="E100:E101">E101</f>
        <v>0</v>
      </c>
      <c r="F100" s="70">
        <f aca="true" t="shared" si="38" ref="F100:F101">F101</f>
        <v>20.03</v>
      </c>
      <c r="G100" s="73">
        <f aca="true" t="shared" si="39" ref="G100:G102">F100/C100*100</f>
        <v>1001.5</v>
      </c>
      <c r="H100" s="72">
        <f aca="true" t="shared" si="40" ref="H100:H102">F100/D100*100</f>
        <v>1001.5</v>
      </c>
      <c r="I100" s="73">
        <v>0</v>
      </c>
    </row>
    <row r="101" spans="1:9" ht="12.75">
      <c r="A101" s="67">
        <v>31000000</v>
      </c>
      <c r="B101" s="68" t="s">
        <v>78</v>
      </c>
      <c r="C101" s="69">
        <f t="shared" si="35"/>
        <v>2</v>
      </c>
      <c r="D101" s="69">
        <f t="shared" si="36"/>
        <v>2</v>
      </c>
      <c r="E101" s="69">
        <f t="shared" si="37"/>
        <v>0</v>
      </c>
      <c r="F101" s="70">
        <f t="shared" si="38"/>
        <v>20.03</v>
      </c>
      <c r="G101" s="73">
        <f t="shared" si="39"/>
        <v>1001.5</v>
      </c>
      <c r="H101" s="72">
        <f t="shared" si="40"/>
        <v>1001.5</v>
      </c>
      <c r="I101" s="73">
        <v>0</v>
      </c>
    </row>
    <row r="102" spans="1:9" ht="12.75">
      <c r="A102" s="58">
        <v>31010200</v>
      </c>
      <c r="B102" s="74" t="s">
        <v>244</v>
      </c>
      <c r="C102" s="75">
        <v>2</v>
      </c>
      <c r="D102" s="75">
        <v>2</v>
      </c>
      <c r="E102" s="76">
        <v>0</v>
      </c>
      <c r="F102" s="77">
        <v>20.03</v>
      </c>
      <c r="G102" s="73">
        <f t="shared" si="39"/>
        <v>1001.5</v>
      </c>
      <c r="H102" s="72">
        <f t="shared" si="40"/>
        <v>1001.5</v>
      </c>
      <c r="I102" s="73">
        <v>0</v>
      </c>
    </row>
    <row r="103" spans="1:9" ht="12.75">
      <c r="A103" s="58"/>
      <c r="B103" s="74" t="s">
        <v>245</v>
      </c>
      <c r="C103" s="75"/>
      <c r="D103" s="75"/>
      <c r="E103" s="69"/>
      <c r="F103" s="70"/>
      <c r="G103" s="73"/>
      <c r="H103" s="72"/>
      <c r="I103" s="73"/>
    </row>
    <row r="104" spans="1:9" ht="13.5">
      <c r="A104" s="58"/>
      <c r="B104" s="74" t="s">
        <v>246</v>
      </c>
      <c r="C104" s="75"/>
      <c r="D104" s="75"/>
      <c r="E104" s="69"/>
      <c r="F104" s="70"/>
      <c r="G104" s="81"/>
      <c r="H104" s="72"/>
      <c r="I104" s="81"/>
    </row>
    <row r="105" spans="1:9" ht="15.75">
      <c r="A105" s="82">
        <v>900101</v>
      </c>
      <c r="B105" s="83" t="s">
        <v>247</v>
      </c>
      <c r="C105" s="84">
        <f>C15+C78+C100</f>
        <v>118553.97</v>
      </c>
      <c r="D105" s="84">
        <f>D15+D78+D100</f>
        <v>118553.97</v>
      </c>
      <c r="E105" s="84">
        <f>E15+E78+E100</f>
        <v>53283.17</v>
      </c>
      <c r="F105" s="84">
        <f>F15+F78+F100</f>
        <v>53624.149</v>
      </c>
      <c r="G105" s="85">
        <f>F105/C105*100</f>
        <v>45.23184588419941</v>
      </c>
      <c r="H105" s="85">
        <f>F105/D105*100</f>
        <v>45.23184588419941</v>
      </c>
      <c r="I105" s="85">
        <f>F105/E105*100</f>
        <v>100.63993752623952</v>
      </c>
    </row>
    <row r="106" spans="1:9" ht="15.75">
      <c r="A106" s="82"/>
      <c r="B106" s="83"/>
      <c r="C106" s="84"/>
      <c r="D106" s="84"/>
      <c r="E106" s="84"/>
      <c r="F106" s="84"/>
      <c r="G106" s="85"/>
      <c r="H106" s="85"/>
      <c r="I106" s="86"/>
    </row>
    <row r="107" spans="1:9" ht="12.75">
      <c r="A107" s="67">
        <v>40000000</v>
      </c>
      <c r="B107" s="87" t="s">
        <v>91</v>
      </c>
      <c r="C107" s="70">
        <f>C108</f>
        <v>228858.83799999996</v>
      </c>
      <c r="D107" s="70">
        <f>D108</f>
        <v>263962.02499999997</v>
      </c>
      <c r="E107" s="70">
        <f>E108</f>
        <v>125294.41799999999</v>
      </c>
      <c r="F107" s="70">
        <f>F108</f>
        <v>123475.01899999999</v>
      </c>
      <c r="G107" s="88">
        <f aca="true" t="shared" si="41" ref="G107:G108">F107/C107*100</f>
        <v>53.95248008731042</v>
      </c>
      <c r="H107" s="71">
        <f aca="true" t="shared" si="42" ref="H107:H111">F107/D107*100</f>
        <v>46.7775692355747</v>
      </c>
      <c r="I107" s="71">
        <f aca="true" t="shared" si="43" ref="I107:I111">F107/E107*100</f>
        <v>98.54790099268428</v>
      </c>
    </row>
    <row r="108" spans="1:9" ht="12.75">
      <c r="A108" s="67">
        <v>41000000</v>
      </c>
      <c r="B108" s="89" t="s">
        <v>92</v>
      </c>
      <c r="C108" s="70">
        <f>C111+C109</f>
        <v>228858.83799999996</v>
      </c>
      <c r="D108" s="70">
        <f>D111+D109</f>
        <v>263962.02499999997</v>
      </c>
      <c r="E108" s="70">
        <f>E111+E109</f>
        <v>125294.41799999999</v>
      </c>
      <c r="F108" s="70">
        <f>F111+F109</f>
        <v>123475.01899999999</v>
      </c>
      <c r="G108" s="73">
        <f t="shared" si="41"/>
        <v>53.95248008731042</v>
      </c>
      <c r="H108" s="73">
        <f t="shared" si="42"/>
        <v>46.7775692355747</v>
      </c>
      <c r="I108" s="73">
        <f t="shared" si="43"/>
        <v>98.54790099268428</v>
      </c>
    </row>
    <row r="109" spans="1:9" ht="12.75">
      <c r="A109" s="67">
        <v>41020000</v>
      </c>
      <c r="B109" s="89" t="s">
        <v>93</v>
      </c>
      <c r="C109" s="70">
        <f>C110</f>
        <v>0</v>
      </c>
      <c r="D109" s="70">
        <f>D110</f>
        <v>1432.544</v>
      </c>
      <c r="E109" s="70">
        <f>E110</f>
        <v>1432.544</v>
      </c>
      <c r="F109" s="70">
        <f>F110</f>
        <v>1432.544</v>
      </c>
      <c r="G109" s="73">
        <v>0</v>
      </c>
      <c r="H109" s="73">
        <f t="shared" si="42"/>
        <v>100</v>
      </c>
      <c r="I109" s="73">
        <f t="shared" si="43"/>
        <v>100</v>
      </c>
    </row>
    <row r="110" spans="1:9" ht="12.75">
      <c r="A110" s="67">
        <v>41020900</v>
      </c>
      <c r="B110" s="89" t="s">
        <v>460</v>
      </c>
      <c r="C110" s="70">
        <v>0</v>
      </c>
      <c r="D110" s="70">
        <v>1432.544</v>
      </c>
      <c r="E110" s="70">
        <v>1432.544</v>
      </c>
      <c r="F110" s="70">
        <v>1432.544</v>
      </c>
      <c r="G110" s="73">
        <v>0</v>
      </c>
      <c r="H110" s="73">
        <f t="shared" si="42"/>
        <v>100</v>
      </c>
      <c r="I110" s="73">
        <f t="shared" si="43"/>
        <v>100</v>
      </c>
    </row>
    <row r="111" spans="1:9" ht="12.75">
      <c r="A111" s="67">
        <v>41030000</v>
      </c>
      <c r="B111" s="89" t="s">
        <v>97</v>
      </c>
      <c r="C111" s="70">
        <f>C113+C117+C121+C130+C133+C134+C163</f>
        <v>228858.83799999996</v>
      </c>
      <c r="D111" s="70">
        <f>D113+D117+D121+D130+D133+D134+D163</f>
        <v>262529.48099999997</v>
      </c>
      <c r="E111" s="70">
        <f>E113+E117+E121+E130+E133+E134+E163</f>
        <v>123861.874</v>
      </c>
      <c r="F111" s="70">
        <f>F113+F117+F121+F130+F133+F134+F163</f>
        <v>122042.47499999999</v>
      </c>
      <c r="G111" s="73">
        <f>F111/C111*100</f>
        <v>53.32652916816786</v>
      </c>
      <c r="H111" s="73">
        <f t="shared" si="42"/>
        <v>46.48715052310639</v>
      </c>
      <c r="I111" s="73">
        <f t="shared" si="43"/>
        <v>98.53110651305018</v>
      </c>
    </row>
    <row r="112" spans="1:9" ht="12.75">
      <c r="A112" s="58"/>
      <c r="B112" s="10" t="s">
        <v>98</v>
      </c>
      <c r="C112" s="57"/>
      <c r="D112" s="69"/>
      <c r="E112" s="69"/>
      <c r="F112" s="69"/>
      <c r="G112" s="73"/>
      <c r="H112" s="73"/>
      <c r="I112" s="73"/>
    </row>
    <row r="113" spans="1:9" ht="12.75">
      <c r="A113" s="58">
        <v>41030600</v>
      </c>
      <c r="B113" s="10" t="s">
        <v>461</v>
      </c>
      <c r="C113" s="79">
        <v>108180.7</v>
      </c>
      <c r="D113" s="99">
        <v>108180.7</v>
      </c>
      <c r="E113" s="76">
        <v>53453.293</v>
      </c>
      <c r="F113" s="76">
        <v>53453.293</v>
      </c>
      <c r="G113" s="73">
        <f>F113/C113*100</f>
        <v>49.41111769474592</v>
      </c>
      <c r="H113" s="73">
        <f>F113/D113*100</f>
        <v>49.41111769474592</v>
      </c>
      <c r="I113" s="73">
        <f>F113/E113*100</f>
        <v>100</v>
      </c>
    </row>
    <row r="114" spans="1:9" ht="12.75">
      <c r="A114" s="58"/>
      <c r="B114" s="10" t="s">
        <v>462</v>
      </c>
      <c r="C114" s="57"/>
      <c r="D114" s="75"/>
      <c r="E114" s="76"/>
      <c r="F114" s="76"/>
      <c r="G114" s="73"/>
      <c r="H114" s="73"/>
      <c r="I114" s="73"/>
    </row>
    <row r="115" spans="1:9" ht="12.75">
      <c r="A115" s="58"/>
      <c r="B115" s="10" t="s">
        <v>463</v>
      </c>
      <c r="C115" s="57"/>
      <c r="D115" s="69"/>
      <c r="E115" s="69"/>
      <c r="F115" s="69"/>
      <c r="G115" s="73"/>
      <c r="H115" s="73"/>
      <c r="I115" s="73"/>
    </row>
    <row r="116" spans="1:9" ht="12.75">
      <c r="A116" s="58"/>
      <c r="B116" s="10" t="s">
        <v>464</v>
      </c>
      <c r="C116" s="57"/>
      <c r="D116" s="69"/>
      <c r="E116" s="69"/>
      <c r="F116" s="69"/>
      <c r="G116" s="73"/>
      <c r="H116" s="73"/>
      <c r="I116" s="73"/>
    </row>
    <row r="117" spans="1:9" ht="12.75">
      <c r="A117" s="58">
        <v>41030800</v>
      </c>
      <c r="B117" s="10" t="s">
        <v>465</v>
      </c>
      <c r="C117" s="79">
        <v>32592.6</v>
      </c>
      <c r="D117" s="100">
        <v>63562.4</v>
      </c>
      <c r="E117" s="69">
        <v>21338.031</v>
      </c>
      <c r="F117" s="69">
        <v>20594.123</v>
      </c>
      <c r="G117" s="73">
        <f>F117/C117*100</f>
        <v>63.18649938943196</v>
      </c>
      <c r="H117" s="73">
        <f>F117/D117*100</f>
        <v>32.39985116987401</v>
      </c>
      <c r="I117" s="73">
        <f>F117/E117*100</f>
        <v>96.51369894438714</v>
      </c>
    </row>
    <row r="118" spans="1:9" ht="12.75">
      <c r="A118" s="58"/>
      <c r="B118" s="10" t="s">
        <v>466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467</v>
      </c>
      <c r="C119" s="57"/>
      <c r="D119" s="69"/>
      <c r="E119" s="69"/>
      <c r="F119" s="69"/>
      <c r="G119" s="73"/>
      <c r="H119" s="73"/>
      <c r="I119" s="73"/>
    </row>
    <row r="120" spans="1:9" ht="12.75">
      <c r="A120" s="58"/>
      <c r="B120" s="10" t="s">
        <v>468</v>
      </c>
      <c r="C120" s="57"/>
      <c r="D120" s="75"/>
      <c r="E120" s="76"/>
      <c r="F120" s="76"/>
      <c r="G120" s="73"/>
      <c r="H120" s="73"/>
      <c r="I120" s="73"/>
    </row>
    <row r="121" spans="1:9" ht="12.75">
      <c r="A121" s="58">
        <v>41030900</v>
      </c>
      <c r="B121" s="10" t="s">
        <v>469</v>
      </c>
      <c r="C121" s="79">
        <v>1158</v>
      </c>
      <c r="D121" s="75">
        <v>1158</v>
      </c>
      <c r="E121" s="76">
        <v>633.058</v>
      </c>
      <c r="F121" s="76">
        <v>516.768</v>
      </c>
      <c r="G121" s="73">
        <f>F121/C121*100</f>
        <v>44.6259067357513</v>
      </c>
      <c r="H121" s="73">
        <f>F121/D121*100</f>
        <v>44.6259067357513</v>
      </c>
      <c r="I121" s="73">
        <f>F121/E121*100</f>
        <v>81.63043512600741</v>
      </c>
    </row>
    <row r="122" spans="1:9" ht="12.75">
      <c r="A122" s="58"/>
      <c r="B122" s="10" t="s">
        <v>470</v>
      </c>
      <c r="C122" s="57"/>
      <c r="D122" s="75"/>
      <c r="E122" s="75"/>
      <c r="F122" s="75"/>
      <c r="G122" s="73"/>
      <c r="H122" s="73"/>
      <c r="I122" s="73"/>
    </row>
    <row r="123" spans="1:9" ht="12.75">
      <c r="A123" s="58"/>
      <c r="B123" s="10" t="s">
        <v>471</v>
      </c>
      <c r="C123" s="57"/>
      <c r="D123" s="80"/>
      <c r="E123" s="76"/>
      <c r="F123" s="76"/>
      <c r="G123" s="73"/>
      <c r="H123" s="73"/>
      <c r="I123" s="73"/>
    </row>
    <row r="124" spans="1:9" ht="12.75">
      <c r="A124" s="58"/>
      <c r="B124" s="10" t="s">
        <v>472</v>
      </c>
      <c r="C124" s="57"/>
      <c r="D124" s="76"/>
      <c r="E124" s="76"/>
      <c r="F124" s="76"/>
      <c r="G124" s="73"/>
      <c r="H124" s="73"/>
      <c r="I124" s="73"/>
    </row>
    <row r="125" spans="1:9" ht="12.75">
      <c r="A125" s="58"/>
      <c r="B125" s="10" t="s">
        <v>473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/>
      <c r="B126" s="10" t="s">
        <v>474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/>
      <c r="B127" s="10" t="s">
        <v>475</v>
      </c>
      <c r="C127" s="57"/>
      <c r="D127" s="76"/>
      <c r="E127" s="76"/>
      <c r="F127" s="76"/>
      <c r="G127" s="73"/>
      <c r="H127" s="73"/>
      <c r="I127" s="73"/>
    </row>
    <row r="128" spans="1:9" ht="12.75">
      <c r="A128" s="58"/>
      <c r="B128" s="10" t="s">
        <v>476</v>
      </c>
      <c r="C128" s="57"/>
      <c r="D128" s="80"/>
      <c r="E128" s="76"/>
      <c r="F128" s="76"/>
      <c r="G128" s="73"/>
      <c r="H128" s="73"/>
      <c r="I128" s="73"/>
    </row>
    <row r="129" spans="1:9" ht="12.75">
      <c r="A129" s="58"/>
      <c r="B129" s="10" t="s">
        <v>144</v>
      </c>
      <c r="C129" s="57"/>
      <c r="D129" s="80"/>
      <c r="E129" s="76"/>
      <c r="F129" s="76"/>
      <c r="G129" s="73"/>
      <c r="H129" s="73"/>
      <c r="I129" s="73"/>
    </row>
    <row r="130" spans="1:9" ht="12.75">
      <c r="A130" s="58">
        <v>41031000</v>
      </c>
      <c r="B130" s="10" t="s">
        <v>477</v>
      </c>
      <c r="C130" s="79">
        <v>3.8</v>
      </c>
      <c r="D130" s="76">
        <v>9.8</v>
      </c>
      <c r="E130" s="76">
        <v>4.655</v>
      </c>
      <c r="F130" s="76">
        <v>4.655</v>
      </c>
      <c r="G130" s="73">
        <f>F130/C130*100</f>
        <v>122.50000000000001</v>
      </c>
      <c r="H130" s="73">
        <f>F130/D130*100</f>
        <v>47.5</v>
      </c>
      <c r="I130" s="73">
        <f>F130/E130*100</f>
        <v>100</v>
      </c>
    </row>
    <row r="131" spans="1:9" ht="12.75">
      <c r="A131" s="58"/>
      <c r="B131" s="10" t="s">
        <v>478</v>
      </c>
      <c r="C131" s="57"/>
      <c r="D131" s="76"/>
      <c r="E131" s="76"/>
      <c r="F131" s="76"/>
      <c r="G131" s="73"/>
      <c r="H131" s="73"/>
      <c r="I131" s="73"/>
    </row>
    <row r="132" spans="1:9" ht="12.75">
      <c r="A132" s="58"/>
      <c r="B132" s="10" t="s">
        <v>479</v>
      </c>
      <c r="C132" s="57"/>
      <c r="D132" s="80"/>
      <c r="E132" s="76"/>
      <c r="F132" s="76"/>
      <c r="G132" s="73"/>
      <c r="H132" s="73"/>
      <c r="I132" s="73"/>
    </row>
    <row r="133" spans="1:9" ht="12.75">
      <c r="A133" s="90">
        <v>41033900</v>
      </c>
      <c r="B133" s="91" t="s">
        <v>422</v>
      </c>
      <c r="C133" s="92">
        <v>84102.127</v>
      </c>
      <c r="D133" s="92">
        <v>84102.127</v>
      </c>
      <c r="E133" s="93">
        <v>44828.023</v>
      </c>
      <c r="F133" s="93">
        <v>44828.023</v>
      </c>
      <c r="G133" s="94">
        <f aca="true" t="shared" si="44" ref="G133:G135">F133/C133*100</f>
        <v>53.301889736986084</v>
      </c>
      <c r="H133" s="94">
        <f aca="true" t="shared" si="45" ref="H133:H134">F133/D133*100</f>
        <v>53.301889736986084</v>
      </c>
      <c r="I133" s="73">
        <f aca="true" t="shared" si="46" ref="I133:I134">F133/E133*100</f>
        <v>100</v>
      </c>
    </row>
    <row r="134" spans="1:9" ht="12.75">
      <c r="A134" s="95">
        <v>41035000</v>
      </c>
      <c r="B134" s="96" t="s">
        <v>149</v>
      </c>
      <c r="C134" s="79">
        <f>C135+C138+C139</f>
        <v>1779</v>
      </c>
      <c r="D134" s="79">
        <f>D135+D138+D139+D142+D144+D148+D149+D151+D153+D156+D157+D160+D161</f>
        <v>4513.843</v>
      </c>
      <c r="E134" s="79">
        <f>E135+E138+E139+E142+E144+E148+E149+E151+E153+E156+E157+E160+E161</f>
        <v>3088.9540000000006</v>
      </c>
      <c r="F134" s="79">
        <f>F135+F138+F139+F142+F144+F148+F149+F151+F153+F156+F157+F160+F161</f>
        <v>2129.753</v>
      </c>
      <c r="G134" s="94">
        <f t="shared" si="44"/>
        <v>119.71630129286117</v>
      </c>
      <c r="H134" s="94">
        <f t="shared" si="45"/>
        <v>47.18269997427913</v>
      </c>
      <c r="I134" s="73">
        <f t="shared" si="46"/>
        <v>68.94738477814819</v>
      </c>
    </row>
    <row r="135" spans="1:9" ht="12.75">
      <c r="A135" s="97">
        <v>41035000</v>
      </c>
      <c r="B135" s="400" t="s">
        <v>480</v>
      </c>
      <c r="C135" s="79">
        <v>1600</v>
      </c>
      <c r="D135" s="93">
        <v>0</v>
      </c>
      <c r="E135" s="93">
        <v>0</v>
      </c>
      <c r="F135" s="93">
        <v>0</v>
      </c>
      <c r="G135" s="94">
        <f t="shared" si="44"/>
        <v>0</v>
      </c>
      <c r="H135" s="94">
        <v>0</v>
      </c>
      <c r="I135" s="73">
        <v>0</v>
      </c>
    </row>
    <row r="136" spans="1:9" ht="12.75">
      <c r="A136" s="97"/>
      <c r="B136" s="400" t="s">
        <v>481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/>
      <c r="B137" s="400" t="s">
        <v>482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>
        <v>41035000</v>
      </c>
      <c r="B138" s="91" t="s">
        <v>483</v>
      </c>
      <c r="C138" s="79">
        <v>99</v>
      </c>
      <c r="D138" s="93">
        <v>99</v>
      </c>
      <c r="E138" s="93">
        <v>99</v>
      </c>
      <c r="F138" s="93">
        <v>0</v>
      </c>
      <c r="G138" s="94">
        <f aca="true" t="shared" si="47" ref="G138:G139">F138/C138*100</f>
        <v>0</v>
      </c>
      <c r="H138" s="94">
        <f aca="true" t="shared" si="48" ref="H138:H139">F138/D138*100</f>
        <v>0</v>
      </c>
      <c r="I138" s="73">
        <v>0</v>
      </c>
    </row>
    <row r="139" spans="1:9" ht="12.75">
      <c r="A139" s="97">
        <v>41035000</v>
      </c>
      <c r="B139" s="91" t="s">
        <v>385</v>
      </c>
      <c r="C139" s="79">
        <v>80</v>
      </c>
      <c r="D139" s="93">
        <v>80</v>
      </c>
      <c r="E139" s="93">
        <v>22.521</v>
      </c>
      <c r="F139" s="93">
        <v>14.999</v>
      </c>
      <c r="G139" s="94">
        <f t="shared" si="47"/>
        <v>18.74875</v>
      </c>
      <c r="H139" s="94">
        <f t="shared" si="48"/>
        <v>18.74875</v>
      </c>
      <c r="I139" s="73">
        <f>F139/E139*100</f>
        <v>66.6000621642023</v>
      </c>
    </row>
    <row r="140" spans="1:9" ht="12.75">
      <c r="A140" s="97"/>
      <c r="B140" s="91" t="s">
        <v>484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/>
      <c r="B141" s="91" t="s">
        <v>485</v>
      </c>
      <c r="C141" s="57"/>
      <c r="D141" s="98"/>
      <c r="E141" s="93"/>
      <c r="F141" s="93"/>
      <c r="G141" s="94"/>
      <c r="H141" s="94"/>
      <c r="I141" s="73"/>
    </row>
    <row r="142" spans="1:9" ht="12.75">
      <c r="A142" s="97">
        <v>41035000</v>
      </c>
      <c r="B142" s="91" t="s">
        <v>486</v>
      </c>
      <c r="C142" s="79">
        <v>0</v>
      </c>
      <c r="D142" s="98">
        <v>1754.231</v>
      </c>
      <c r="E142" s="93">
        <v>1754.231</v>
      </c>
      <c r="F142" s="93">
        <v>1754.231</v>
      </c>
      <c r="G142" s="94">
        <v>0</v>
      </c>
      <c r="H142" s="94">
        <f>F142/D142*100</f>
        <v>100</v>
      </c>
      <c r="I142" s="73">
        <f>F142/E142*100</f>
        <v>100</v>
      </c>
    </row>
    <row r="143" spans="1:9" ht="12.75">
      <c r="A143" s="97"/>
      <c r="B143" s="202" t="s">
        <v>487</v>
      </c>
      <c r="C143" s="57"/>
      <c r="D143" s="98"/>
      <c r="E143" s="93"/>
      <c r="F143" s="93"/>
      <c r="G143" s="94"/>
      <c r="H143" s="94"/>
      <c r="I143" s="73"/>
    </row>
    <row r="144" spans="1:9" ht="12.75">
      <c r="A144" s="97">
        <v>41035000</v>
      </c>
      <c r="B144" s="400" t="s">
        <v>512</v>
      </c>
      <c r="C144" s="79">
        <v>0</v>
      </c>
      <c r="D144" s="93">
        <v>1600</v>
      </c>
      <c r="E144" s="93">
        <v>800.2</v>
      </c>
      <c r="F144" s="93">
        <v>98.044</v>
      </c>
      <c r="G144" s="94">
        <v>0</v>
      </c>
      <c r="H144" s="94">
        <f>F144/D144*100</f>
        <v>6.12775</v>
      </c>
      <c r="I144" s="73">
        <f>F144/E144*100</f>
        <v>12.252436890777304</v>
      </c>
    </row>
    <row r="145" spans="1:9" ht="12.75">
      <c r="A145" s="97"/>
      <c r="B145" s="400" t="s">
        <v>516</v>
      </c>
      <c r="C145" s="57"/>
      <c r="D145" s="98"/>
      <c r="E145" s="93"/>
      <c r="F145" s="93"/>
      <c r="G145" s="94"/>
      <c r="H145" s="94"/>
      <c r="I145" s="73"/>
    </row>
    <row r="146" spans="1:9" ht="12.75">
      <c r="A146" s="97"/>
      <c r="B146" s="400" t="s">
        <v>530</v>
      </c>
      <c r="C146" s="57"/>
      <c r="D146" s="98"/>
      <c r="E146" s="93"/>
      <c r="F146" s="93"/>
      <c r="G146" s="94"/>
      <c r="H146" s="94"/>
      <c r="I146" s="73"/>
    </row>
    <row r="147" spans="1:9" ht="12.75">
      <c r="A147" s="97"/>
      <c r="B147" s="122" t="s">
        <v>518</v>
      </c>
      <c r="C147" s="57"/>
      <c r="D147" s="98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491</v>
      </c>
      <c r="C148" s="79">
        <v>0</v>
      </c>
      <c r="D148" s="93">
        <v>100</v>
      </c>
      <c r="E148" s="93">
        <v>100</v>
      </c>
      <c r="F148" s="93">
        <v>99.997</v>
      </c>
      <c r="G148" s="94">
        <v>0</v>
      </c>
      <c r="H148" s="94">
        <f aca="true" t="shared" si="49" ref="H148:H149">F148/D148*100</f>
        <v>99.997</v>
      </c>
      <c r="I148" s="73">
        <f>F148/E148*100</f>
        <v>99.997</v>
      </c>
    </row>
    <row r="149" spans="1:9" ht="12.75">
      <c r="A149" s="97">
        <v>41035000</v>
      </c>
      <c r="B149" s="91" t="s">
        <v>492</v>
      </c>
      <c r="C149" s="79">
        <v>0</v>
      </c>
      <c r="D149" s="93">
        <v>96</v>
      </c>
      <c r="E149" s="93">
        <v>96</v>
      </c>
      <c r="F149" s="93">
        <v>0</v>
      </c>
      <c r="G149" s="94">
        <v>0</v>
      </c>
      <c r="H149" s="94">
        <f t="shared" si="49"/>
        <v>0</v>
      </c>
      <c r="I149" s="73">
        <v>0</v>
      </c>
    </row>
    <row r="150" spans="1:9" ht="12.75">
      <c r="A150" s="97"/>
      <c r="B150" s="202" t="s">
        <v>281</v>
      </c>
      <c r="C150" s="57"/>
      <c r="D150" s="98"/>
      <c r="E150" s="93"/>
      <c r="F150" s="93"/>
      <c r="G150" s="94"/>
      <c r="H150" s="94"/>
      <c r="I150" s="73"/>
    </row>
    <row r="151" spans="1:9" ht="12.75">
      <c r="A151" s="97">
        <v>41035000</v>
      </c>
      <c r="B151" s="91" t="s">
        <v>493</v>
      </c>
      <c r="C151" s="79">
        <v>0</v>
      </c>
      <c r="D151" s="98">
        <v>29.135</v>
      </c>
      <c r="E151" s="93">
        <v>29.135</v>
      </c>
      <c r="F151" s="93">
        <v>29.135</v>
      </c>
      <c r="G151" s="94">
        <v>0</v>
      </c>
      <c r="H151" s="94">
        <f>F151/D151*100</f>
        <v>100</v>
      </c>
      <c r="I151" s="73">
        <f>F151/E151*100</f>
        <v>100</v>
      </c>
    </row>
    <row r="152" spans="1:9" ht="12.75">
      <c r="A152" s="97"/>
      <c r="B152" s="202" t="s">
        <v>494</v>
      </c>
      <c r="C152" s="57"/>
      <c r="D152" s="98"/>
      <c r="E152" s="93"/>
      <c r="F152" s="93"/>
      <c r="G152" s="94"/>
      <c r="H152" s="94"/>
      <c r="I152" s="73"/>
    </row>
    <row r="153" spans="1:9" ht="12.75">
      <c r="A153" s="97">
        <v>41035000</v>
      </c>
      <c r="B153" s="400" t="s">
        <v>512</v>
      </c>
      <c r="C153" s="79">
        <v>0</v>
      </c>
      <c r="D153" s="93">
        <v>45</v>
      </c>
      <c r="E153" s="93">
        <v>45</v>
      </c>
      <c r="F153" s="93">
        <v>38.36</v>
      </c>
      <c r="G153" s="94">
        <v>0</v>
      </c>
      <c r="H153" s="94">
        <f>F153/D153*100</f>
        <v>85.24444444444444</v>
      </c>
      <c r="I153" s="73">
        <f>F153/E153*100</f>
        <v>85.24444444444444</v>
      </c>
    </row>
    <row r="154" spans="1:9" ht="12.75">
      <c r="A154" s="97"/>
      <c r="B154" s="122" t="s">
        <v>513</v>
      </c>
      <c r="C154" s="57"/>
      <c r="D154" s="98"/>
      <c r="E154" s="93"/>
      <c r="F154" s="93"/>
      <c r="G154" s="94"/>
      <c r="H154" s="94"/>
      <c r="I154" s="73"/>
    </row>
    <row r="155" spans="1:9" ht="12.75">
      <c r="A155" s="97"/>
      <c r="B155" s="122" t="s">
        <v>514</v>
      </c>
      <c r="C155" s="57"/>
      <c r="D155" s="98"/>
      <c r="E155" s="93"/>
      <c r="F155" s="93"/>
      <c r="G155" s="94"/>
      <c r="H155" s="94"/>
      <c r="I155" s="73"/>
    </row>
    <row r="156" spans="1:9" ht="12.75">
      <c r="A156" s="97">
        <v>41035000</v>
      </c>
      <c r="B156" s="91" t="s">
        <v>362</v>
      </c>
      <c r="C156" s="79">
        <v>0</v>
      </c>
      <c r="D156" s="98">
        <v>94.987</v>
      </c>
      <c r="E156" s="93">
        <v>94.987</v>
      </c>
      <c r="F156" s="93">
        <v>94.987</v>
      </c>
      <c r="G156" s="94">
        <v>0</v>
      </c>
      <c r="H156" s="94">
        <f aca="true" t="shared" si="50" ref="H156:H157">F156/D156*100</f>
        <v>100</v>
      </c>
      <c r="I156" s="73">
        <f aca="true" t="shared" si="51" ref="I156:I157">F156/E156*100</f>
        <v>100</v>
      </c>
    </row>
    <row r="157" spans="1:9" ht="12.75">
      <c r="A157" s="97">
        <v>41035000</v>
      </c>
      <c r="B157" s="202" t="s">
        <v>537</v>
      </c>
      <c r="C157" s="79">
        <v>0</v>
      </c>
      <c r="D157" s="93">
        <v>471.45</v>
      </c>
      <c r="E157" s="93">
        <v>47.88</v>
      </c>
      <c r="F157" s="93">
        <v>0</v>
      </c>
      <c r="G157" s="94">
        <v>0</v>
      </c>
      <c r="H157" s="94">
        <f t="shared" si="50"/>
        <v>0</v>
      </c>
      <c r="I157" s="73">
        <f t="shared" si="51"/>
        <v>0</v>
      </c>
    </row>
    <row r="158" spans="1:9" ht="12.75">
      <c r="A158" s="97"/>
      <c r="B158" s="202" t="s">
        <v>538</v>
      </c>
      <c r="C158" s="57"/>
      <c r="D158" s="98"/>
      <c r="E158" s="93"/>
      <c r="F158" s="93"/>
      <c r="G158" s="94"/>
      <c r="H158" s="94"/>
      <c r="I158" s="73"/>
    </row>
    <row r="159" spans="1:9" ht="12.75">
      <c r="A159" s="97"/>
      <c r="B159" s="202" t="s">
        <v>539</v>
      </c>
      <c r="C159" s="57"/>
      <c r="D159" s="98"/>
      <c r="E159" s="93"/>
      <c r="F159" s="93"/>
      <c r="G159" s="94"/>
      <c r="H159" s="94"/>
      <c r="I159" s="73"/>
    </row>
    <row r="160" spans="1:9" ht="12.75">
      <c r="A160" s="97">
        <v>41035000</v>
      </c>
      <c r="B160" s="202" t="s">
        <v>531</v>
      </c>
      <c r="C160" s="79">
        <v>0</v>
      </c>
      <c r="D160" s="93">
        <v>81</v>
      </c>
      <c r="E160" s="93">
        <v>0</v>
      </c>
      <c r="F160" s="93">
        <v>0</v>
      </c>
      <c r="G160" s="94">
        <v>0</v>
      </c>
      <c r="H160" s="94">
        <f aca="true" t="shared" si="52" ref="H160:H161">F160/D160*100</f>
        <v>0</v>
      </c>
      <c r="I160" s="73">
        <v>0</v>
      </c>
    </row>
    <row r="161" spans="1:9" ht="12.75">
      <c r="A161" s="97">
        <v>41035000</v>
      </c>
      <c r="B161" s="202" t="s">
        <v>532</v>
      </c>
      <c r="C161" s="79">
        <v>0</v>
      </c>
      <c r="D161" s="93">
        <v>63.04</v>
      </c>
      <c r="E161" s="93">
        <v>0</v>
      </c>
      <c r="F161" s="93">
        <v>0</v>
      </c>
      <c r="G161" s="94">
        <v>0</v>
      </c>
      <c r="H161" s="94">
        <f t="shared" si="52"/>
        <v>0</v>
      </c>
      <c r="I161" s="73">
        <v>0</v>
      </c>
    </row>
    <row r="162" spans="1:9" ht="12.75">
      <c r="A162" s="97"/>
      <c r="B162" s="202" t="s">
        <v>533</v>
      </c>
      <c r="C162" s="57"/>
      <c r="D162" s="98"/>
      <c r="E162" s="93"/>
      <c r="F162" s="93"/>
      <c r="G162" s="94"/>
      <c r="H162" s="94"/>
      <c r="I162" s="73"/>
    </row>
    <row r="163" spans="1:9" ht="12.75">
      <c r="A163" s="58">
        <v>41035800</v>
      </c>
      <c r="B163" s="74" t="s">
        <v>285</v>
      </c>
      <c r="C163" s="79">
        <v>1042.611</v>
      </c>
      <c r="D163" s="80">
        <v>1002.611</v>
      </c>
      <c r="E163" s="93">
        <v>515.86</v>
      </c>
      <c r="F163" s="93">
        <v>515.86</v>
      </c>
      <c r="G163" s="94">
        <f>F163/C163*100</f>
        <v>49.47770549130979</v>
      </c>
      <c r="H163" s="94">
        <f>F163/D163*100</f>
        <v>51.45165971648027</v>
      </c>
      <c r="I163" s="73">
        <f>F163/E163*100</f>
        <v>100</v>
      </c>
    </row>
    <row r="164" spans="1:9" ht="12.75">
      <c r="A164" s="58"/>
      <c r="B164" s="74" t="s">
        <v>286</v>
      </c>
      <c r="C164" s="57"/>
      <c r="D164" s="80"/>
      <c r="E164" s="93"/>
      <c r="F164" s="93"/>
      <c r="G164" s="94"/>
      <c r="H164" s="94"/>
      <c r="I164" s="73"/>
    </row>
    <row r="165" spans="1:9" ht="12.75">
      <c r="A165" s="58"/>
      <c r="B165" s="74" t="s">
        <v>287</v>
      </c>
      <c r="C165" s="57"/>
      <c r="D165" s="75"/>
      <c r="E165" s="99"/>
      <c r="F165" s="100"/>
      <c r="G165" s="94"/>
      <c r="H165" s="94"/>
      <c r="I165" s="73"/>
    </row>
    <row r="166" spans="1:9" ht="12.75">
      <c r="A166" s="58"/>
      <c r="B166" s="74" t="s">
        <v>288</v>
      </c>
      <c r="C166" s="57"/>
      <c r="D166" s="101"/>
      <c r="E166" s="76"/>
      <c r="F166" s="76"/>
      <c r="G166" s="73"/>
      <c r="H166" s="73"/>
      <c r="I166" s="73"/>
    </row>
    <row r="167" spans="1:9" ht="12.75">
      <c r="A167" s="58"/>
      <c r="B167" s="74" t="s">
        <v>289</v>
      </c>
      <c r="C167" s="57"/>
      <c r="D167" s="80"/>
      <c r="E167" s="76"/>
      <c r="F167" s="76"/>
      <c r="G167" s="73"/>
      <c r="H167" s="73"/>
      <c r="I167" s="73"/>
    </row>
    <row r="168" spans="1:9" ht="13.5">
      <c r="A168" s="58"/>
      <c r="B168" s="74"/>
      <c r="C168" s="57"/>
      <c r="D168" s="80"/>
      <c r="E168" s="80"/>
      <c r="F168" s="80"/>
      <c r="G168" s="73"/>
      <c r="H168" s="73"/>
      <c r="I168" s="73"/>
    </row>
    <row r="169" spans="1:9" ht="13.5">
      <c r="A169" s="102">
        <v>900102</v>
      </c>
      <c r="B169" s="103" t="s">
        <v>290</v>
      </c>
      <c r="C169" s="104">
        <f>C105+C107</f>
        <v>347412.80799999996</v>
      </c>
      <c r="D169" s="104">
        <f>D105+D107</f>
        <v>382515.995</v>
      </c>
      <c r="E169" s="104">
        <f>E105+E107</f>
        <v>178577.588</v>
      </c>
      <c r="F169" s="104">
        <f>F105+F107</f>
        <v>177099.16799999998</v>
      </c>
      <c r="G169" s="85">
        <f>F169/C169*100</f>
        <v>50.97657999989453</v>
      </c>
      <c r="H169" s="85">
        <f>F169/D169*100</f>
        <v>46.29850001435887</v>
      </c>
      <c r="I169" s="85">
        <f>F169/E169*100</f>
        <v>99.17211335612842</v>
      </c>
    </row>
    <row r="170" spans="1:9" ht="13.5">
      <c r="A170" s="82">
        <v>602100</v>
      </c>
      <c r="B170" s="105" t="s">
        <v>291</v>
      </c>
      <c r="C170" s="104"/>
      <c r="D170" s="66"/>
      <c r="E170" s="66"/>
      <c r="F170" s="66">
        <v>3860.647</v>
      </c>
      <c r="G170" s="107"/>
      <c r="H170" s="107"/>
      <c r="I170" s="107"/>
    </row>
    <row r="171" spans="1:9" ht="27.75" customHeight="1">
      <c r="A171" s="82">
        <v>602400</v>
      </c>
      <c r="B171" s="401" t="s">
        <v>346</v>
      </c>
      <c r="C171" s="104"/>
      <c r="D171" s="80"/>
      <c r="E171" s="80"/>
      <c r="F171" s="76">
        <v>-31.5</v>
      </c>
      <c r="G171" s="73"/>
      <c r="H171" s="73"/>
      <c r="I171" s="73"/>
    </row>
    <row r="172" spans="1:9" ht="13.5">
      <c r="A172" s="82">
        <v>603000</v>
      </c>
      <c r="B172" s="105" t="s">
        <v>292</v>
      </c>
      <c r="C172" s="104"/>
      <c r="D172" s="66"/>
      <c r="E172" s="66"/>
      <c r="F172" s="402">
        <v>2452.669</v>
      </c>
      <c r="G172" s="107"/>
      <c r="H172" s="107"/>
      <c r="I172" s="107"/>
    </row>
    <row r="173" spans="1:9" ht="13.5">
      <c r="A173" s="108"/>
      <c r="B173" s="109" t="s">
        <v>293</v>
      </c>
      <c r="C173" s="104">
        <f>C169</f>
        <v>347412.80799999996</v>
      </c>
      <c r="D173" s="104">
        <f>D169</f>
        <v>382515.995</v>
      </c>
      <c r="E173" s="104">
        <f>E169</f>
        <v>178577.588</v>
      </c>
      <c r="F173" s="104">
        <f>F169+F170+F172+F171</f>
        <v>183380.98399999997</v>
      </c>
      <c r="G173" s="107">
        <f aca="true" t="shared" si="53" ref="G173:G176">F173/C173*100</f>
        <v>52.78475052652636</v>
      </c>
      <c r="H173" s="107">
        <f aca="true" t="shared" si="54" ref="H173:H176">F173/D173*100</f>
        <v>47.94073617758127</v>
      </c>
      <c r="I173" s="107">
        <f aca="true" t="shared" si="55" ref="I173:I176">F173/E173*100</f>
        <v>102.68980898095677</v>
      </c>
    </row>
    <row r="174" spans="1:9" ht="12.75">
      <c r="A174" s="67"/>
      <c r="B174" s="110" t="s">
        <v>294</v>
      </c>
      <c r="C174" s="111">
        <f>C175+C191</f>
        <v>8936.307999999999</v>
      </c>
      <c r="D174" s="111">
        <f>D175+D191</f>
        <v>14429.360999999999</v>
      </c>
      <c r="E174" s="111">
        <f>E175+E191</f>
        <v>13087.801</v>
      </c>
      <c r="F174" s="111">
        <f>F175+F191</f>
        <v>6628.924999999999</v>
      </c>
      <c r="G174" s="112">
        <f t="shared" si="53"/>
        <v>74.17968360087858</v>
      </c>
      <c r="H174" s="113">
        <f t="shared" si="54"/>
        <v>45.940530561263245</v>
      </c>
      <c r="I174" s="112">
        <f t="shared" si="55"/>
        <v>50.64964694985811</v>
      </c>
    </row>
    <row r="175" spans="1:9" ht="12.75">
      <c r="A175" s="67">
        <v>25000000</v>
      </c>
      <c r="B175" s="68" t="s">
        <v>82</v>
      </c>
      <c r="C175" s="70">
        <f>C176+C184</f>
        <v>8501.694</v>
      </c>
      <c r="D175" s="70">
        <f>D176+D184</f>
        <v>10984.159</v>
      </c>
      <c r="E175" s="70">
        <f>E176+E184</f>
        <v>10984.159</v>
      </c>
      <c r="F175" s="70">
        <f>F176+F184</f>
        <v>5928.025</v>
      </c>
      <c r="G175" s="114">
        <f t="shared" si="53"/>
        <v>69.72757429284093</v>
      </c>
      <c r="H175" s="113">
        <f t="shared" si="54"/>
        <v>53.96885642314536</v>
      </c>
      <c r="I175" s="114">
        <f t="shared" si="55"/>
        <v>53.96885642314536</v>
      </c>
    </row>
    <row r="176" spans="1:9" ht="12.75">
      <c r="A176" s="67">
        <v>25010000</v>
      </c>
      <c r="B176" s="68" t="s">
        <v>297</v>
      </c>
      <c r="C176" s="70">
        <f>C178+C180+C181+C182</f>
        <v>8501.694</v>
      </c>
      <c r="D176" s="70">
        <f>D178+D180+D181+D182</f>
        <v>8518.269</v>
      </c>
      <c r="E176" s="70">
        <f>E178+E180+E181+E182</f>
        <v>8518.269</v>
      </c>
      <c r="F176" s="70">
        <f>F178+F180+F181+F182</f>
        <v>3363.2539999999995</v>
      </c>
      <c r="G176" s="114">
        <f t="shared" si="53"/>
        <v>39.55981008020284</v>
      </c>
      <c r="H176" s="113">
        <f t="shared" si="54"/>
        <v>39.482833895008476</v>
      </c>
      <c r="I176" s="114">
        <f t="shared" si="55"/>
        <v>39.482833895008476</v>
      </c>
    </row>
    <row r="177" spans="1:9" ht="12.75">
      <c r="A177" s="67"/>
      <c r="B177" s="68" t="s">
        <v>84</v>
      </c>
      <c r="C177" s="70"/>
      <c r="D177" s="70"/>
      <c r="E177" s="70"/>
      <c r="F177" s="70"/>
      <c r="G177" s="114"/>
      <c r="H177" s="113"/>
      <c r="I177" s="114"/>
    </row>
    <row r="178" spans="1:9" ht="12.75">
      <c r="A178" s="58">
        <v>25010100</v>
      </c>
      <c r="B178" s="74" t="s">
        <v>298</v>
      </c>
      <c r="C178" s="115">
        <v>8233.738</v>
      </c>
      <c r="D178" s="76">
        <v>8251.257</v>
      </c>
      <c r="E178" s="76">
        <v>8251.257</v>
      </c>
      <c r="F178" s="116">
        <v>3203.769</v>
      </c>
      <c r="G178" s="73">
        <f>F178/C178*100</f>
        <v>38.910261657584925</v>
      </c>
      <c r="H178" s="72">
        <f>F178/D178*100</f>
        <v>38.827647714766364</v>
      </c>
      <c r="I178" s="73">
        <f>F178/E178*100</f>
        <v>38.827647714766364</v>
      </c>
    </row>
    <row r="179" spans="1:9" ht="12.75">
      <c r="A179" s="58"/>
      <c r="B179" s="74" t="s">
        <v>299</v>
      </c>
      <c r="C179" s="115"/>
      <c r="D179" s="101"/>
      <c r="E179" s="101"/>
      <c r="F179" s="117"/>
      <c r="G179" s="73"/>
      <c r="H179" s="72"/>
      <c r="I179" s="73"/>
    </row>
    <row r="180" spans="1:9" ht="12.75">
      <c r="A180" s="58">
        <v>25010200</v>
      </c>
      <c r="B180" s="74" t="s">
        <v>86</v>
      </c>
      <c r="C180" s="79">
        <v>17.519</v>
      </c>
      <c r="D180" s="69">
        <v>0</v>
      </c>
      <c r="E180" s="69">
        <v>0</v>
      </c>
      <c r="F180" s="119">
        <v>0</v>
      </c>
      <c r="G180" s="73">
        <f aca="true" t="shared" si="56" ref="G180:G181">F180/C180*100</f>
        <v>0</v>
      </c>
      <c r="H180" s="72">
        <v>0</v>
      </c>
      <c r="I180" s="73">
        <v>0</v>
      </c>
    </row>
    <row r="181" spans="1:9" ht="12.75">
      <c r="A181" s="58">
        <v>25010300</v>
      </c>
      <c r="B181" s="74" t="s">
        <v>87</v>
      </c>
      <c r="C181" s="115">
        <v>250.437</v>
      </c>
      <c r="D181" s="69">
        <v>246.387</v>
      </c>
      <c r="E181" s="69">
        <v>246.387</v>
      </c>
      <c r="F181" s="119">
        <v>126.057</v>
      </c>
      <c r="G181" s="114">
        <f t="shared" si="56"/>
        <v>50.334814743827785</v>
      </c>
      <c r="H181" s="113">
        <f aca="true" t="shared" si="57" ref="H181:H182">F181/D181*100</f>
        <v>51.16219605742186</v>
      </c>
      <c r="I181" s="114">
        <f aca="true" t="shared" si="58" ref="I181:I182">F181/E181*100</f>
        <v>51.16219605742186</v>
      </c>
    </row>
    <row r="182" spans="1:9" ht="12.75">
      <c r="A182" s="58">
        <v>25010400</v>
      </c>
      <c r="B182" s="74" t="s">
        <v>300</v>
      </c>
      <c r="C182" s="77">
        <v>0</v>
      </c>
      <c r="D182" s="80">
        <v>20.625</v>
      </c>
      <c r="E182" s="80">
        <v>20.625</v>
      </c>
      <c r="F182" s="120">
        <v>33.428</v>
      </c>
      <c r="G182" s="73">
        <v>0</v>
      </c>
      <c r="H182" s="72">
        <f t="shared" si="57"/>
        <v>162.0751515151515</v>
      </c>
      <c r="I182" s="73">
        <f t="shared" si="58"/>
        <v>162.0751515151515</v>
      </c>
    </row>
    <row r="183" spans="1:9" ht="12.75">
      <c r="A183" s="58"/>
      <c r="B183" s="74" t="s">
        <v>301</v>
      </c>
      <c r="C183" s="77"/>
      <c r="D183" s="115"/>
      <c r="E183" s="115"/>
      <c r="F183" s="120"/>
      <c r="G183" s="73"/>
      <c r="H183" s="72"/>
      <c r="I183" s="73"/>
    </row>
    <row r="184" spans="1:9" ht="12.75">
      <c r="A184" s="67">
        <v>25020000</v>
      </c>
      <c r="B184" s="68" t="s">
        <v>302</v>
      </c>
      <c r="C184" s="70">
        <f>C185+C186</f>
        <v>0</v>
      </c>
      <c r="D184" s="70">
        <f>D185+D186</f>
        <v>2465.8900000000003</v>
      </c>
      <c r="E184" s="70">
        <f>E185+E186</f>
        <v>2465.8900000000003</v>
      </c>
      <c r="F184" s="119">
        <f>F185+F186</f>
        <v>2564.771</v>
      </c>
      <c r="G184" s="73">
        <v>0</v>
      </c>
      <c r="H184" s="72">
        <f aca="true" t="shared" si="59" ref="H184:H186">F184/D184*100</f>
        <v>104.00995178211518</v>
      </c>
      <c r="I184" s="73">
        <f aca="true" t="shared" si="60" ref="I184:I186">F184/E184*100</f>
        <v>104.00995178211518</v>
      </c>
    </row>
    <row r="185" spans="1:9" ht="12.75">
      <c r="A185" s="58">
        <v>25020100</v>
      </c>
      <c r="B185" s="74" t="s">
        <v>303</v>
      </c>
      <c r="C185" s="77">
        <v>0</v>
      </c>
      <c r="D185" s="80">
        <v>1040.344</v>
      </c>
      <c r="E185" s="80">
        <v>1040.344</v>
      </c>
      <c r="F185" s="120">
        <v>1031.65</v>
      </c>
      <c r="G185" s="73">
        <v>0</v>
      </c>
      <c r="H185" s="72">
        <f t="shared" si="59"/>
        <v>99.16431488046263</v>
      </c>
      <c r="I185" s="73">
        <f t="shared" si="60"/>
        <v>99.16431488046263</v>
      </c>
    </row>
    <row r="186" spans="1:9" ht="12.75">
      <c r="A186" s="58">
        <v>25020200</v>
      </c>
      <c r="B186" s="74" t="s">
        <v>304</v>
      </c>
      <c r="C186" s="77">
        <v>0</v>
      </c>
      <c r="D186" s="80">
        <v>1425.546</v>
      </c>
      <c r="E186" s="80">
        <v>1425.546</v>
      </c>
      <c r="F186" s="120">
        <v>1533.121</v>
      </c>
      <c r="G186" s="73">
        <v>0</v>
      </c>
      <c r="H186" s="72">
        <f t="shared" si="59"/>
        <v>107.54623140887773</v>
      </c>
      <c r="I186" s="73">
        <f t="shared" si="60"/>
        <v>107.54623140887773</v>
      </c>
    </row>
    <row r="187" spans="1:9" ht="14.25">
      <c r="A187" s="58"/>
      <c r="B187" s="74" t="s">
        <v>305</v>
      </c>
      <c r="C187" s="74"/>
      <c r="D187" s="101"/>
      <c r="E187" s="101"/>
      <c r="F187" s="74"/>
      <c r="G187" s="121"/>
      <c r="H187" s="47"/>
      <c r="I187" s="101"/>
    </row>
    <row r="188" spans="1:9" ht="14.25">
      <c r="A188" s="58"/>
      <c r="B188" s="74" t="s">
        <v>306</v>
      </c>
      <c r="C188" s="74"/>
      <c r="D188" s="74"/>
      <c r="E188" s="74"/>
      <c r="F188" s="74"/>
      <c r="G188" s="121"/>
      <c r="H188" s="47"/>
      <c r="I188" s="101"/>
    </row>
    <row r="189" spans="1:9" ht="14.25">
      <c r="A189" s="58"/>
      <c r="B189" s="74" t="s">
        <v>498</v>
      </c>
      <c r="C189" s="74"/>
      <c r="D189" s="74"/>
      <c r="E189" s="74"/>
      <c r="F189" s="74"/>
      <c r="G189" s="121"/>
      <c r="H189" s="47"/>
      <c r="I189" s="101"/>
    </row>
    <row r="190" spans="1:9" ht="14.25">
      <c r="A190" s="58"/>
      <c r="B190" s="74" t="s">
        <v>499</v>
      </c>
      <c r="C190" s="74"/>
      <c r="D190" s="74"/>
      <c r="E190" s="74"/>
      <c r="F190" s="74"/>
      <c r="G190" s="121"/>
      <c r="H190" s="47"/>
      <c r="I190" s="101"/>
    </row>
    <row r="191" spans="1:9" ht="12.75">
      <c r="A191" s="67">
        <v>40000000</v>
      </c>
      <c r="B191" s="68" t="s">
        <v>308</v>
      </c>
      <c r="C191" s="70">
        <f aca="true" t="shared" si="61" ref="C191:C192">C192</f>
        <v>434.61400000000003</v>
      </c>
      <c r="D191" s="70">
        <f aca="true" t="shared" si="62" ref="D191:D192">D192</f>
        <v>3445.2019999999993</v>
      </c>
      <c r="E191" s="70">
        <f aca="true" t="shared" si="63" ref="E191:E192">E192</f>
        <v>2103.642</v>
      </c>
      <c r="F191" s="70">
        <f aca="true" t="shared" si="64" ref="F191:F192">F192</f>
        <v>700.9</v>
      </c>
      <c r="G191" s="73">
        <f aca="true" t="shared" si="65" ref="G191:G196">F191/C191*100</f>
        <v>161.2695403277391</v>
      </c>
      <c r="H191" s="72">
        <f aca="true" t="shared" si="66" ref="H191:H193">F191/D191*100</f>
        <v>20.344235258193862</v>
      </c>
      <c r="I191" s="73">
        <f aca="true" t="shared" si="67" ref="I191:I193">F191/E191*100</f>
        <v>33.318406839186515</v>
      </c>
    </row>
    <row r="192" spans="1:9" ht="12.75">
      <c r="A192" s="67">
        <v>41000000</v>
      </c>
      <c r="B192" s="68" t="s">
        <v>92</v>
      </c>
      <c r="C192" s="70">
        <f t="shared" si="61"/>
        <v>434.61400000000003</v>
      </c>
      <c r="D192" s="70">
        <f t="shared" si="62"/>
        <v>3445.2019999999993</v>
      </c>
      <c r="E192" s="70">
        <f t="shared" si="63"/>
        <v>2103.642</v>
      </c>
      <c r="F192" s="70">
        <f t="shared" si="64"/>
        <v>700.9</v>
      </c>
      <c r="G192" s="73">
        <f t="shared" si="65"/>
        <v>161.2695403277391</v>
      </c>
      <c r="H192" s="72">
        <f t="shared" si="66"/>
        <v>20.344235258193862</v>
      </c>
      <c r="I192" s="73">
        <f t="shared" si="67"/>
        <v>33.318406839186515</v>
      </c>
    </row>
    <row r="193" spans="1:9" ht="12.75">
      <c r="A193" s="67">
        <v>41030000</v>
      </c>
      <c r="B193" s="44" t="s">
        <v>309</v>
      </c>
      <c r="C193" s="70">
        <f>C194+C196</f>
        <v>434.61400000000003</v>
      </c>
      <c r="D193" s="70">
        <f>D194+D195</f>
        <v>3445.2019999999993</v>
      </c>
      <c r="E193" s="70">
        <f>E194+E195</f>
        <v>2103.642</v>
      </c>
      <c r="F193" s="70">
        <f>F194+F195</f>
        <v>700.9</v>
      </c>
      <c r="G193" s="73">
        <f t="shared" si="65"/>
        <v>161.2695403277391</v>
      </c>
      <c r="H193" s="72">
        <f t="shared" si="66"/>
        <v>20.344235258193862</v>
      </c>
      <c r="I193" s="73">
        <f t="shared" si="67"/>
        <v>33.318406839186515</v>
      </c>
    </row>
    <row r="194" spans="1:9" ht="12.75">
      <c r="A194" s="90">
        <v>41030400</v>
      </c>
      <c r="B194" s="122" t="s">
        <v>500</v>
      </c>
      <c r="C194" s="79">
        <v>350</v>
      </c>
      <c r="D194" s="93">
        <v>0</v>
      </c>
      <c r="E194" s="76">
        <v>0</v>
      </c>
      <c r="F194" s="77">
        <v>0</v>
      </c>
      <c r="G194" s="73">
        <f t="shared" si="65"/>
        <v>0</v>
      </c>
      <c r="H194" s="72">
        <v>0</v>
      </c>
      <c r="I194" s="73">
        <v>0</v>
      </c>
    </row>
    <row r="195" spans="1:9" ht="12.75">
      <c r="A195" s="90">
        <v>41035000</v>
      </c>
      <c r="B195" s="122" t="s">
        <v>501</v>
      </c>
      <c r="C195" s="79">
        <f>C196+C199+C201+C203+C205</f>
        <v>84.614</v>
      </c>
      <c r="D195" s="93">
        <f>D196+D199+D201+D203+D205+D208+D210</f>
        <v>3445.2019999999993</v>
      </c>
      <c r="E195" s="93">
        <f>E196+E199+E201+E203+E205+E208+E210</f>
        <v>2103.642</v>
      </c>
      <c r="F195" s="93">
        <f>F196+F199+F201+F203+F205+F208+F210</f>
        <v>700.9</v>
      </c>
      <c r="G195" s="73">
        <f t="shared" si="65"/>
        <v>828.349918453211</v>
      </c>
      <c r="H195" s="72">
        <f aca="true" t="shared" si="68" ref="H195:H196">F195/D195*100</f>
        <v>20.344235258193862</v>
      </c>
      <c r="I195" s="73">
        <f aca="true" t="shared" si="69" ref="I195:I196">F195/E195*100</f>
        <v>33.318406839186515</v>
      </c>
    </row>
    <row r="196" spans="1:9" ht="12.75">
      <c r="A196" s="58">
        <v>41035000</v>
      </c>
      <c r="B196" s="74" t="s">
        <v>502</v>
      </c>
      <c r="C196" s="79">
        <v>84.614</v>
      </c>
      <c r="D196" s="93">
        <v>84.614</v>
      </c>
      <c r="E196" s="93">
        <v>84.614</v>
      </c>
      <c r="F196" s="116">
        <v>84.613</v>
      </c>
      <c r="G196" s="73">
        <f t="shared" si="65"/>
        <v>99.99881816247903</v>
      </c>
      <c r="H196" s="72">
        <f t="shared" si="68"/>
        <v>99.99881816247903</v>
      </c>
      <c r="I196" s="73">
        <f t="shared" si="69"/>
        <v>99.99881816247903</v>
      </c>
    </row>
    <row r="197" spans="1:9" ht="12.75">
      <c r="A197" s="58"/>
      <c r="B197" s="74" t="s">
        <v>503</v>
      </c>
      <c r="C197" s="79"/>
      <c r="D197" s="98"/>
      <c r="E197" s="98"/>
      <c r="F197" s="120"/>
      <c r="G197" s="73"/>
      <c r="H197" s="72"/>
      <c r="I197" s="73"/>
    </row>
    <row r="198" spans="1:9" ht="12.75">
      <c r="A198" s="58"/>
      <c r="B198" s="74" t="s">
        <v>429</v>
      </c>
      <c r="C198" s="79"/>
      <c r="D198" s="98"/>
      <c r="E198" s="98"/>
      <c r="F198" s="120"/>
      <c r="G198" s="73"/>
      <c r="H198" s="72"/>
      <c r="I198" s="73"/>
    </row>
    <row r="199" spans="1:9" ht="12.75">
      <c r="A199" s="58">
        <v>41035000</v>
      </c>
      <c r="B199" s="74" t="s">
        <v>504</v>
      </c>
      <c r="C199" s="79">
        <v>0</v>
      </c>
      <c r="D199" s="93">
        <v>307.921</v>
      </c>
      <c r="E199" s="93">
        <v>307.921</v>
      </c>
      <c r="F199" s="116">
        <v>307.921</v>
      </c>
      <c r="G199" s="73">
        <v>0</v>
      </c>
      <c r="H199" s="72">
        <f>F199/D199*100</f>
        <v>100</v>
      </c>
      <c r="I199" s="73">
        <f>F199/E199*100</f>
        <v>100</v>
      </c>
    </row>
    <row r="200" spans="1:9" ht="12.75">
      <c r="A200" s="58"/>
      <c r="B200" s="202" t="s">
        <v>505</v>
      </c>
      <c r="C200" s="57"/>
      <c r="D200" s="98"/>
      <c r="E200" s="365"/>
      <c r="F200" s="403"/>
      <c r="G200" s="73"/>
      <c r="H200" s="72"/>
      <c r="I200" s="73"/>
    </row>
    <row r="201" spans="1:9" ht="12.75">
      <c r="A201" s="58">
        <v>41035000</v>
      </c>
      <c r="B201" s="74" t="s">
        <v>506</v>
      </c>
      <c r="C201" s="79">
        <v>0</v>
      </c>
      <c r="D201" s="98">
        <v>2163.696</v>
      </c>
      <c r="E201" s="98">
        <v>1222.136</v>
      </c>
      <c r="F201" s="116">
        <v>122.136</v>
      </c>
      <c r="G201" s="73">
        <v>0</v>
      </c>
      <c r="H201" s="72">
        <f>F201/D201*100</f>
        <v>5.64478558910309</v>
      </c>
      <c r="I201" s="73">
        <f>F201/E201*100</f>
        <v>9.993650461159806</v>
      </c>
    </row>
    <row r="202" spans="1:9" ht="12.75">
      <c r="A202" s="58"/>
      <c r="B202" s="74" t="s">
        <v>281</v>
      </c>
      <c r="C202" s="57"/>
      <c r="D202" s="98"/>
      <c r="E202" s="365"/>
      <c r="F202" s="403"/>
      <c r="G202" s="73"/>
      <c r="H202" s="72"/>
      <c r="I202" s="73"/>
    </row>
    <row r="203" spans="1:9" ht="12.75">
      <c r="A203" s="58">
        <v>41035000</v>
      </c>
      <c r="B203" s="74" t="s">
        <v>507</v>
      </c>
      <c r="C203" s="79">
        <v>0</v>
      </c>
      <c r="D203" s="93">
        <v>44.91</v>
      </c>
      <c r="E203" s="93">
        <v>44.91</v>
      </c>
      <c r="F203" s="116">
        <v>0</v>
      </c>
      <c r="G203" s="73">
        <v>0</v>
      </c>
      <c r="H203" s="72">
        <f>F203/D203*100</f>
        <v>0</v>
      </c>
      <c r="I203" s="73">
        <f>F203/E203*100</f>
        <v>0</v>
      </c>
    </row>
    <row r="204" spans="1:9" ht="12.75">
      <c r="A204" s="58"/>
      <c r="B204" s="74" t="s">
        <v>404</v>
      </c>
      <c r="C204" s="57"/>
      <c r="D204" s="98"/>
      <c r="E204" s="365"/>
      <c r="F204" s="403"/>
      <c r="G204" s="73"/>
      <c r="H204" s="72"/>
      <c r="I204" s="73"/>
    </row>
    <row r="205" spans="1:9" ht="12.75">
      <c r="A205" s="58">
        <v>41035000</v>
      </c>
      <c r="B205" s="74" t="s">
        <v>508</v>
      </c>
      <c r="C205" s="79">
        <v>0</v>
      </c>
      <c r="D205" s="93">
        <v>711.457</v>
      </c>
      <c r="E205" s="93">
        <v>311.457</v>
      </c>
      <c r="F205" s="116">
        <v>53.626</v>
      </c>
      <c r="G205" s="73">
        <v>0</v>
      </c>
      <c r="H205" s="72">
        <f>F205/D205*100</f>
        <v>7.537489967770364</v>
      </c>
      <c r="I205" s="73">
        <f>F205/E205*100</f>
        <v>17.217786082830052</v>
      </c>
    </row>
    <row r="206" spans="1:9" ht="12.75">
      <c r="A206" s="58"/>
      <c r="B206" s="74" t="s">
        <v>509</v>
      </c>
      <c r="C206" s="57"/>
      <c r="D206" s="98"/>
      <c r="E206" s="365"/>
      <c r="F206" s="403"/>
      <c r="G206" s="73"/>
      <c r="H206" s="72"/>
      <c r="I206" s="73"/>
    </row>
    <row r="207" spans="1:9" ht="12.75">
      <c r="A207" s="58"/>
      <c r="B207" s="74" t="s">
        <v>510</v>
      </c>
      <c r="C207" s="57"/>
      <c r="D207" s="98"/>
      <c r="E207" s="365"/>
      <c r="F207" s="403"/>
      <c r="G207" s="73"/>
      <c r="H207" s="72"/>
      <c r="I207" s="73"/>
    </row>
    <row r="208" spans="1:9" ht="12.75">
      <c r="A208" s="58">
        <v>41035000</v>
      </c>
      <c r="B208" s="74" t="s">
        <v>520</v>
      </c>
      <c r="C208" s="79">
        <v>0</v>
      </c>
      <c r="D208" s="98">
        <v>13.604</v>
      </c>
      <c r="E208" s="98">
        <v>13.604</v>
      </c>
      <c r="F208" s="116">
        <v>13.604</v>
      </c>
      <c r="G208" s="73">
        <v>0</v>
      </c>
      <c r="H208" s="72">
        <f>F208/D208*100</f>
        <v>100</v>
      </c>
      <c r="I208" s="73">
        <f>F208/E208*100</f>
        <v>100</v>
      </c>
    </row>
    <row r="209" spans="1:9" ht="12.75">
      <c r="A209" s="58"/>
      <c r="B209" s="74" t="s">
        <v>521</v>
      </c>
      <c r="C209" s="57"/>
      <c r="D209" s="98"/>
      <c r="E209" s="365"/>
      <c r="F209" s="403"/>
      <c r="G209" s="73"/>
      <c r="H209" s="72"/>
      <c r="I209" s="73"/>
    </row>
    <row r="210" spans="1:9" ht="12.75">
      <c r="A210" s="58">
        <v>41035000</v>
      </c>
      <c r="B210" s="74" t="s">
        <v>534</v>
      </c>
      <c r="C210" s="79">
        <v>0</v>
      </c>
      <c r="D210" s="93">
        <v>119</v>
      </c>
      <c r="E210" s="93">
        <v>119</v>
      </c>
      <c r="F210" s="116">
        <v>119</v>
      </c>
      <c r="G210" s="73">
        <v>0</v>
      </c>
      <c r="H210" s="72">
        <f>F210/D210*100</f>
        <v>100</v>
      </c>
      <c r="I210" s="73">
        <f>F210/E210*100</f>
        <v>100</v>
      </c>
    </row>
    <row r="211" spans="1:9" ht="12.75">
      <c r="A211" s="58"/>
      <c r="B211" s="74" t="s">
        <v>535</v>
      </c>
      <c r="C211" s="57"/>
      <c r="D211" s="98"/>
      <c r="E211" s="365"/>
      <c r="F211" s="116"/>
      <c r="G211" s="73"/>
      <c r="H211" s="72"/>
      <c r="I211" s="73"/>
    </row>
    <row r="212" spans="1:9" ht="12.75">
      <c r="A212" s="58"/>
      <c r="B212" s="74" t="s">
        <v>536</v>
      </c>
      <c r="C212" s="57"/>
      <c r="D212" s="80"/>
      <c r="E212" s="101"/>
      <c r="F212" s="391"/>
      <c r="G212" s="73"/>
      <c r="H212" s="72"/>
      <c r="I212" s="73"/>
    </row>
    <row r="213" spans="1:9" ht="13.5">
      <c r="A213" s="80"/>
      <c r="B213" s="74"/>
      <c r="C213" s="74"/>
      <c r="D213" s="101"/>
      <c r="E213" s="101"/>
      <c r="F213" s="74"/>
      <c r="G213" s="123"/>
      <c r="H213" s="47"/>
      <c r="I213" s="123"/>
    </row>
    <row r="214" spans="1:9" ht="13.5">
      <c r="A214" s="82">
        <v>602100</v>
      </c>
      <c r="B214" s="124" t="s">
        <v>291</v>
      </c>
      <c r="C214" s="125"/>
      <c r="D214" s="126"/>
      <c r="E214" s="126"/>
      <c r="F214" s="127">
        <v>1554.475</v>
      </c>
      <c r="G214" s="126"/>
      <c r="H214" s="126"/>
      <c r="I214" s="126"/>
    </row>
    <row r="215" spans="1:9" ht="27.75" customHeight="1">
      <c r="A215" s="82">
        <v>602400</v>
      </c>
      <c r="B215" s="401" t="s">
        <v>346</v>
      </c>
      <c r="C215" s="125"/>
      <c r="D215" s="129"/>
      <c r="E215" s="129"/>
      <c r="F215" s="130">
        <v>31.5</v>
      </c>
      <c r="G215" s="126"/>
      <c r="H215" s="126"/>
      <c r="I215" s="126"/>
    </row>
    <row r="216" spans="1:9" ht="13.5">
      <c r="A216" s="89"/>
      <c r="B216" s="68" t="s">
        <v>321</v>
      </c>
      <c r="C216" s="104">
        <f>C174</f>
        <v>8936.307999999999</v>
      </c>
      <c r="D216" s="104">
        <f>D174</f>
        <v>14429.360999999999</v>
      </c>
      <c r="E216" s="104">
        <f>E174</f>
        <v>13087.801</v>
      </c>
      <c r="F216" s="104">
        <f>F174+F214+F215</f>
        <v>8214.9</v>
      </c>
      <c r="G216" s="107">
        <f aca="true" t="shared" si="70" ref="G216:G217">F216/C216*100</f>
        <v>91.92722542687652</v>
      </c>
      <c r="H216" s="107">
        <f aca="true" t="shared" si="71" ref="H216:H217">F216/D216*100</f>
        <v>56.93183502720599</v>
      </c>
      <c r="I216" s="107">
        <f aca="true" t="shared" si="72" ref="I216:I217">F216/E216*100</f>
        <v>62.76761084616125</v>
      </c>
    </row>
    <row r="217" spans="1:9" ht="13.5">
      <c r="A217" s="82">
        <v>900103</v>
      </c>
      <c r="B217" s="124" t="s">
        <v>322</v>
      </c>
      <c r="C217" s="104">
        <f>C173+C216</f>
        <v>356349.116</v>
      </c>
      <c r="D217" s="104">
        <f>D173+D216</f>
        <v>396945.35599999997</v>
      </c>
      <c r="E217" s="104">
        <f>E173+E216</f>
        <v>191665.389</v>
      </c>
      <c r="F217" s="104">
        <f>F173+F216</f>
        <v>191595.88399999996</v>
      </c>
      <c r="G217" s="81">
        <f t="shared" si="70"/>
        <v>53.766341881426186</v>
      </c>
      <c r="H217" s="81">
        <f t="shared" si="71"/>
        <v>48.26757162010984</v>
      </c>
      <c r="I217" s="81">
        <f t="shared" si="72"/>
        <v>99.963736280002</v>
      </c>
    </row>
    <row r="218" spans="7:9" ht="12.75">
      <c r="G218" s="47"/>
      <c r="H218" s="47"/>
      <c r="I218" s="47"/>
    </row>
    <row r="219" spans="7:9" ht="12.75">
      <c r="G219" s="47"/>
      <c r="H219" s="47"/>
      <c r="I219" s="47"/>
    </row>
    <row r="220" spans="7:9" ht="12.75">
      <c r="G220" s="47"/>
      <c r="H220" s="47"/>
      <c r="I220" s="47"/>
    </row>
    <row r="221" spans="2:9" ht="14.25">
      <c r="B221" s="131"/>
      <c r="C221" s="47"/>
      <c r="D221" s="47"/>
      <c r="G221" s="47"/>
      <c r="H221" s="47"/>
      <c r="I221" s="47"/>
    </row>
    <row r="222" spans="2:9" ht="18">
      <c r="B222" s="39" t="s">
        <v>430</v>
      </c>
      <c r="F222" s="39" t="s">
        <v>511</v>
      </c>
      <c r="G222" s="47"/>
      <c r="H222" s="47"/>
      <c r="I222" s="47"/>
    </row>
  </sheetData>
  <sheetProtection selectLockedCells="1" selectUnlockedCells="1"/>
  <mergeCells count="1">
    <mergeCell ref="G10:I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1" manualBreakCount="1">
    <brk id="10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4:G162"/>
  <sheetViews>
    <sheetView zoomScale="75" zoomScaleNormal="75" workbookViewId="0" topLeftCell="A32">
      <selection activeCell="D34" sqref="D34"/>
    </sheetView>
  </sheetViews>
  <sheetFormatPr defaultColWidth="9.00390625" defaultRowHeight="12.75"/>
  <cols>
    <col min="1" max="1" width="12.75390625" style="1" customWidth="1"/>
    <col min="2" max="2" width="99.00390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4" spans="4:7" ht="14.25">
      <c r="D4" s="2"/>
      <c r="E4" s="2" t="s">
        <v>0</v>
      </c>
      <c r="F4" s="2"/>
      <c r="G4" s="3"/>
    </row>
    <row r="5" spans="4:7" ht="14.25">
      <c r="D5" s="2" t="s">
        <v>1</v>
      </c>
      <c r="E5" s="2"/>
      <c r="F5" s="2"/>
      <c r="G5" s="3"/>
    </row>
    <row r="6" spans="4:7" ht="14.25">
      <c r="D6" s="2"/>
      <c r="E6" s="2" t="s">
        <v>2</v>
      </c>
      <c r="F6" s="2"/>
      <c r="G6" s="3"/>
    </row>
    <row r="7" spans="4:7" ht="14.25">
      <c r="D7" s="2"/>
      <c r="E7" s="2"/>
      <c r="F7" s="2"/>
      <c r="G7" s="3"/>
    </row>
    <row r="8" ht="12.75">
      <c r="G8" s="3"/>
    </row>
    <row r="9" spans="2:7" ht="18">
      <c r="B9" s="133" t="s">
        <v>407</v>
      </c>
      <c r="C9" s="4"/>
      <c r="G9" s="3"/>
    </row>
    <row r="10" ht="13.5">
      <c r="G10" s="3"/>
    </row>
    <row r="11" spans="1:7" ht="15.75">
      <c r="A11" s="374" t="s">
        <v>5</v>
      </c>
      <c r="B11" s="375"/>
      <c r="C11" s="376"/>
      <c r="D11" s="6"/>
      <c r="E11" s="7" t="s">
        <v>6</v>
      </c>
      <c r="F11" s="8"/>
      <c r="G11" s="3"/>
    </row>
    <row r="12" spans="1:7" ht="16.5" customHeight="1">
      <c r="A12" s="377" t="s">
        <v>7</v>
      </c>
      <c r="B12" s="378" t="s">
        <v>8</v>
      </c>
      <c r="C12" s="14" t="s">
        <v>11</v>
      </c>
      <c r="D12" s="11" t="s">
        <v>9</v>
      </c>
      <c r="E12" s="12"/>
      <c r="F12" s="13" t="s">
        <v>10</v>
      </c>
      <c r="G12" s="3"/>
    </row>
    <row r="13" spans="1:7" ht="12.75" customHeight="1">
      <c r="A13" s="377" t="s">
        <v>12</v>
      </c>
      <c r="B13" s="378" t="s">
        <v>13</v>
      </c>
      <c r="C13" s="14"/>
      <c r="D13" s="11" t="s">
        <v>14</v>
      </c>
      <c r="E13" s="14" t="s">
        <v>15</v>
      </c>
      <c r="F13" s="13" t="s">
        <v>16</v>
      </c>
      <c r="G13" s="3"/>
    </row>
    <row r="14" spans="1:7" ht="15.75" customHeight="1">
      <c r="A14" s="21"/>
      <c r="B14" s="379"/>
      <c r="C14" s="14"/>
      <c r="D14" s="11" t="s">
        <v>17</v>
      </c>
      <c r="E14" s="14"/>
      <c r="F14" s="13" t="s">
        <v>18</v>
      </c>
      <c r="G14" s="3"/>
    </row>
    <row r="15" spans="1:7" ht="12" customHeight="1">
      <c r="A15" s="380">
        <v>1</v>
      </c>
      <c r="B15" s="381">
        <v>2</v>
      </c>
      <c r="C15" s="16">
        <v>6</v>
      </c>
      <c r="D15" s="17">
        <v>3</v>
      </c>
      <c r="E15" s="16">
        <v>4</v>
      </c>
      <c r="F15" s="16">
        <v>5</v>
      </c>
      <c r="G15" s="3"/>
    </row>
    <row r="16" spans="1:7" ht="15.75" customHeight="1">
      <c r="A16" s="18">
        <v>10000000</v>
      </c>
      <c r="B16" s="382" t="s">
        <v>19</v>
      </c>
      <c r="C16" s="20">
        <f aca="true" t="shared" si="0" ref="C16:C19">D16</f>
        <v>117581.76999999999</v>
      </c>
      <c r="D16" s="20">
        <f>D17+D31</f>
        <v>117581.76999999999</v>
      </c>
      <c r="E16" s="18"/>
      <c r="F16" s="18"/>
      <c r="G16" s="3"/>
    </row>
    <row r="17" spans="1:7" ht="21" customHeight="1">
      <c r="A17" s="18">
        <v>11000000</v>
      </c>
      <c r="B17" s="382" t="s">
        <v>20</v>
      </c>
      <c r="C17" s="20">
        <f t="shared" si="0"/>
        <v>54931.922</v>
      </c>
      <c r="D17" s="20">
        <f>D18</f>
        <v>54931.922</v>
      </c>
      <c r="E17" s="18"/>
      <c r="F17" s="18"/>
      <c r="G17" s="3"/>
    </row>
    <row r="18" spans="1:7" s="24" customFormat="1" ht="18.75" customHeight="1">
      <c r="A18" s="21">
        <v>11010000</v>
      </c>
      <c r="B18" s="379" t="s">
        <v>408</v>
      </c>
      <c r="C18" s="22">
        <f t="shared" si="0"/>
        <v>54931.922</v>
      </c>
      <c r="D18" s="22">
        <f>D19+D21+D24+D26+D28</f>
        <v>54931.922</v>
      </c>
      <c r="E18" s="21"/>
      <c r="F18" s="21"/>
      <c r="G18" s="23"/>
    </row>
    <row r="19" spans="1:7" s="26" customFormat="1" ht="17.25" customHeight="1">
      <c r="A19" s="21">
        <v>11010100</v>
      </c>
      <c r="B19" s="379" t="s">
        <v>22</v>
      </c>
      <c r="C19" s="22">
        <f t="shared" si="0"/>
        <v>40829.022</v>
      </c>
      <c r="D19" s="22">
        <f>37359.022+3470</f>
        <v>40829.022</v>
      </c>
      <c r="E19" s="21"/>
      <c r="F19" s="21"/>
      <c r="G19" s="25"/>
    </row>
    <row r="20" spans="1:7" s="26" customFormat="1" ht="17.25" customHeight="1">
      <c r="A20" s="21"/>
      <c r="B20" s="379" t="s">
        <v>23</v>
      </c>
      <c r="C20" s="22"/>
      <c r="D20" s="22"/>
      <c r="E20" s="21"/>
      <c r="F20" s="21"/>
      <c r="G20" s="25"/>
    </row>
    <row r="21" spans="1:7" ht="18.75" customHeight="1">
      <c r="A21" s="21">
        <v>11010200</v>
      </c>
      <c r="B21" s="379" t="s">
        <v>24</v>
      </c>
      <c r="C21" s="22">
        <f>D21</f>
        <v>8200</v>
      </c>
      <c r="D21" s="22">
        <v>8200</v>
      </c>
      <c r="E21" s="21"/>
      <c r="F21" s="21"/>
      <c r="G21" s="3"/>
    </row>
    <row r="22" spans="1:7" ht="13.5" customHeight="1">
      <c r="A22" s="21"/>
      <c r="B22" s="379" t="s">
        <v>25</v>
      </c>
      <c r="C22" s="22"/>
      <c r="D22" s="22"/>
      <c r="E22" s="21"/>
      <c r="F22" s="21"/>
      <c r="G22" s="3"/>
    </row>
    <row r="23" spans="1:7" ht="13.5" customHeight="1">
      <c r="A23" s="21"/>
      <c r="B23" s="379" t="s">
        <v>26</v>
      </c>
      <c r="C23" s="22"/>
      <c r="D23" s="22"/>
      <c r="E23" s="21"/>
      <c r="F23" s="21"/>
      <c r="G23" s="3"/>
    </row>
    <row r="24" spans="1:7" ht="14.25" customHeight="1">
      <c r="A24" s="21">
        <v>11010400</v>
      </c>
      <c r="B24" s="379" t="s">
        <v>27</v>
      </c>
      <c r="C24" s="22">
        <f>D24</f>
        <v>3437.55</v>
      </c>
      <c r="D24" s="22">
        <f>2687.55+750</f>
        <v>3437.55</v>
      </c>
      <c r="E24" s="21"/>
      <c r="F24" s="21"/>
      <c r="G24" s="3"/>
    </row>
    <row r="25" spans="1:7" ht="14.25" customHeight="1">
      <c r="A25" s="21"/>
      <c r="B25" s="379" t="s">
        <v>28</v>
      </c>
      <c r="C25" s="22"/>
      <c r="D25" s="22"/>
      <c r="E25" s="21"/>
      <c r="F25" s="21"/>
      <c r="G25" s="3"/>
    </row>
    <row r="26" spans="1:7" ht="14.25" customHeight="1">
      <c r="A26" s="21">
        <v>11010500</v>
      </c>
      <c r="B26" s="379" t="s">
        <v>29</v>
      </c>
      <c r="C26" s="22">
        <f>D26</f>
        <v>2425.35</v>
      </c>
      <c r="D26" s="22">
        <v>2425.35</v>
      </c>
      <c r="E26" s="21"/>
      <c r="F26" s="21"/>
      <c r="G26" s="3"/>
    </row>
    <row r="27" spans="1:7" ht="12" customHeight="1">
      <c r="A27" s="21"/>
      <c r="B27" s="379" t="s">
        <v>30</v>
      </c>
      <c r="C27" s="22"/>
      <c r="D27" s="22"/>
      <c r="E27" s="21"/>
      <c r="F27" s="21"/>
      <c r="G27" s="3"/>
    </row>
    <row r="28" spans="1:7" ht="12.75" customHeight="1">
      <c r="A28" s="21">
        <v>11010900</v>
      </c>
      <c r="B28" s="379" t="s">
        <v>409</v>
      </c>
      <c r="C28" s="22">
        <f>D28</f>
        <v>40</v>
      </c>
      <c r="D28" s="22">
        <v>40</v>
      </c>
      <c r="E28" s="21"/>
      <c r="F28" s="21"/>
      <c r="G28" s="3"/>
    </row>
    <row r="29" spans="1:7" ht="14.25" customHeight="1">
      <c r="A29" s="21"/>
      <c r="B29" s="379" t="s">
        <v>410</v>
      </c>
      <c r="C29" s="22"/>
      <c r="D29" s="22"/>
      <c r="E29" s="21"/>
      <c r="F29" s="21"/>
      <c r="G29" s="3"/>
    </row>
    <row r="30" spans="1:7" ht="14.25" customHeight="1">
      <c r="A30" s="21"/>
      <c r="B30" s="379" t="s">
        <v>371</v>
      </c>
      <c r="C30" s="22"/>
      <c r="D30" s="22"/>
      <c r="E30" s="21"/>
      <c r="F30" s="21"/>
      <c r="G30" s="3"/>
    </row>
    <row r="31" spans="1:7" ht="20.25" customHeight="1">
      <c r="A31" s="18">
        <v>18000000</v>
      </c>
      <c r="B31" s="382" t="s">
        <v>411</v>
      </c>
      <c r="C31" s="20">
        <f aca="true" t="shared" si="1" ref="C31:C42">D31</f>
        <v>62649.848</v>
      </c>
      <c r="D31" s="20">
        <f>D32+D37+D40</f>
        <v>62649.848</v>
      </c>
      <c r="E31" s="18"/>
      <c r="F31" s="18"/>
      <c r="G31" s="3"/>
    </row>
    <row r="32" spans="1:7" ht="20.25" customHeight="1">
      <c r="A32" s="18">
        <v>18010000</v>
      </c>
      <c r="B32" s="382" t="s">
        <v>412</v>
      </c>
      <c r="C32" s="20">
        <f t="shared" si="1"/>
        <v>60613.047999999995</v>
      </c>
      <c r="D32" s="20">
        <f>D33+D34+D35+D36</f>
        <v>60613.047999999995</v>
      </c>
      <c r="E32" s="18"/>
      <c r="F32" s="18"/>
      <c r="G32" s="3"/>
    </row>
    <row r="33" spans="1:7" ht="15" customHeight="1">
      <c r="A33" s="21">
        <v>18010500</v>
      </c>
      <c r="B33" s="379" t="s">
        <v>33</v>
      </c>
      <c r="C33" s="22">
        <f t="shared" si="1"/>
        <v>17290.67</v>
      </c>
      <c r="D33" s="22">
        <v>17290.67</v>
      </c>
      <c r="E33" s="21"/>
      <c r="F33" s="21"/>
      <c r="G33" s="3"/>
    </row>
    <row r="34" spans="1:7" ht="16.5" customHeight="1">
      <c r="A34" s="21">
        <v>18010600</v>
      </c>
      <c r="B34" s="379" t="s">
        <v>34</v>
      </c>
      <c r="C34" s="22">
        <f t="shared" si="1"/>
        <v>36391.468</v>
      </c>
      <c r="D34" s="22">
        <f>31622.468+4769</f>
        <v>36391.468</v>
      </c>
      <c r="E34" s="21"/>
      <c r="F34" s="21"/>
      <c r="G34" s="3"/>
    </row>
    <row r="35" spans="1:7" ht="13.5" customHeight="1">
      <c r="A35" s="21">
        <v>18010700</v>
      </c>
      <c r="B35" s="379" t="s">
        <v>35</v>
      </c>
      <c r="C35" s="22">
        <f t="shared" si="1"/>
        <v>2175.77</v>
      </c>
      <c r="D35" s="22">
        <v>2175.77</v>
      </c>
      <c r="E35" s="21"/>
      <c r="F35" s="21"/>
      <c r="G35" s="3"/>
    </row>
    <row r="36" spans="1:7" ht="14.25" customHeight="1">
      <c r="A36" s="21">
        <v>18010900</v>
      </c>
      <c r="B36" s="379" t="s">
        <v>36</v>
      </c>
      <c r="C36" s="22">
        <f t="shared" si="1"/>
        <v>4755.14</v>
      </c>
      <c r="D36" s="22">
        <v>4755.14</v>
      </c>
      <c r="E36" s="21"/>
      <c r="F36" s="21"/>
      <c r="G36" s="3"/>
    </row>
    <row r="37" spans="1:7" ht="14.25" customHeight="1">
      <c r="A37" s="18">
        <v>18020000</v>
      </c>
      <c r="B37" s="382" t="s">
        <v>38</v>
      </c>
      <c r="C37" s="20">
        <f t="shared" si="1"/>
        <v>1778.9</v>
      </c>
      <c r="D37" s="20">
        <f>D38+D39</f>
        <v>1778.9</v>
      </c>
      <c r="E37" s="18"/>
      <c r="F37" s="18"/>
      <c r="G37" s="3"/>
    </row>
    <row r="38" spans="1:7" ht="14.25" customHeight="1">
      <c r="A38" s="21">
        <v>18020100</v>
      </c>
      <c r="B38" s="379" t="s">
        <v>39</v>
      </c>
      <c r="C38" s="22">
        <f t="shared" si="1"/>
        <v>1488</v>
      </c>
      <c r="D38" s="22">
        <v>1488</v>
      </c>
      <c r="E38" s="21"/>
      <c r="F38" s="21"/>
      <c r="G38" s="3"/>
    </row>
    <row r="39" spans="1:7" ht="14.25" customHeight="1">
      <c r="A39" s="21">
        <v>18020200</v>
      </c>
      <c r="B39" s="379" t="s">
        <v>40</v>
      </c>
      <c r="C39" s="22">
        <f t="shared" si="1"/>
        <v>290.9</v>
      </c>
      <c r="D39" s="22">
        <v>290.9</v>
      </c>
      <c r="E39" s="21"/>
      <c r="F39" s="21"/>
      <c r="G39" s="3"/>
    </row>
    <row r="40" spans="1:7" ht="14.25" customHeight="1">
      <c r="A40" s="18">
        <v>18030000</v>
      </c>
      <c r="B40" s="382" t="s">
        <v>41</v>
      </c>
      <c r="C40" s="20">
        <f t="shared" si="1"/>
        <v>257.90000000000003</v>
      </c>
      <c r="D40" s="20">
        <f>D41+D42</f>
        <v>257.90000000000003</v>
      </c>
      <c r="E40" s="18"/>
      <c r="F40" s="18"/>
      <c r="G40" s="3"/>
    </row>
    <row r="41" spans="1:7" ht="14.25" customHeight="1">
      <c r="A41" s="21">
        <v>18030100</v>
      </c>
      <c r="B41" s="379" t="s">
        <v>42</v>
      </c>
      <c r="C41" s="22">
        <f t="shared" si="1"/>
        <v>235.8</v>
      </c>
      <c r="D41" s="22">
        <v>235.8</v>
      </c>
      <c r="E41" s="21"/>
      <c r="F41" s="21"/>
      <c r="G41" s="3"/>
    </row>
    <row r="42" spans="1:7" ht="14.25" customHeight="1">
      <c r="A42" s="21">
        <v>18030200</v>
      </c>
      <c r="B42" s="379" t="s">
        <v>43</v>
      </c>
      <c r="C42" s="22">
        <f t="shared" si="1"/>
        <v>22.1</v>
      </c>
      <c r="D42" s="22">
        <v>22.1</v>
      </c>
      <c r="E42" s="21"/>
      <c r="F42" s="21"/>
      <c r="G42" s="3"/>
    </row>
    <row r="43" spans="1:7" ht="15.75" customHeight="1">
      <c r="A43" s="18">
        <v>20000000</v>
      </c>
      <c r="B43" s="382" t="s">
        <v>62</v>
      </c>
      <c r="C43" s="20">
        <f>D43+E43</f>
        <v>18460.894</v>
      </c>
      <c r="D43" s="20">
        <f>D44+D48+D60</f>
        <v>9959.2</v>
      </c>
      <c r="E43" s="20">
        <f>E63</f>
        <v>8501.694</v>
      </c>
      <c r="F43" s="18"/>
      <c r="G43" s="3"/>
    </row>
    <row r="44" spans="1:7" ht="15.75">
      <c r="A44" s="18">
        <v>21000000</v>
      </c>
      <c r="B44" s="382" t="s">
        <v>63</v>
      </c>
      <c r="C44" s="20">
        <f aca="true" t="shared" si="2" ref="C44:C47">D44</f>
        <v>84.2</v>
      </c>
      <c r="D44" s="20">
        <f>D45</f>
        <v>84.2</v>
      </c>
      <c r="E44" s="18"/>
      <c r="F44" s="18"/>
      <c r="G44" s="3"/>
    </row>
    <row r="45" spans="1:7" ht="14.25" customHeight="1">
      <c r="A45" s="18">
        <v>21080000</v>
      </c>
      <c r="B45" s="382" t="s">
        <v>64</v>
      </c>
      <c r="C45" s="20">
        <f t="shared" si="2"/>
        <v>84.2</v>
      </c>
      <c r="D45" s="20">
        <f>D46+D47</f>
        <v>84.2</v>
      </c>
      <c r="E45" s="18"/>
      <c r="F45" s="18"/>
      <c r="G45" s="3"/>
    </row>
    <row r="46" spans="1:7" ht="14.25" customHeight="1">
      <c r="A46" s="21">
        <v>21080500</v>
      </c>
      <c r="B46" s="379" t="s">
        <v>64</v>
      </c>
      <c r="C46" s="22">
        <f t="shared" si="2"/>
        <v>1</v>
      </c>
      <c r="D46" s="22">
        <v>1</v>
      </c>
      <c r="E46" s="21"/>
      <c r="F46" s="21"/>
      <c r="G46" s="3"/>
    </row>
    <row r="47" spans="1:7" ht="14.25" customHeight="1">
      <c r="A47" s="21">
        <v>21081100</v>
      </c>
      <c r="B47" s="379" t="s">
        <v>68</v>
      </c>
      <c r="C47" s="22">
        <f t="shared" si="2"/>
        <v>83.2</v>
      </c>
      <c r="D47" s="22">
        <v>83.2</v>
      </c>
      <c r="E47" s="21"/>
      <c r="F47" s="21"/>
      <c r="G47" s="3"/>
    </row>
    <row r="48" spans="1:7" ht="15.75">
      <c r="A48" s="18">
        <v>22000000</v>
      </c>
      <c r="B48" s="382" t="s">
        <v>69</v>
      </c>
      <c r="C48" s="20">
        <f>C52+C50</f>
        <v>9869</v>
      </c>
      <c r="D48" s="20">
        <f>D52+D50</f>
        <v>9869</v>
      </c>
      <c r="E48" s="18"/>
      <c r="F48" s="18"/>
      <c r="G48" s="3"/>
    </row>
    <row r="49" spans="1:7" ht="15.75">
      <c r="A49" s="21"/>
      <c r="B49" s="382" t="s">
        <v>70</v>
      </c>
      <c r="C49" s="21"/>
      <c r="D49" s="21"/>
      <c r="E49" s="21"/>
      <c r="F49" s="21"/>
      <c r="G49" s="3"/>
    </row>
    <row r="50" spans="1:7" ht="15.75">
      <c r="A50" s="18">
        <v>22010000</v>
      </c>
      <c r="B50" s="382" t="s">
        <v>413</v>
      </c>
      <c r="C50" s="20">
        <f aca="true" t="shared" si="3" ref="C50:C53">D50</f>
        <v>6569</v>
      </c>
      <c r="D50" s="20">
        <f>D51</f>
        <v>6569</v>
      </c>
      <c r="E50" s="21"/>
      <c r="F50" s="21"/>
      <c r="G50" s="3"/>
    </row>
    <row r="51" spans="1:7" ht="15.75">
      <c r="A51" s="21">
        <v>22012500</v>
      </c>
      <c r="B51" s="382" t="s">
        <v>414</v>
      </c>
      <c r="C51" s="22">
        <f t="shared" si="3"/>
        <v>6569</v>
      </c>
      <c r="D51" s="22">
        <v>6569</v>
      </c>
      <c r="E51" s="21"/>
      <c r="F51" s="21"/>
      <c r="G51" s="3"/>
    </row>
    <row r="52" spans="1:7" ht="15.75">
      <c r="A52" s="18">
        <v>22090000</v>
      </c>
      <c r="B52" s="382" t="s">
        <v>71</v>
      </c>
      <c r="C52" s="20">
        <f t="shared" si="3"/>
        <v>3300</v>
      </c>
      <c r="D52" s="20">
        <f>D53+D55+D56+D58</f>
        <v>3300</v>
      </c>
      <c r="E52" s="18"/>
      <c r="F52" s="18"/>
      <c r="G52" s="3"/>
    </row>
    <row r="53" spans="1:7" ht="15">
      <c r="A53" s="21">
        <v>22090100</v>
      </c>
      <c r="B53" s="379" t="s">
        <v>72</v>
      </c>
      <c r="C53" s="22">
        <f t="shared" si="3"/>
        <v>200</v>
      </c>
      <c r="D53" s="22">
        <v>200</v>
      </c>
      <c r="E53" s="21"/>
      <c r="F53" s="21"/>
      <c r="G53" s="3"/>
    </row>
    <row r="54" spans="1:7" ht="15">
      <c r="A54" s="21"/>
      <c r="B54" s="379" t="s">
        <v>73</v>
      </c>
      <c r="C54" s="22"/>
      <c r="D54" s="22"/>
      <c r="E54" s="21"/>
      <c r="F54" s="21"/>
      <c r="G54" s="3"/>
    </row>
    <row r="55" spans="1:7" ht="15">
      <c r="A55" s="21">
        <v>22090200</v>
      </c>
      <c r="B55" s="379" t="s">
        <v>415</v>
      </c>
      <c r="C55" s="22">
        <f aca="true" t="shared" si="4" ref="C55:C56">D55</f>
        <v>1460</v>
      </c>
      <c r="D55" s="22">
        <v>1460</v>
      </c>
      <c r="E55" s="21"/>
      <c r="F55" s="21"/>
      <c r="G55" s="3"/>
    </row>
    <row r="56" spans="1:7" ht="15">
      <c r="A56" s="21">
        <v>22090300</v>
      </c>
      <c r="B56" s="379" t="s">
        <v>416</v>
      </c>
      <c r="C56" s="22">
        <f t="shared" si="4"/>
        <v>7.5</v>
      </c>
      <c r="D56" s="22">
        <v>7.5</v>
      </c>
      <c r="E56" s="21"/>
      <c r="F56" s="21"/>
      <c r="G56" s="3"/>
    </row>
    <row r="57" spans="1:7" ht="15">
      <c r="A57" s="21"/>
      <c r="B57" s="379" t="s">
        <v>417</v>
      </c>
      <c r="C57" s="22"/>
      <c r="D57" s="22"/>
      <c r="E57" s="21"/>
      <c r="F57" s="21"/>
      <c r="G57" s="3"/>
    </row>
    <row r="58" spans="1:7" ht="15">
      <c r="A58" s="21">
        <v>22090400</v>
      </c>
      <c r="B58" s="379" t="s">
        <v>74</v>
      </c>
      <c r="C58" s="22">
        <f>D58</f>
        <v>1632.5</v>
      </c>
      <c r="D58" s="22">
        <v>1632.5</v>
      </c>
      <c r="E58" s="21"/>
      <c r="F58" s="21"/>
      <c r="G58" s="3"/>
    </row>
    <row r="59" spans="1:7" ht="15">
      <c r="A59" s="21"/>
      <c r="B59" s="379" t="s">
        <v>75</v>
      </c>
      <c r="C59" s="22"/>
      <c r="D59" s="22"/>
      <c r="E59" s="21"/>
      <c r="F59" s="21"/>
      <c r="G59" s="3"/>
    </row>
    <row r="60" spans="1:7" ht="15.75">
      <c r="A60" s="18">
        <v>24000000</v>
      </c>
      <c r="B60" s="382" t="s">
        <v>76</v>
      </c>
      <c r="C60" s="20">
        <f aca="true" t="shared" si="5" ref="C60:C62">D60</f>
        <v>6</v>
      </c>
      <c r="D60" s="20">
        <f aca="true" t="shared" si="6" ref="D60:D61">D61</f>
        <v>6</v>
      </c>
      <c r="E60" s="18"/>
      <c r="F60" s="18"/>
      <c r="G60" s="3"/>
    </row>
    <row r="61" spans="1:7" ht="15.75">
      <c r="A61" s="18">
        <v>24060000</v>
      </c>
      <c r="B61" s="382" t="s">
        <v>64</v>
      </c>
      <c r="C61" s="20">
        <f t="shared" si="5"/>
        <v>6</v>
      </c>
      <c r="D61" s="20">
        <f t="shared" si="6"/>
        <v>6</v>
      </c>
      <c r="E61" s="18"/>
      <c r="F61" s="18"/>
      <c r="G61" s="3"/>
    </row>
    <row r="62" spans="1:7" ht="15">
      <c r="A62" s="21">
        <v>24060300</v>
      </c>
      <c r="B62" s="379" t="s">
        <v>64</v>
      </c>
      <c r="C62" s="22">
        <f t="shared" si="5"/>
        <v>6</v>
      </c>
      <c r="D62" s="22">
        <v>6</v>
      </c>
      <c r="E62" s="21"/>
      <c r="F62" s="21"/>
      <c r="G62" s="3"/>
    </row>
    <row r="63" spans="1:7" ht="15.75">
      <c r="A63" s="18">
        <v>25000000</v>
      </c>
      <c r="B63" s="382" t="s">
        <v>82</v>
      </c>
      <c r="C63" s="20">
        <f aca="true" t="shared" si="7" ref="C63:C64">E63</f>
        <v>8501.694</v>
      </c>
      <c r="D63" s="22"/>
      <c r="E63" s="20">
        <f>E64</f>
        <v>8501.694</v>
      </c>
      <c r="F63" s="21"/>
      <c r="G63" s="3"/>
    </row>
    <row r="64" spans="1:7" ht="15.75">
      <c r="A64" s="18">
        <v>25010000</v>
      </c>
      <c r="B64" s="382" t="s">
        <v>83</v>
      </c>
      <c r="C64" s="20">
        <f t="shared" si="7"/>
        <v>8501.694</v>
      </c>
      <c r="D64" s="22"/>
      <c r="E64" s="20">
        <f>E66+E67+E68</f>
        <v>8501.694</v>
      </c>
      <c r="F64" s="21"/>
      <c r="G64" s="3"/>
    </row>
    <row r="65" spans="1:7" ht="15.75">
      <c r="A65" s="18"/>
      <c r="B65" s="382" t="s">
        <v>84</v>
      </c>
      <c r="C65" s="22"/>
      <c r="D65" s="22"/>
      <c r="E65" s="21"/>
      <c r="F65" s="21"/>
      <c r="G65" s="3"/>
    </row>
    <row r="66" spans="1:7" ht="15">
      <c r="A66" s="21">
        <v>25010100</v>
      </c>
      <c r="B66" s="379" t="s">
        <v>85</v>
      </c>
      <c r="C66" s="22">
        <f aca="true" t="shared" si="8" ref="C66:C68">E66</f>
        <v>8233.738</v>
      </c>
      <c r="D66" s="22"/>
      <c r="E66" s="41">
        <v>8233.738</v>
      </c>
      <c r="F66" s="21"/>
      <c r="G66" s="3"/>
    </row>
    <row r="67" spans="1:7" ht="15">
      <c r="A67" s="21">
        <v>25010200</v>
      </c>
      <c r="B67" s="379" t="s">
        <v>86</v>
      </c>
      <c r="C67" s="22">
        <f t="shared" si="8"/>
        <v>17.519</v>
      </c>
      <c r="D67" s="22"/>
      <c r="E67" s="41">
        <v>17.519</v>
      </c>
      <c r="F67" s="21"/>
      <c r="G67" s="3"/>
    </row>
    <row r="68" spans="1:7" ht="15">
      <c r="A68" s="21">
        <v>25010300</v>
      </c>
      <c r="B68" s="379" t="s">
        <v>87</v>
      </c>
      <c r="C68" s="22">
        <f t="shared" si="8"/>
        <v>250.437</v>
      </c>
      <c r="D68" s="22"/>
      <c r="E68" s="41">
        <v>250.437</v>
      </c>
      <c r="F68" s="21"/>
      <c r="G68" s="3"/>
    </row>
    <row r="69" spans="1:7" ht="15.75">
      <c r="A69" s="18">
        <v>30000000</v>
      </c>
      <c r="B69" s="379" t="s">
        <v>418</v>
      </c>
      <c r="C69" s="20">
        <f aca="true" t="shared" si="9" ref="C69:C71">D69</f>
        <v>2</v>
      </c>
      <c r="D69" s="20">
        <f aca="true" t="shared" si="10" ref="D69:D70">D70</f>
        <v>2</v>
      </c>
      <c r="E69" s="18"/>
      <c r="F69" s="18"/>
      <c r="G69" s="3"/>
    </row>
    <row r="70" spans="1:7" ht="15.75">
      <c r="A70" s="18">
        <v>31000000</v>
      </c>
      <c r="B70" s="382" t="s">
        <v>78</v>
      </c>
      <c r="C70" s="20">
        <f t="shared" si="9"/>
        <v>2</v>
      </c>
      <c r="D70" s="20">
        <f t="shared" si="10"/>
        <v>2</v>
      </c>
      <c r="E70" s="18"/>
      <c r="F70" s="18"/>
      <c r="G70" s="3"/>
    </row>
    <row r="71" spans="1:7" ht="15">
      <c r="A71" s="21">
        <v>31010200</v>
      </c>
      <c r="B71" s="379" t="s">
        <v>79</v>
      </c>
      <c r="C71" s="22">
        <f t="shared" si="9"/>
        <v>2</v>
      </c>
      <c r="D71" s="22">
        <v>2</v>
      </c>
      <c r="E71" s="21"/>
      <c r="F71" s="21"/>
      <c r="G71" s="3"/>
    </row>
    <row r="72" spans="1:7" ht="15">
      <c r="A72" s="21"/>
      <c r="B72" s="379" t="s">
        <v>80</v>
      </c>
      <c r="C72" s="22"/>
      <c r="D72" s="22"/>
      <c r="E72" s="21"/>
      <c r="F72" s="21"/>
      <c r="G72" s="3"/>
    </row>
    <row r="73" spans="1:7" ht="15.75">
      <c r="A73" s="21"/>
      <c r="B73" s="379" t="s">
        <v>81</v>
      </c>
      <c r="C73" s="22"/>
      <c r="D73" s="22"/>
      <c r="E73" s="21"/>
      <c r="F73" s="21"/>
      <c r="G73" s="3"/>
    </row>
    <row r="74" spans="1:7" ht="16.5">
      <c r="A74" s="27"/>
      <c r="B74" s="383" t="s">
        <v>90</v>
      </c>
      <c r="C74" s="29">
        <f>C16+C43+C69</f>
        <v>136044.664</v>
      </c>
      <c r="D74" s="29">
        <f>D16+D43+D69</f>
        <v>127542.96999999999</v>
      </c>
      <c r="E74" s="29">
        <f>E43</f>
        <v>8501.694</v>
      </c>
      <c r="F74" s="27"/>
      <c r="G74" s="3"/>
    </row>
    <row r="75" spans="1:7" ht="15.75">
      <c r="A75" s="384">
        <v>40000000</v>
      </c>
      <c r="B75" s="393" t="s">
        <v>91</v>
      </c>
      <c r="C75" s="40">
        <f aca="true" t="shared" si="11" ref="C75:C76">D75+E75</f>
        <v>274098.611</v>
      </c>
      <c r="D75" s="40">
        <f>D76</f>
        <v>268968.821</v>
      </c>
      <c r="E75" s="40">
        <f>E76</f>
        <v>5129.79</v>
      </c>
      <c r="F75" s="40">
        <f>F76</f>
        <v>5045.176</v>
      </c>
      <c r="G75" s="3"/>
    </row>
    <row r="76" spans="1:7" ht="15.75">
      <c r="A76" s="18">
        <v>41000000</v>
      </c>
      <c r="B76" s="394" t="s">
        <v>92</v>
      </c>
      <c r="C76" s="20">
        <f t="shared" si="11"/>
        <v>274098.611</v>
      </c>
      <c r="D76" s="20">
        <f>D79+D77</f>
        <v>268968.821</v>
      </c>
      <c r="E76" s="20">
        <f>E79</f>
        <v>5129.79</v>
      </c>
      <c r="F76" s="20">
        <f>F79</f>
        <v>5045.176</v>
      </c>
      <c r="G76" s="3"/>
    </row>
    <row r="77" spans="1:7" ht="15.75">
      <c r="A77" s="18">
        <v>41020000</v>
      </c>
      <c r="B77" s="394" t="s">
        <v>93</v>
      </c>
      <c r="C77" s="20">
        <f aca="true" t="shared" si="12" ref="C77:C78">D77</f>
        <v>4432.544</v>
      </c>
      <c r="D77" s="20">
        <f>D78</f>
        <v>4432.544</v>
      </c>
      <c r="E77" s="20"/>
      <c r="F77" s="20"/>
      <c r="G77" s="3"/>
    </row>
    <row r="78" spans="1:7" ht="15.75">
      <c r="A78" s="21">
        <v>41020900</v>
      </c>
      <c r="B78" s="395" t="s">
        <v>460</v>
      </c>
      <c r="C78" s="22">
        <f t="shared" si="12"/>
        <v>4432.544</v>
      </c>
      <c r="D78" s="22">
        <v>4432.544</v>
      </c>
      <c r="E78" s="20"/>
      <c r="F78" s="20"/>
      <c r="G78" s="3"/>
    </row>
    <row r="79" spans="1:7" ht="15.75">
      <c r="A79" s="18">
        <v>41030000</v>
      </c>
      <c r="B79" s="394" t="s">
        <v>97</v>
      </c>
      <c r="C79" s="20">
        <f>D79+E79</f>
        <v>269666.067</v>
      </c>
      <c r="D79" s="20">
        <f>D82+D86+D90+D99+D102+D104+D152</f>
        <v>264536.277</v>
      </c>
      <c r="E79" s="20">
        <f>E104</f>
        <v>5129.79</v>
      </c>
      <c r="F79" s="20">
        <f>F104</f>
        <v>5045.176</v>
      </c>
      <c r="G79" s="3"/>
    </row>
    <row r="80" spans="1:7" ht="15">
      <c r="A80" s="21"/>
      <c r="B80" s="395" t="s">
        <v>98</v>
      </c>
      <c r="C80" s="33"/>
      <c r="D80" s="21"/>
      <c r="E80" s="21"/>
      <c r="F80" s="21"/>
      <c r="G80" s="3"/>
    </row>
    <row r="81" spans="1:7" ht="15">
      <c r="A81" s="21"/>
      <c r="B81" s="395"/>
      <c r="C81" s="33"/>
      <c r="D81" s="21"/>
      <c r="E81" s="21"/>
      <c r="F81" s="21"/>
      <c r="G81" s="3"/>
    </row>
    <row r="82" spans="1:7" ht="15">
      <c r="A82" s="21">
        <v>41030600</v>
      </c>
      <c r="B82" s="395" t="s">
        <v>99</v>
      </c>
      <c r="C82" s="41">
        <f>D82</f>
        <v>108180.7</v>
      </c>
      <c r="D82" s="22">
        <v>108180.7</v>
      </c>
      <c r="E82" s="21"/>
      <c r="F82" s="21"/>
      <c r="G82" s="3"/>
    </row>
    <row r="83" spans="1:7" ht="15">
      <c r="A83" s="21"/>
      <c r="B83" s="395" t="s">
        <v>100</v>
      </c>
      <c r="C83" s="33"/>
      <c r="D83" s="21"/>
      <c r="E83" s="21"/>
      <c r="F83" s="21"/>
      <c r="G83" s="3"/>
    </row>
    <row r="84" spans="1:7" ht="15">
      <c r="A84" s="21"/>
      <c r="B84" s="395" t="s">
        <v>420</v>
      </c>
      <c r="C84" s="33"/>
      <c r="D84" s="21"/>
      <c r="E84" s="21"/>
      <c r="F84" s="21"/>
      <c r="G84" s="3"/>
    </row>
    <row r="85" spans="1:7" ht="15">
      <c r="A85" s="21"/>
      <c r="B85" s="395" t="s">
        <v>421</v>
      </c>
      <c r="C85" s="33"/>
      <c r="D85" s="21"/>
      <c r="E85" s="21"/>
      <c r="F85" s="21"/>
      <c r="G85" s="3"/>
    </row>
    <row r="86" spans="1:7" ht="15">
      <c r="A86" s="21">
        <v>41030800</v>
      </c>
      <c r="B86" s="395" t="s">
        <v>102</v>
      </c>
      <c r="C86" s="41">
        <f>D86</f>
        <v>63562.4</v>
      </c>
      <c r="D86" s="22">
        <v>63562.4</v>
      </c>
      <c r="E86" s="22"/>
      <c r="F86" s="21"/>
      <c r="G86" s="3"/>
    </row>
    <row r="87" spans="1:7" ht="15">
      <c r="A87" s="21"/>
      <c r="B87" s="395" t="s">
        <v>103</v>
      </c>
      <c r="C87" s="33"/>
      <c r="D87" s="21"/>
      <c r="E87" s="21"/>
      <c r="F87" s="21"/>
      <c r="G87" s="3"/>
    </row>
    <row r="88" spans="1:7" ht="15">
      <c r="A88" s="21"/>
      <c r="B88" s="395" t="s">
        <v>104</v>
      </c>
      <c r="C88" s="33"/>
      <c r="D88" s="21"/>
      <c r="E88" s="21"/>
      <c r="F88" s="21"/>
      <c r="G88" s="3"/>
    </row>
    <row r="89" spans="1:7" ht="15">
      <c r="A89" s="21"/>
      <c r="B89" s="395" t="s">
        <v>105</v>
      </c>
      <c r="C89" s="33"/>
      <c r="D89" s="21"/>
      <c r="E89" s="21"/>
      <c r="F89" s="21"/>
      <c r="G89" s="3"/>
    </row>
    <row r="90" spans="1:7" ht="15">
      <c r="A90" s="21">
        <v>41030900</v>
      </c>
      <c r="B90" s="395" t="s">
        <v>106</v>
      </c>
      <c r="C90" s="41">
        <f>D90</f>
        <v>1158</v>
      </c>
      <c r="D90" s="22">
        <v>1158</v>
      </c>
      <c r="E90" s="21"/>
      <c r="F90" s="21"/>
      <c r="G90" s="3"/>
    </row>
    <row r="91" spans="1:7" ht="15">
      <c r="A91" s="21"/>
      <c r="B91" s="395" t="s">
        <v>107</v>
      </c>
      <c r="C91" s="33"/>
      <c r="D91" s="21"/>
      <c r="E91" s="21"/>
      <c r="F91" s="21"/>
      <c r="G91" s="3"/>
    </row>
    <row r="92" spans="1:7" ht="15">
      <c r="A92" s="21"/>
      <c r="B92" s="395" t="s">
        <v>108</v>
      </c>
      <c r="C92" s="33"/>
      <c r="D92" s="21"/>
      <c r="E92" s="21"/>
      <c r="F92" s="21"/>
      <c r="G92" s="3"/>
    </row>
    <row r="93" spans="1:7" ht="15">
      <c r="A93" s="21"/>
      <c r="B93" s="395" t="s">
        <v>109</v>
      </c>
      <c r="C93" s="33"/>
      <c r="D93" s="21"/>
      <c r="E93" s="21"/>
      <c r="F93" s="21"/>
      <c r="G93" s="3"/>
    </row>
    <row r="94" spans="1:7" ht="15">
      <c r="A94" s="21"/>
      <c r="B94" s="395" t="s">
        <v>110</v>
      </c>
      <c r="C94" s="33"/>
      <c r="D94" s="21"/>
      <c r="E94" s="21"/>
      <c r="F94" s="21"/>
      <c r="G94" s="3"/>
    </row>
    <row r="95" spans="1:7" ht="15">
      <c r="A95" s="21"/>
      <c r="B95" s="395" t="s">
        <v>111</v>
      </c>
      <c r="C95" s="33"/>
      <c r="D95" s="21"/>
      <c r="E95" s="21"/>
      <c r="F95" s="21"/>
      <c r="G95" s="3"/>
    </row>
    <row r="96" spans="1:7" ht="15">
      <c r="A96" s="21"/>
      <c r="B96" s="395" t="s">
        <v>112</v>
      </c>
      <c r="C96" s="33"/>
      <c r="D96" s="21"/>
      <c r="E96" s="21"/>
      <c r="F96" s="21"/>
      <c r="G96" s="3"/>
    </row>
    <row r="97" spans="1:7" ht="15">
      <c r="A97" s="21"/>
      <c r="B97" s="395" t="s">
        <v>113</v>
      </c>
      <c r="C97" s="33"/>
      <c r="D97" s="21"/>
      <c r="E97" s="21"/>
      <c r="F97" s="21"/>
      <c r="G97" s="3"/>
    </row>
    <row r="98" spans="1:7" ht="15">
      <c r="A98" s="21"/>
      <c r="B98" s="395" t="s">
        <v>114</v>
      </c>
      <c r="C98" s="33"/>
      <c r="D98" s="21"/>
      <c r="E98" s="21"/>
      <c r="F98" s="21"/>
      <c r="G98" s="3"/>
    </row>
    <row r="99" spans="1:7" ht="15">
      <c r="A99" s="21">
        <v>41031000</v>
      </c>
      <c r="B99" s="395" t="s">
        <v>115</v>
      </c>
      <c r="C99" s="41">
        <f>D99</f>
        <v>7.7</v>
      </c>
      <c r="D99" s="22">
        <v>7.7</v>
      </c>
      <c r="E99" s="21"/>
      <c r="F99" s="21"/>
      <c r="G99" s="3"/>
    </row>
    <row r="100" spans="1:7" ht="15">
      <c r="A100" s="21"/>
      <c r="B100" s="395" t="s">
        <v>116</v>
      </c>
      <c r="C100" s="41"/>
      <c r="D100" s="21"/>
      <c r="E100" s="21"/>
      <c r="F100" s="21"/>
      <c r="G100" s="3"/>
    </row>
    <row r="101" spans="1:7" ht="15">
      <c r="A101" s="21"/>
      <c r="B101" s="395" t="s">
        <v>117</v>
      </c>
      <c r="C101" s="41"/>
      <c r="D101" s="21"/>
      <c r="E101" s="21"/>
      <c r="F101" s="21"/>
      <c r="G101" s="3"/>
    </row>
    <row r="102" spans="1:7" ht="15">
      <c r="A102" s="33">
        <v>41033900</v>
      </c>
      <c r="B102" s="395" t="s">
        <v>422</v>
      </c>
      <c r="C102" s="41">
        <f>D102</f>
        <v>84102.127</v>
      </c>
      <c r="D102" s="22">
        <v>84102.127</v>
      </c>
      <c r="E102" s="21"/>
      <c r="F102" s="21"/>
      <c r="G102" s="3"/>
    </row>
    <row r="103" spans="1:7" ht="15">
      <c r="A103" s="33"/>
      <c r="B103" s="395"/>
      <c r="C103" s="41"/>
      <c r="D103" s="22"/>
      <c r="E103" s="21"/>
      <c r="F103" s="21"/>
      <c r="G103" s="3"/>
    </row>
    <row r="104" spans="1:7" ht="15.75">
      <c r="A104" s="18">
        <v>41035000</v>
      </c>
      <c r="B104" s="394" t="s">
        <v>149</v>
      </c>
      <c r="C104" s="42">
        <f>D104+E104</f>
        <v>11652.528999999999</v>
      </c>
      <c r="D104" s="42">
        <f>D105+D108+D109+D112+D114+D118+D119+D121+D123+D124+D126+D127+D130+D133</f>
        <v>6522.739</v>
      </c>
      <c r="E104" s="42">
        <f>E112+E138+E140+E142+E144+E147+E149+E124</f>
        <v>5129.79</v>
      </c>
      <c r="F104" s="20">
        <f>F112+F140+F142+F144+F147+F149+F124</f>
        <v>5045.176</v>
      </c>
      <c r="G104" s="3"/>
    </row>
    <row r="105" spans="1:7" ht="15">
      <c r="A105" s="21">
        <v>41035000</v>
      </c>
      <c r="B105" s="396" t="s">
        <v>512</v>
      </c>
      <c r="C105" s="41">
        <f>D105</f>
        <v>45</v>
      </c>
      <c r="D105" s="41">
        <v>45</v>
      </c>
      <c r="E105" s="33"/>
      <c r="F105" s="21"/>
      <c r="G105" s="3"/>
    </row>
    <row r="106" spans="1:7" ht="15">
      <c r="A106" s="21"/>
      <c r="B106" s="396" t="s">
        <v>513</v>
      </c>
      <c r="C106" s="41"/>
      <c r="D106" s="41"/>
      <c r="E106" s="41"/>
      <c r="F106" s="22"/>
      <c r="G106" s="3"/>
    </row>
    <row r="107" spans="1:7" ht="15">
      <c r="A107" s="21"/>
      <c r="B107" s="396" t="s">
        <v>514</v>
      </c>
      <c r="C107" s="41"/>
      <c r="D107" s="41"/>
      <c r="E107" s="41"/>
      <c r="F107" s="22"/>
      <c r="G107" s="3"/>
    </row>
    <row r="108" spans="1:7" ht="15">
      <c r="A108" s="21">
        <v>41035000</v>
      </c>
      <c r="B108" s="396" t="s">
        <v>423</v>
      </c>
      <c r="C108" s="41">
        <f aca="true" t="shared" si="13" ref="C108:C109">D108</f>
        <v>99</v>
      </c>
      <c r="D108" s="41">
        <v>99</v>
      </c>
      <c r="E108" s="41"/>
      <c r="F108" s="22"/>
      <c r="G108" s="3"/>
    </row>
    <row r="109" spans="1:7" ht="15">
      <c r="A109" s="21">
        <v>41035000</v>
      </c>
      <c r="B109" s="396" t="s">
        <v>385</v>
      </c>
      <c r="C109" s="41">
        <f t="shared" si="13"/>
        <v>80</v>
      </c>
      <c r="D109" s="41">
        <v>80</v>
      </c>
      <c r="E109" s="41"/>
      <c r="F109" s="22"/>
      <c r="G109" s="3"/>
    </row>
    <row r="110" spans="1:7" ht="15">
      <c r="A110" s="21"/>
      <c r="B110" s="396" t="s">
        <v>484</v>
      </c>
      <c r="C110" s="41"/>
      <c r="D110" s="41"/>
      <c r="E110" s="41"/>
      <c r="F110" s="22"/>
      <c r="G110" s="3"/>
    </row>
    <row r="111" spans="1:7" ht="15">
      <c r="A111" s="21"/>
      <c r="B111" s="396" t="s">
        <v>485</v>
      </c>
      <c r="C111" s="41"/>
      <c r="D111" s="41"/>
      <c r="E111" s="41"/>
      <c r="F111" s="22"/>
      <c r="G111" s="3"/>
    </row>
    <row r="112" spans="1:7" ht="15">
      <c r="A112" s="21">
        <v>41035000</v>
      </c>
      <c r="B112" s="396" t="s">
        <v>486</v>
      </c>
      <c r="C112" s="41">
        <f>E112+D112</f>
        <v>4072.503</v>
      </c>
      <c r="D112" s="41">
        <v>3567.007</v>
      </c>
      <c r="E112" s="41">
        <v>505.496</v>
      </c>
      <c r="F112" s="22">
        <v>505.496</v>
      </c>
      <c r="G112" s="3"/>
    </row>
    <row r="113" spans="1:7" ht="15">
      <c r="A113" s="21"/>
      <c r="B113" s="396" t="s">
        <v>515</v>
      </c>
      <c r="C113" s="41"/>
      <c r="D113" s="41"/>
      <c r="E113" s="41"/>
      <c r="F113" s="22"/>
      <c r="G113" s="3"/>
    </row>
    <row r="114" spans="1:7" ht="15">
      <c r="A114" s="21">
        <v>41035000</v>
      </c>
      <c r="B114" s="396" t="s">
        <v>512</v>
      </c>
      <c r="C114" s="41">
        <f>D114</f>
        <v>1600</v>
      </c>
      <c r="D114" s="41">
        <v>1600</v>
      </c>
      <c r="E114" s="41"/>
      <c r="F114" s="22"/>
      <c r="G114" s="3"/>
    </row>
    <row r="115" spans="1:7" ht="18" customHeight="1">
      <c r="A115" s="21"/>
      <c r="B115" s="396" t="s">
        <v>516</v>
      </c>
      <c r="C115" s="41"/>
      <c r="D115" s="41"/>
      <c r="E115" s="33"/>
      <c r="F115" s="21"/>
      <c r="G115" s="3"/>
    </row>
    <row r="116" spans="1:7" ht="15">
      <c r="A116" s="21"/>
      <c r="B116" s="396" t="s">
        <v>517</v>
      </c>
      <c r="C116" s="33"/>
      <c r="D116" s="33"/>
      <c r="E116" s="33"/>
      <c r="F116" s="21"/>
      <c r="G116" s="3"/>
    </row>
    <row r="117" spans="1:7" ht="15">
      <c r="A117" s="21"/>
      <c r="B117" s="396" t="s">
        <v>518</v>
      </c>
      <c r="C117" s="21"/>
      <c r="D117" s="33"/>
      <c r="E117" s="33"/>
      <c r="F117" s="21"/>
      <c r="G117" s="3"/>
    </row>
    <row r="118" spans="1:7" ht="15">
      <c r="A118" s="21">
        <v>41035000</v>
      </c>
      <c r="B118" s="396" t="s">
        <v>491</v>
      </c>
      <c r="C118" s="22">
        <f aca="true" t="shared" si="14" ref="C118:C119">D118</f>
        <v>100</v>
      </c>
      <c r="D118" s="41">
        <v>100</v>
      </c>
      <c r="E118" s="33"/>
      <c r="F118" s="21"/>
      <c r="G118" s="3"/>
    </row>
    <row r="119" spans="1:7" ht="15.75">
      <c r="A119" s="21">
        <v>41035000</v>
      </c>
      <c r="B119" s="396" t="s">
        <v>492</v>
      </c>
      <c r="C119" s="22">
        <f t="shared" si="14"/>
        <v>96</v>
      </c>
      <c r="D119" s="41">
        <v>96</v>
      </c>
      <c r="E119" s="42"/>
      <c r="F119" s="20"/>
      <c r="G119" s="3"/>
    </row>
    <row r="120" spans="1:7" ht="15.75">
      <c r="A120" s="21"/>
      <c r="B120" s="396" t="s">
        <v>281</v>
      </c>
      <c r="C120" s="397"/>
      <c r="D120" s="404"/>
      <c r="E120" s="405"/>
      <c r="F120" s="397"/>
      <c r="G120" s="3"/>
    </row>
    <row r="121" spans="1:7" ht="15.75">
      <c r="A121" s="21">
        <v>41035000</v>
      </c>
      <c r="B121" s="396" t="s">
        <v>493</v>
      </c>
      <c r="C121" s="21">
        <f>D121</f>
        <v>29.135</v>
      </c>
      <c r="D121" s="33">
        <v>29.135</v>
      </c>
      <c r="E121" s="405"/>
      <c r="F121" s="397"/>
      <c r="G121" s="3"/>
    </row>
    <row r="122" spans="1:7" ht="15.75">
      <c r="A122" s="21"/>
      <c r="B122" s="396" t="s">
        <v>494</v>
      </c>
      <c r="C122" s="31"/>
      <c r="D122" s="404"/>
      <c r="E122" s="405"/>
      <c r="F122" s="397"/>
      <c r="G122" s="3"/>
    </row>
    <row r="123" spans="1:7" ht="15">
      <c r="A123" s="21">
        <v>41035000</v>
      </c>
      <c r="B123" s="396" t="s">
        <v>362</v>
      </c>
      <c r="C123" s="21">
        <f>D123</f>
        <v>94.987</v>
      </c>
      <c r="D123" s="33">
        <v>94.987</v>
      </c>
      <c r="E123" s="406"/>
      <c r="F123" s="32"/>
      <c r="G123" s="3"/>
    </row>
    <row r="124" spans="1:7" ht="15">
      <c r="A124" s="21">
        <v>41035000</v>
      </c>
      <c r="B124" s="396" t="s">
        <v>531</v>
      </c>
      <c r="C124" s="22">
        <f>D124+E124</f>
        <v>144.272</v>
      </c>
      <c r="D124" s="41">
        <v>81</v>
      </c>
      <c r="E124" s="33">
        <v>63.272</v>
      </c>
      <c r="F124" s="21">
        <v>63.272</v>
      </c>
      <c r="G124" s="3"/>
    </row>
    <row r="125" spans="1:7" ht="15">
      <c r="A125" s="21">
        <v>41035000</v>
      </c>
      <c r="B125" s="396" t="s">
        <v>532</v>
      </c>
      <c r="C125" s="21"/>
      <c r="D125" s="33"/>
      <c r="E125" s="406"/>
      <c r="F125" s="32"/>
      <c r="G125" s="3"/>
    </row>
    <row r="126" spans="1:7" ht="15">
      <c r="A126" s="21"/>
      <c r="B126" s="396" t="s">
        <v>540</v>
      </c>
      <c r="C126" s="21">
        <f aca="true" t="shared" si="15" ref="C126:C127">D126</f>
        <v>63.04</v>
      </c>
      <c r="D126" s="41">
        <v>63.04</v>
      </c>
      <c r="E126" s="406"/>
      <c r="F126" s="32"/>
      <c r="G126" s="3"/>
    </row>
    <row r="127" spans="1:7" ht="15">
      <c r="A127" s="21">
        <v>41035000</v>
      </c>
      <c r="B127" s="396" t="s">
        <v>537</v>
      </c>
      <c r="C127" s="22">
        <f t="shared" si="15"/>
        <v>471.45</v>
      </c>
      <c r="D127" s="41">
        <v>471.45</v>
      </c>
      <c r="E127" s="406"/>
      <c r="F127" s="32"/>
      <c r="G127" s="3"/>
    </row>
    <row r="128" spans="1:7" ht="15">
      <c r="A128" s="21"/>
      <c r="B128" s="396" t="s">
        <v>541</v>
      </c>
      <c r="C128" s="21"/>
      <c r="D128" s="41"/>
      <c r="E128" s="406"/>
      <c r="F128" s="32"/>
      <c r="G128" s="3"/>
    </row>
    <row r="129" spans="1:7" ht="15">
      <c r="A129" s="21"/>
      <c r="B129" s="396" t="s">
        <v>542</v>
      </c>
      <c r="C129" s="21"/>
      <c r="D129" s="41"/>
      <c r="E129" s="406"/>
      <c r="F129" s="32"/>
      <c r="G129" s="3"/>
    </row>
    <row r="130" spans="1:7" ht="15">
      <c r="A130" s="21">
        <v>41035000</v>
      </c>
      <c r="B130" s="396" t="s">
        <v>543</v>
      </c>
      <c r="C130" s="22">
        <f>D130</f>
        <v>96.12</v>
      </c>
      <c r="D130" s="41">
        <v>96.12</v>
      </c>
      <c r="E130" s="406"/>
      <c r="F130" s="32"/>
      <c r="G130" s="3"/>
    </row>
    <row r="131" spans="1:7" ht="15">
      <c r="A131" s="21"/>
      <c r="B131" s="396" t="s">
        <v>544</v>
      </c>
      <c r="C131" s="21"/>
      <c r="D131" s="41"/>
      <c r="E131" s="406"/>
      <c r="F131" s="32"/>
      <c r="G131" s="3"/>
    </row>
    <row r="132" spans="1:7" ht="15">
      <c r="A132" s="21"/>
      <c r="B132" s="396" t="s">
        <v>545</v>
      </c>
      <c r="C132" s="21"/>
      <c r="D132" s="33"/>
      <c r="E132" s="406"/>
      <c r="F132" s="32"/>
      <c r="G132" s="3"/>
    </row>
    <row r="133" spans="1:7" ht="15">
      <c r="A133" s="21">
        <v>41035000</v>
      </c>
      <c r="B133" s="396" t="s">
        <v>546</v>
      </c>
      <c r="C133" s="22">
        <f>D133</f>
        <v>100</v>
      </c>
      <c r="D133" s="41">
        <v>100</v>
      </c>
      <c r="E133" s="406"/>
      <c r="F133" s="32"/>
      <c r="G133" s="3"/>
    </row>
    <row r="134" spans="1:7" ht="15">
      <c r="A134" s="21"/>
      <c r="B134" s="396" t="s">
        <v>547</v>
      </c>
      <c r="C134" s="21"/>
      <c r="D134" s="33"/>
      <c r="E134" s="406"/>
      <c r="F134" s="32"/>
      <c r="G134" s="3"/>
    </row>
    <row r="135" spans="1:7" ht="15">
      <c r="A135" s="21"/>
      <c r="B135" s="396" t="s">
        <v>548</v>
      </c>
      <c r="C135" s="21"/>
      <c r="D135" s="33"/>
      <c r="E135" s="406"/>
      <c r="F135" s="32"/>
      <c r="G135" s="3"/>
    </row>
    <row r="136" spans="1:7" ht="15">
      <c r="A136" s="21"/>
      <c r="B136" s="396" t="s">
        <v>549</v>
      </c>
      <c r="C136" s="21"/>
      <c r="D136" s="33"/>
      <c r="E136" s="406"/>
      <c r="F136" s="32"/>
      <c r="G136" s="3"/>
    </row>
    <row r="137" spans="1:7" ht="15">
      <c r="A137" s="388">
        <v>41035000</v>
      </c>
      <c r="B137" s="399" t="s">
        <v>502</v>
      </c>
      <c r="C137" s="32"/>
      <c r="D137" s="406"/>
      <c r="E137" s="406"/>
      <c r="F137" s="32"/>
      <c r="G137" s="3"/>
    </row>
    <row r="138" spans="1:7" ht="15">
      <c r="A138" s="388"/>
      <c r="B138" s="399" t="s">
        <v>503</v>
      </c>
      <c r="C138" s="21">
        <f>E138</f>
        <v>84.614</v>
      </c>
      <c r="D138" s="33"/>
      <c r="E138" s="33">
        <v>84.614</v>
      </c>
      <c r="F138" s="21"/>
      <c r="G138" s="3"/>
    </row>
    <row r="139" spans="1:7" ht="15">
      <c r="A139" s="388"/>
      <c r="B139" s="399" t="s">
        <v>429</v>
      </c>
      <c r="C139" s="32"/>
      <c r="D139" s="406"/>
      <c r="E139" s="406"/>
      <c r="F139" s="32"/>
      <c r="G139" s="3"/>
    </row>
    <row r="140" spans="1:7" ht="15">
      <c r="A140" s="388">
        <v>41035000</v>
      </c>
      <c r="B140" s="399" t="s">
        <v>519</v>
      </c>
      <c r="C140" s="21">
        <f>E140</f>
        <v>3298.937</v>
      </c>
      <c r="D140" s="33"/>
      <c r="E140" s="33">
        <v>3298.937</v>
      </c>
      <c r="F140" s="21">
        <v>3298.937</v>
      </c>
      <c r="G140" s="3"/>
    </row>
    <row r="141" spans="1:7" ht="15">
      <c r="A141" s="388"/>
      <c r="B141" s="399" t="s">
        <v>281</v>
      </c>
      <c r="C141" s="21"/>
      <c r="D141" s="33"/>
      <c r="E141" s="33"/>
      <c r="F141" s="21"/>
      <c r="G141" s="3"/>
    </row>
    <row r="142" spans="1:7" ht="15">
      <c r="A142" s="388">
        <v>41035000</v>
      </c>
      <c r="B142" s="399" t="s">
        <v>507</v>
      </c>
      <c r="C142" s="22">
        <f>E142</f>
        <v>44.91</v>
      </c>
      <c r="D142" s="41"/>
      <c r="E142" s="41">
        <v>44.91</v>
      </c>
      <c r="F142" s="22">
        <v>44.91</v>
      </c>
      <c r="G142" s="3"/>
    </row>
    <row r="143" spans="1:7" ht="15">
      <c r="A143" s="388"/>
      <c r="B143" s="399" t="s">
        <v>404</v>
      </c>
      <c r="C143" s="32"/>
      <c r="D143" s="406"/>
      <c r="E143" s="406"/>
      <c r="F143" s="32"/>
      <c r="G143" s="3"/>
    </row>
    <row r="144" spans="1:7" ht="15">
      <c r="A144" s="388">
        <v>41035000</v>
      </c>
      <c r="B144" s="399" t="s">
        <v>508</v>
      </c>
      <c r="C144" s="21">
        <f>E144</f>
        <v>999.957</v>
      </c>
      <c r="D144" s="396"/>
      <c r="E144" s="33">
        <v>999.957</v>
      </c>
      <c r="F144" s="21">
        <v>999.957</v>
      </c>
      <c r="G144" s="3"/>
    </row>
    <row r="145" spans="1:7" ht="15">
      <c r="A145" s="388"/>
      <c r="B145" s="399" t="s">
        <v>509</v>
      </c>
      <c r="C145" s="32"/>
      <c r="D145" s="406"/>
      <c r="E145" s="406"/>
      <c r="F145" s="32"/>
      <c r="G145" s="3"/>
    </row>
    <row r="146" spans="1:7" ht="15">
      <c r="A146" s="388"/>
      <c r="B146" s="399" t="s">
        <v>510</v>
      </c>
      <c r="C146" s="32"/>
      <c r="D146" s="406"/>
      <c r="E146" s="406"/>
      <c r="F146" s="32"/>
      <c r="G146" s="3"/>
    </row>
    <row r="147" spans="1:7" ht="15">
      <c r="A147" s="388">
        <v>41035000</v>
      </c>
      <c r="B147" s="399" t="s">
        <v>520</v>
      </c>
      <c r="C147" s="21">
        <f>E147</f>
        <v>13.604</v>
      </c>
      <c r="D147" s="33"/>
      <c r="E147" s="33">
        <v>13.604</v>
      </c>
      <c r="F147" s="21">
        <v>13.604</v>
      </c>
      <c r="G147" s="3"/>
    </row>
    <row r="148" spans="1:7" ht="15">
      <c r="A148" s="388"/>
      <c r="B148" s="399" t="s">
        <v>521</v>
      </c>
      <c r="C148" s="32"/>
      <c r="D148" s="406"/>
      <c r="E148" s="406"/>
      <c r="F148" s="32"/>
      <c r="G148" s="3"/>
    </row>
    <row r="149" spans="1:7" ht="15">
      <c r="A149" s="388">
        <v>41035000</v>
      </c>
      <c r="B149" s="399" t="s">
        <v>522</v>
      </c>
      <c r="C149" s="22">
        <f>E149</f>
        <v>119</v>
      </c>
      <c r="D149" s="41"/>
      <c r="E149" s="41">
        <v>119</v>
      </c>
      <c r="F149" s="22">
        <v>119</v>
      </c>
      <c r="G149" s="3"/>
    </row>
    <row r="150" spans="1:7" ht="15">
      <c r="A150" s="388"/>
      <c r="B150" s="399" t="s">
        <v>523</v>
      </c>
      <c r="C150" s="32"/>
      <c r="D150" s="406"/>
      <c r="E150" s="406"/>
      <c r="F150" s="32"/>
      <c r="G150" s="3"/>
    </row>
    <row r="151" spans="1:7" ht="15">
      <c r="A151" s="388"/>
      <c r="B151" s="399" t="s">
        <v>524</v>
      </c>
      <c r="C151" s="32"/>
      <c r="D151" s="406"/>
      <c r="E151" s="406"/>
      <c r="F151" s="32"/>
      <c r="G151" s="3"/>
    </row>
    <row r="152" spans="1:7" ht="15">
      <c r="A152" s="388">
        <v>41035800</v>
      </c>
      <c r="B152" s="399" t="s">
        <v>285</v>
      </c>
      <c r="C152" s="21">
        <f>D152</f>
        <v>1002.611</v>
      </c>
      <c r="D152" s="33">
        <v>1002.611</v>
      </c>
      <c r="E152" s="406"/>
      <c r="F152" s="32"/>
      <c r="G152" s="3"/>
    </row>
    <row r="153" spans="1:7" ht="15">
      <c r="A153" s="388"/>
      <c r="B153" s="399" t="s">
        <v>286</v>
      </c>
      <c r="C153" s="32"/>
      <c r="D153" s="406"/>
      <c r="E153" s="406"/>
      <c r="F153" s="32"/>
      <c r="G153" s="3"/>
    </row>
    <row r="154" spans="1:7" ht="15">
      <c r="A154" s="388"/>
      <c r="B154" s="399" t="s">
        <v>287</v>
      </c>
      <c r="C154" s="32"/>
      <c r="D154" s="406"/>
      <c r="E154" s="406"/>
      <c r="F154" s="32"/>
      <c r="G154" s="3"/>
    </row>
    <row r="155" spans="1:7" ht="15">
      <c r="A155" s="388"/>
      <c r="B155" s="399" t="s">
        <v>288</v>
      </c>
      <c r="C155" s="32"/>
      <c r="D155" s="32"/>
      <c r="E155" s="32"/>
      <c r="F155" s="32"/>
      <c r="G155" s="3"/>
    </row>
    <row r="156" spans="1:7" ht="15">
      <c r="A156" s="388"/>
      <c r="B156" s="399" t="s">
        <v>289</v>
      </c>
      <c r="C156" s="32"/>
      <c r="D156" s="32"/>
      <c r="E156" s="32"/>
      <c r="F156" s="32"/>
      <c r="G156" s="3"/>
    </row>
    <row r="157" spans="1:7" ht="15">
      <c r="A157" s="32"/>
      <c r="B157" s="32"/>
      <c r="C157" s="32"/>
      <c r="D157" s="32"/>
      <c r="E157" s="32"/>
      <c r="F157" s="32"/>
      <c r="G157" s="3"/>
    </row>
    <row r="158" spans="1:7" ht="16.5">
      <c r="A158" s="34"/>
      <c r="B158" s="34" t="s">
        <v>126</v>
      </c>
      <c r="C158" s="29">
        <f>C74+C75</f>
        <v>410143.27499999997</v>
      </c>
      <c r="D158" s="29">
        <f>D74+D75</f>
        <v>396511.79099999997</v>
      </c>
      <c r="E158" s="29">
        <f>E74+E75</f>
        <v>13631.484</v>
      </c>
      <c r="F158" s="29">
        <f>F74+F75</f>
        <v>5045.176</v>
      </c>
      <c r="G158" s="3"/>
    </row>
    <row r="159" spans="1:7" ht="14.25">
      <c r="A159" s="219"/>
      <c r="B159" s="219"/>
      <c r="C159" s="219"/>
      <c r="D159" s="219"/>
      <c r="E159" s="219"/>
      <c r="F159" s="219"/>
      <c r="G159" s="3"/>
    </row>
    <row r="160" spans="1:7" ht="14.25">
      <c r="A160" s="219"/>
      <c r="B160" s="219"/>
      <c r="C160" s="219"/>
      <c r="D160" s="219"/>
      <c r="E160" s="219"/>
      <c r="F160" s="219"/>
      <c r="G160" s="3"/>
    </row>
    <row r="161" spans="1:7" ht="14.25">
      <c r="A161" s="219"/>
      <c r="B161" s="219"/>
      <c r="C161" s="219"/>
      <c r="D161" s="219"/>
      <c r="E161" s="219"/>
      <c r="F161" s="219"/>
      <c r="G161" s="3"/>
    </row>
    <row r="162" spans="1:7" ht="18">
      <c r="A162" s="219"/>
      <c r="B162" s="39" t="s">
        <v>430</v>
      </c>
      <c r="C162" s="39"/>
      <c r="D162" s="39"/>
      <c r="E162" s="39" t="s">
        <v>511</v>
      </c>
      <c r="F162" s="219"/>
      <c r="G162" s="3"/>
    </row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48"/>
  <rowBreaks count="1" manualBreakCount="1">
    <brk id="7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3"/>
  <sheetViews>
    <sheetView zoomScale="75" zoomScaleNormal="75" workbookViewId="0" topLeftCell="A193">
      <selection activeCell="F226" sqref="F226"/>
    </sheetView>
  </sheetViews>
  <sheetFormatPr defaultColWidth="9.00390625" defaultRowHeight="12.75"/>
  <cols>
    <col min="1" max="1" width="13.625" style="0" customWidth="1"/>
    <col min="2" max="2" width="89.1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4.25">
      <c r="A1" s="44"/>
      <c r="B1" s="44"/>
      <c r="C1" s="44"/>
      <c r="D1" s="44"/>
      <c r="E1" s="45"/>
      <c r="F1" s="2"/>
      <c r="G1" s="2" t="s">
        <v>0</v>
      </c>
      <c r="H1" s="2"/>
      <c r="I1" s="3"/>
      <c r="J1" s="44"/>
    </row>
    <row r="2" spans="1:10" ht="14.25">
      <c r="A2" s="44"/>
      <c r="B2" s="44"/>
      <c r="C2" s="44"/>
      <c r="D2" s="44"/>
      <c r="E2" s="45"/>
      <c r="F2" s="2" t="s">
        <v>1</v>
      </c>
      <c r="G2" s="2"/>
      <c r="H2" s="2"/>
      <c r="I2" s="3"/>
      <c r="J2" s="44"/>
    </row>
    <row r="3" spans="1:10" ht="14.25">
      <c r="A3" s="44"/>
      <c r="B3" s="44"/>
      <c r="C3" s="44"/>
      <c r="D3" s="44"/>
      <c r="E3" s="45"/>
      <c r="F3" s="2"/>
      <c r="G3" s="2" t="s">
        <v>2</v>
      </c>
      <c r="H3" s="2"/>
      <c r="I3" s="3"/>
      <c r="J3" s="44"/>
    </row>
    <row r="4" spans="1:10" ht="18">
      <c r="A4" s="46"/>
      <c r="B4" s="44"/>
      <c r="C4" s="44"/>
      <c r="D4" s="44"/>
      <c r="E4" s="44"/>
      <c r="F4" s="2"/>
      <c r="G4" s="2"/>
      <c r="H4" s="2"/>
      <c r="I4" s="3"/>
      <c r="J4" s="44"/>
    </row>
    <row r="5" spans="1:9" ht="12.75">
      <c r="A5" s="47"/>
      <c r="B5" s="48"/>
      <c r="C5" s="48"/>
      <c r="D5" s="48"/>
      <c r="E5" s="44"/>
      <c r="F5" s="1"/>
      <c r="G5" s="1"/>
      <c r="H5" s="1"/>
      <c r="I5" s="3"/>
    </row>
    <row r="6" spans="1:7" ht="12.75">
      <c r="A6" s="49"/>
      <c r="B6" s="44" t="s">
        <v>550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2015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433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434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C16+C34+C41+C37+C77</f>
        <v>92461.77</v>
      </c>
      <c r="D15" s="69">
        <f>D16+D34+D41+D37+D77</f>
        <v>117581.76999999999</v>
      </c>
      <c r="E15" s="69">
        <f>E16+E34+E41+E37+E77</f>
        <v>84498.37</v>
      </c>
      <c r="F15" s="69">
        <f>F16+F34+F41+F37+F77</f>
        <v>100980.95800000001</v>
      </c>
      <c r="G15" s="71">
        <f aca="true" t="shared" si="0" ref="G15:G16">F15/C15*100</f>
        <v>109.213740987221</v>
      </c>
      <c r="H15" s="72">
        <f aca="true" t="shared" si="1" ref="H15:H16">F15/D15*100</f>
        <v>85.8814746537665</v>
      </c>
      <c r="I15" s="71">
        <f aca="true" t="shared" si="2" ref="I15:I16">F15/E15*100</f>
        <v>119.50639757903025</v>
      </c>
    </row>
    <row r="16" spans="1:9" ht="12.75">
      <c r="A16" s="67">
        <v>11000000</v>
      </c>
      <c r="B16" s="68" t="s">
        <v>201</v>
      </c>
      <c r="C16" s="69">
        <f>C18+C29</f>
        <v>50711.922</v>
      </c>
      <c r="D16" s="69">
        <f>D18+D29</f>
        <v>54931.922</v>
      </c>
      <c r="E16" s="69">
        <f>E18+E29</f>
        <v>40530.97</v>
      </c>
      <c r="F16" s="70">
        <f>F18+F29</f>
        <v>44216.111000000004</v>
      </c>
      <c r="G16" s="73">
        <f t="shared" si="0"/>
        <v>87.1907615727915</v>
      </c>
      <c r="H16" s="72">
        <f t="shared" si="1"/>
        <v>80.49256131980964</v>
      </c>
      <c r="I16" s="73">
        <f t="shared" si="2"/>
        <v>109.09216088339362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54931.922</v>
      </c>
      <c r="E18" s="75">
        <f>E19+E21+E24+E26+E31</f>
        <v>40530.97</v>
      </c>
      <c r="F18" s="75">
        <f>F19+F21+F24+F26+F31</f>
        <v>44213.861000000004</v>
      </c>
      <c r="G18" s="73">
        <f aca="true" t="shared" si="3" ref="G18:G19">F18/C18*100</f>
        <v>87.1863247462796</v>
      </c>
      <c r="H18" s="72">
        <f aca="true" t="shared" si="4" ref="H18:H19">F18/D18*100</f>
        <v>80.48846534079038</v>
      </c>
      <c r="I18" s="73">
        <f aca="true" t="shared" si="5" ref="I18:I19">F18/E18*100</f>
        <v>109.08660957287724</v>
      </c>
    </row>
    <row r="19" spans="1:9" ht="12.75">
      <c r="A19" s="58">
        <v>11010100</v>
      </c>
      <c r="B19" s="74" t="s">
        <v>203</v>
      </c>
      <c r="C19" s="75">
        <v>37359.022</v>
      </c>
      <c r="D19" s="75">
        <v>40829.022</v>
      </c>
      <c r="E19" s="76">
        <v>30396.87</v>
      </c>
      <c r="F19" s="77">
        <v>29920.648</v>
      </c>
      <c r="G19" s="73">
        <f t="shared" si="3"/>
        <v>80.08948414120691</v>
      </c>
      <c r="H19" s="72">
        <f t="shared" si="4"/>
        <v>73.28279379310139</v>
      </c>
      <c r="I19" s="73">
        <f t="shared" si="5"/>
        <v>98.43331895685313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8200</v>
      </c>
      <c r="D21" s="75">
        <v>8200</v>
      </c>
      <c r="E21" s="76">
        <v>6100</v>
      </c>
      <c r="F21" s="77">
        <v>6822.681</v>
      </c>
      <c r="G21" s="73">
        <f>F21/C21*100</f>
        <v>83.2034268292683</v>
      </c>
      <c r="H21" s="72">
        <f>F21/D21*100</f>
        <v>83.2034268292683</v>
      </c>
      <c r="I21" s="73">
        <f>F21/E21*100</f>
        <v>111.84722950819672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2687.55</v>
      </c>
      <c r="D24" s="75">
        <v>3437.55</v>
      </c>
      <c r="E24" s="76">
        <v>2887.5</v>
      </c>
      <c r="F24" s="77">
        <v>5383.538</v>
      </c>
      <c r="G24" s="73">
        <f>F24/C24*100</f>
        <v>200.31396625179065</v>
      </c>
      <c r="H24" s="72">
        <f>F24/D24*100</f>
        <v>156.60973658564964</v>
      </c>
      <c r="I24" s="73">
        <f>F24/E24*100</f>
        <v>186.44287445887443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2425.35</v>
      </c>
      <c r="D26" s="75">
        <v>2425.35</v>
      </c>
      <c r="E26" s="76">
        <v>1117.8</v>
      </c>
      <c r="F26" s="77">
        <v>1689.516</v>
      </c>
      <c r="G26" s="73">
        <f>F26/C26*100</f>
        <v>69.6607087636836</v>
      </c>
      <c r="H26" s="72">
        <f>F26/D26*100</f>
        <v>69.6607087636836</v>
      </c>
      <c r="I26" s="73">
        <f>F26/E26*100</f>
        <v>151.14653784219004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2.25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11010900</v>
      </c>
      <c r="B31" s="74" t="s">
        <v>369</v>
      </c>
      <c r="C31" s="75">
        <v>40</v>
      </c>
      <c r="D31" s="75">
        <v>40</v>
      </c>
      <c r="E31" s="76">
        <v>28.8</v>
      </c>
      <c r="F31" s="77">
        <v>397.478</v>
      </c>
      <c r="G31" s="73">
        <f>F31/C31*100</f>
        <v>993.6949999999999</v>
      </c>
      <c r="H31" s="72">
        <f>F31/D31*100</f>
        <v>993.6949999999999</v>
      </c>
      <c r="I31" s="73">
        <f>F31/E31*100</f>
        <v>1380.1319444444446</v>
      </c>
    </row>
    <row r="32" spans="1:9" ht="12.75">
      <c r="A32" s="78"/>
      <c r="B32" s="74" t="s">
        <v>435</v>
      </c>
      <c r="C32" s="75"/>
      <c r="D32" s="75"/>
      <c r="E32" s="76"/>
      <c r="F32" s="77"/>
      <c r="G32" s="73"/>
      <c r="H32" s="72"/>
      <c r="I32" s="73"/>
    </row>
    <row r="33" spans="1:9" ht="12.75">
      <c r="A33" s="78"/>
      <c r="B33" s="74" t="s">
        <v>436</v>
      </c>
      <c r="C33" s="75"/>
      <c r="D33" s="75"/>
      <c r="E33" s="76"/>
      <c r="F33" s="77"/>
      <c r="G33" s="73"/>
      <c r="H33" s="72"/>
      <c r="I33" s="73"/>
    </row>
    <row r="34" spans="1:9" ht="12.75">
      <c r="A34" s="78">
        <v>13000000</v>
      </c>
      <c r="B34" s="74" t="s">
        <v>437</v>
      </c>
      <c r="C34" s="75">
        <f aca="true" t="shared" si="6" ref="C34:C35">C35</f>
        <v>0</v>
      </c>
      <c r="D34" s="75">
        <f aca="true" t="shared" si="7" ref="D34:D35">D35</f>
        <v>0</v>
      </c>
      <c r="E34" s="75">
        <f aca="true" t="shared" si="8" ref="E34:E35">E35</f>
        <v>0</v>
      </c>
      <c r="F34" s="79">
        <f aca="true" t="shared" si="9" ref="F34:F35">F35</f>
        <v>0.061</v>
      </c>
      <c r="G34" s="73">
        <v>0</v>
      </c>
      <c r="H34" s="72">
        <v>0</v>
      </c>
      <c r="I34" s="73">
        <v>0</v>
      </c>
    </row>
    <row r="35" spans="1:9" ht="12.75">
      <c r="A35" s="78">
        <v>13020000</v>
      </c>
      <c r="B35" s="74" t="s">
        <v>438</v>
      </c>
      <c r="C35" s="75">
        <f t="shared" si="6"/>
        <v>0</v>
      </c>
      <c r="D35" s="75">
        <f t="shared" si="7"/>
        <v>0</v>
      </c>
      <c r="E35" s="75">
        <f t="shared" si="8"/>
        <v>0</v>
      </c>
      <c r="F35" s="79">
        <f t="shared" si="9"/>
        <v>0.061</v>
      </c>
      <c r="G35" s="73">
        <v>0</v>
      </c>
      <c r="H35" s="72">
        <v>0</v>
      </c>
      <c r="I35" s="73">
        <v>0</v>
      </c>
    </row>
    <row r="36" spans="1:9" ht="12.75">
      <c r="A36" s="58">
        <v>13020200</v>
      </c>
      <c r="B36" s="74" t="s">
        <v>439</v>
      </c>
      <c r="C36" s="75">
        <v>0</v>
      </c>
      <c r="D36" s="75">
        <v>0</v>
      </c>
      <c r="E36" s="76">
        <v>0</v>
      </c>
      <c r="F36" s="77">
        <v>0.061</v>
      </c>
      <c r="G36" s="73">
        <v>0</v>
      </c>
      <c r="H36" s="72">
        <v>0</v>
      </c>
      <c r="I36" s="73">
        <v>0</v>
      </c>
    </row>
    <row r="37" spans="1:9" ht="12.75">
      <c r="A37" s="67">
        <v>16000000</v>
      </c>
      <c r="B37" s="68" t="s">
        <v>216</v>
      </c>
      <c r="C37" s="75">
        <f aca="true" t="shared" si="10" ref="C37:C38">C38</f>
        <v>0</v>
      </c>
      <c r="D37" s="75">
        <f aca="true" t="shared" si="11" ref="D37:D38">D38</f>
        <v>0</v>
      </c>
      <c r="E37" s="75">
        <f aca="true" t="shared" si="12" ref="E37:E38">E38</f>
        <v>0</v>
      </c>
      <c r="F37" s="79">
        <f>F38</f>
        <v>9.546</v>
      </c>
      <c r="G37" s="73">
        <v>0</v>
      </c>
      <c r="H37" s="72">
        <v>0</v>
      </c>
      <c r="I37" s="73">
        <v>0</v>
      </c>
    </row>
    <row r="38" spans="1:9" ht="12.75">
      <c r="A38" s="67">
        <v>16010000</v>
      </c>
      <c r="B38" s="68" t="s">
        <v>217</v>
      </c>
      <c r="C38" s="75">
        <f t="shared" si="10"/>
        <v>0</v>
      </c>
      <c r="D38" s="75">
        <f t="shared" si="11"/>
        <v>0</v>
      </c>
      <c r="E38" s="75">
        <f t="shared" si="12"/>
        <v>0</v>
      </c>
      <c r="F38" s="75">
        <f>F39+F40</f>
        <v>9.546</v>
      </c>
      <c r="G38" s="73">
        <v>0</v>
      </c>
      <c r="H38" s="72">
        <v>0</v>
      </c>
      <c r="I38" s="73">
        <v>0</v>
      </c>
    </row>
    <row r="39" spans="1:9" ht="12.75">
      <c r="A39" s="80">
        <v>16010200</v>
      </c>
      <c r="B39" s="74" t="s">
        <v>218</v>
      </c>
      <c r="C39" s="75">
        <v>0</v>
      </c>
      <c r="D39" s="75">
        <v>0</v>
      </c>
      <c r="E39" s="75">
        <v>0</v>
      </c>
      <c r="F39" s="75">
        <v>2.546</v>
      </c>
      <c r="G39" s="73">
        <v>0</v>
      </c>
      <c r="H39" s="72">
        <v>0</v>
      </c>
      <c r="I39" s="73">
        <v>0</v>
      </c>
    </row>
    <row r="40" spans="1:9" ht="12.75">
      <c r="A40" s="80">
        <v>16010400</v>
      </c>
      <c r="B40" s="74" t="s">
        <v>219</v>
      </c>
      <c r="C40" s="75">
        <v>0</v>
      </c>
      <c r="D40" s="75">
        <v>0</v>
      </c>
      <c r="E40" s="75">
        <v>0</v>
      </c>
      <c r="F40" s="79">
        <v>7</v>
      </c>
      <c r="G40" s="73">
        <v>0</v>
      </c>
      <c r="H40" s="72">
        <v>0</v>
      </c>
      <c r="I40" s="73">
        <v>0</v>
      </c>
    </row>
    <row r="41" spans="1:9" ht="12.75">
      <c r="A41" s="67">
        <v>18000000</v>
      </c>
      <c r="B41" s="68" t="s">
        <v>411</v>
      </c>
      <c r="C41" s="69">
        <f>C42+C47+C52+C55</f>
        <v>41749.848000000005</v>
      </c>
      <c r="D41" s="69">
        <f>D42+D47+D52+D55</f>
        <v>62649.848</v>
      </c>
      <c r="E41" s="69">
        <f>E42+E47+E52+E55</f>
        <v>43967.399999999994</v>
      </c>
      <c r="F41" s="69">
        <f>F42+F47+F52+F55</f>
        <v>56755.118</v>
      </c>
      <c r="G41" s="73">
        <f aca="true" t="shared" si="13" ref="G41:G48">F41/C41*100</f>
        <v>135.9408973177579</v>
      </c>
      <c r="H41" s="72">
        <f aca="true" t="shared" si="14" ref="H41:H48">F41/D41*100</f>
        <v>90.59099073951465</v>
      </c>
      <c r="I41" s="73">
        <f aca="true" t="shared" si="15" ref="I41:I48">F41/E41*100</f>
        <v>129.0845444579393</v>
      </c>
    </row>
    <row r="42" spans="1:9" ht="12.75">
      <c r="A42" s="67">
        <v>18010000</v>
      </c>
      <c r="B42" s="68" t="s">
        <v>412</v>
      </c>
      <c r="C42" s="69">
        <f>C43+C44+C45+C46</f>
        <v>39713.048</v>
      </c>
      <c r="D42" s="69">
        <f>D43+D44+D45+D46</f>
        <v>60613.047999999995</v>
      </c>
      <c r="E42" s="69">
        <f>E43+E44+E45+E46</f>
        <v>42694.5</v>
      </c>
      <c r="F42" s="69">
        <f>F43+F44+F45+F46</f>
        <v>55368.299</v>
      </c>
      <c r="G42" s="73">
        <f t="shared" si="13"/>
        <v>139.4209253341622</v>
      </c>
      <c r="H42" s="72">
        <f t="shared" si="14"/>
        <v>91.34716175302717</v>
      </c>
      <c r="I42" s="73">
        <f t="shared" si="15"/>
        <v>129.68485167878768</v>
      </c>
    </row>
    <row r="43" spans="1:9" ht="12.75">
      <c r="A43" s="67">
        <v>18010500</v>
      </c>
      <c r="B43" s="74" t="s">
        <v>33</v>
      </c>
      <c r="C43" s="69">
        <v>12290.07</v>
      </c>
      <c r="D43" s="69">
        <v>17290.67</v>
      </c>
      <c r="E43" s="69">
        <v>13055</v>
      </c>
      <c r="F43" s="70">
        <v>16313.613</v>
      </c>
      <c r="G43" s="73">
        <f t="shared" si="13"/>
        <v>132.73816178426975</v>
      </c>
      <c r="H43" s="72">
        <f t="shared" si="14"/>
        <v>94.34922417696944</v>
      </c>
      <c r="I43" s="73">
        <f t="shared" si="15"/>
        <v>124.9606510915358</v>
      </c>
    </row>
    <row r="44" spans="1:9" ht="12.75">
      <c r="A44" s="67">
        <v>18010600</v>
      </c>
      <c r="B44" s="74" t="s">
        <v>34</v>
      </c>
      <c r="C44" s="69">
        <v>22492.268</v>
      </c>
      <c r="D44" s="69">
        <v>36391.468</v>
      </c>
      <c r="E44" s="69">
        <v>25417</v>
      </c>
      <c r="F44" s="70">
        <v>31126.037</v>
      </c>
      <c r="G44" s="73">
        <f t="shared" si="13"/>
        <v>138.38549762967435</v>
      </c>
      <c r="H44" s="72">
        <f t="shared" si="14"/>
        <v>85.53113878231018</v>
      </c>
      <c r="I44" s="73">
        <f t="shared" si="15"/>
        <v>122.46149034111029</v>
      </c>
    </row>
    <row r="45" spans="1:9" ht="12.75">
      <c r="A45" s="67">
        <v>18010700</v>
      </c>
      <c r="B45" s="74" t="s">
        <v>35</v>
      </c>
      <c r="C45" s="69">
        <v>1546.67</v>
      </c>
      <c r="D45" s="69">
        <v>2175.77</v>
      </c>
      <c r="E45" s="69">
        <v>1317.5</v>
      </c>
      <c r="F45" s="70">
        <v>2370.583</v>
      </c>
      <c r="G45" s="73">
        <f t="shared" si="13"/>
        <v>153.27012226266754</v>
      </c>
      <c r="H45" s="72">
        <f t="shared" si="14"/>
        <v>108.9537497070003</v>
      </c>
      <c r="I45" s="73">
        <f t="shared" si="15"/>
        <v>179.93039848197344</v>
      </c>
    </row>
    <row r="46" spans="1:9" ht="12.75">
      <c r="A46" s="67">
        <v>18010900</v>
      </c>
      <c r="B46" s="74" t="s">
        <v>36</v>
      </c>
      <c r="C46" s="69">
        <v>3384.04</v>
      </c>
      <c r="D46" s="69">
        <v>4755.14</v>
      </c>
      <c r="E46" s="69">
        <v>2905</v>
      </c>
      <c r="F46" s="70">
        <v>5558.066</v>
      </c>
      <c r="G46" s="73">
        <f t="shared" si="13"/>
        <v>164.24350775995555</v>
      </c>
      <c r="H46" s="72">
        <f t="shared" si="14"/>
        <v>116.88543344675443</v>
      </c>
      <c r="I46" s="73">
        <f t="shared" si="15"/>
        <v>191.32757314974182</v>
      </c>
    </row>
    <row r="47" spans="1:9" ht="12.75">
      <c r="A47" s="67">
        <v>18020000</v>
      </c>
      <c r="B47" s="68" t="s">
        <v>38</v>
      </c>
      <c r="C47" s="69">
        <f>C48+C50</f>
        <v>1778.9</v>
      </c>
      <c r="D47" s="69">
        <f>D48+D50</f>
        <v>1778.9</v>
      </c>
      <c r="E47" s="69">
        <f>E48+E50</f>
        <v>1094.2</v>
      </c>
      <c r="F47" s="70">
        <f>F48+F50</f>
        <v>1187.741</v>
      </c>
      <c r="G47" s="73">
        <f t="shared" si="13"/>
        <v>66.76828377086963</v>
      </c>
      <c r="H47" s="72">
        <f t="shared" si="14"/>
        <v>66.76828377086963</v>
      </c>
      <c r="I47" s="73">
        <f t="shared" si="15"/>
        <v>108.54880277828549</v>
      </c>
    </row>
    <row r="48" spans="1:9" ht="12.75">
      <c r="A48" s="58">
        <v>18020100</v>
      </c>
      <c r="B48" s="74" t="s">
        <v>220</v>
      </c>
      <c r="C48" s="75">
        <v>1488</v>
      </c>
      <c r="D48" s="75">
        <v>1488</v>
      </c>
      <c r="E48" s="76">
        <v>883.5</v>
      </c>
      <c r="F48" s="77">
        <v>837.745</v>
      </c>
      <c r="G48" s="73">
        <f t="shared" si="13"/>
        <v>56.30006720430107</v>
      </c>
      <c r="H48" s="72">
        <f t="shared" si="14"/>
        <v>56.30006720430107</v>
      </c>
      <c r="I48" s="73">
        <f t="shared" si="15"/>
        <v>94.82116581777024</v>
      </c>
    </row>
    <row r="49" spans="1:9" ht="12.75">
      <c r="A49" s="58"/>
      <c r="B49" s="74" t="s">
        <v>46</v>
      </c>
      <c r="C49" s="75"/>
      <c r="D49" s="75"/>
      <c r="E49" s="76"/>
      <c r="F49" s="77"/>
      <c r="G49" s="73"/>
      <c r="H49" s="72"/>
      <c r="I49" s="73"/>
    </row>
    <row r="50" spans="1:9" ht="12.75">
      <c r="A50" s="58">
        <v>18020200</v>
      </c>
      <c r="B50" s="74" t="s">
        <v>221</v>
      </c>
      <c r="C50" s="75">
        <v>290.9</v>
      </c>
      <c r="D50" s="75">
        <v>290.9</v>
      </c>
      <c r="E50" s="76">
        <v>210.7</v>
      </c>
      <c r="F50" s="77">
        <v>349.996</v>
      </c>
      <c r="G50" s="73">
        <f>F50/C50*100</f>
        <v>120.31488484015125</v>
      </c>
      <c r="H50" s="72">
        <f>F50/D50*100</f>
        <v>120.31488484015125</v>
      </c>
      <c r="I50" s="73">
        <f>F50/E50*100</f>
        <v>166.1110583768391</v>
      </c>
    </row>
    <row r="51" spans="1:9" ht="12.75">
      <c r="A51" s="58"/>
      <c r="B51" s="74" t="s">
        <v>46</v>
      </c>
      <c r="C51" s="75"/>
      <c r="D51" s="75"/>
      <c r="E51" s="76"/>
      <c r="F51" s="77"/>
      <c r="G51" s="73"/>
      <c r="H51" s="72"/>
      <c r="I51" s="73"/>
    </row>
    <row r="52" spans="1:9" ht="12.75">
      <c r="A52" s="67">
        <v>18030000</v>
      </c>
      <c r="B52" s="68" t="s">
        <v>41</v>
      </c>
      <c r="C52" s="69">
        <f>C53+C54</f>
        <v>257.90000000000003</v>
      </c>
      <c r="D52" s="69">
        <f>D53+D54</f>
        <v>257.90000000000003</v>
      </c>
      <c r="E52" s="69">
        <f>E53+E54</f>
        <v>178.7</v>
      </c>
      <c r="F52" s="70">
        <f>F53+F54</f>
        <v>291.39300000000003</v>
      </c>
      <c r="G52" s="73">
        <f aca="true" t="shared" si="16" ref="G52:G54">F52/C52*100</f>
        <v>112.98681659557968</v>
      </c>
      <c r="H52" s="72">
        <f aca="true" t="shared" si="17" ref="H52:H54">F52/D52*100</f>
        <v>112.98681659557968</v>
      </c>
      <c r="I52" s="73">
        <f aca="true" t="shared" si="18" ref="I52:I54">F52/E52*100</f>
        <v>163.06267487409067</v>
      </c>
    </row>
    <row r="53" spans="1:9" ht="12.75">
      <c r="A53" s="58">
        <v>18030100</v>
      </c>
      <c r="B53" s="74" t="s">
        <v>42</v>
      </c>
      <c r="C53" s="75">
        <v>235.8</v>
      </c>
      <c r="D53" s="75">
        <v>235.8</v>
      </c>
      <c r="E53" s="76">
        <v>165.7</v>
      </c>
      <c r="F53" s="77">
        <v>270.399</v>
      </c>
      <c r="G53" s="73">
        <f t="shared" si="16"/>
        <v>114.67302798982189</v>
      </c>
      <c r="H53" s="72">
        <f t="shared" si="17"/>
        <v>114.67302798982189</v>
      </c>
      <c r="I53" s="73">
        <f t="shared" si="18"/>
        <v>163.18587809293905</v>
      </c>
    </row>
    <row r="54" spans="1:9" ht="12.75">
      <c r="A54" s="58">
        <v>18030200</v>
      </c>
      <c r="B54" s="74" t="s">
        <v>43</v>
      </c>
      <c r="C54" s="75">
        <v>22.1</v>
      </c>
      <c r="D54" s="75">
        <v>22.1</v>
      </c>
      <c r="E54" s="76">
        <v>13</v>
      </c>
      <c r="F54" s="77">
        <v>20.994</v>
      </c>
      <c r="G54" s="73">
        <f t="shared" si="16"/>
        <v>94.99547511312217</v>
      </c>
      <c r="H54" s="72">
        <f t="shared" si="17"/>
        <v>94.99547511312217</v>
      </c>
      <c r="I54" s="73">
        <f t="shared" si="18"/>
        <v>161.4923076923077</v>
      </c>
    </row>
    <row r="55" spans="1:9" ht="12.75">
      <c r="A55" s="67">
        <v>18040000</v>
      </c>
      <c r="B55" s="68" t="s">
        <v>440</v>
      </c>
      <c r="C55" s="69">
        <f>C57+C59+C61+C63+C65+C67+C73+C75+C69+C71</f>
        <v>0</v>
      </c>
      <c r="D55" s="69">
        <f>D57+D59+D61+D63+D65+D67+D73+D75+D69+D71</f>
        <v>0</v>
      </c>
      <c r="E55" s="69">
        <f>E57+E59+E61+E63+E65+E67+E73+E75+E69+E71</f>
        <v>0</v>
      </c>
      <c r="F55" s="69">
        <f>F57+F59+F61+F63+F65+F67+F73+F75+F69+F71</f>
        <v>-92.31500000000001</v>
      </c>
      <c r="G55" s="73">
        <v>0</v>
      </c>
      <c r="H55" s="72">
        <v>0</v>
      </c>
      <c r="I55" s="73">
        <v>0</v>
      </c>
    </row>
    <row r="56" spans="1:9" ht="12.75">
      <c r="A56" s="67"/>
      <c r="B56" s="68" t="s">
        <v>441</v>
      </c>
      <c r="C56" s="69"/>
      <c r="D56" s="69"/>
      <c r="E56" s="69"/>
      <c r="F56" s="70"/>
      <c r="G56" s="73"/>
      <c r="H56" s="72"/>
      <c r="I56" s="73"/>
    </row>
    <row r="57" spans="1:9" ht="12.75">
      <c r="A57" s="58">
        <v>18040100</v>
      </c>
      <c r="B57" s="74" t="s">
        <v>222</v>
      </c>
      <c r="C57" s="75">
        <v>0</v>
      </c>
      <c r="D57" s="75">
        <v>0</v>
      </c>
      <c r="E57" s="76">
        <v>0</v>
      </c>
      <c r="F57" s="77">
        <v>9.043</v>
      </c>
      <c r="G57" s="73">
        <v>0</v>
      </c>
      <c r="H57" s="72">
        <v>0</v>
      </c>
      <c r="I57" s="73">
        <v>0</v>
      </c>
    </row>
    <row r="58" spans="1:9" ht="12.75">
      <c r="A58" s="58"/>
      <c r="B58" s="74" t="s">
        <v>442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18040200</v>
      </c>
      <c r="B59" s="74" t="s">
        <v>222</v>
      </c>
      <c r="C59" s="75">
        <v>0</v>
      </c>
      <c r="D59" s="75">
        <v>0</v>
      </c>
      <c r="E59" s="69">
        <v>0</v>
      </c>
      <c r="F59" s="70">
        <v>-96.948</v>
      </c>
      <c r="G59" s="73">
        <v>0</v>
      </c>
      <c r="H59" s="72">
        <v>0</v>
      </c>
      <c r="I59" s="73">
        <v>0</v>
      </c>
    </row>
    <row r="60" spans="1:9" ht="12.75">
      <c r="A60" s="58"/>
      <c r="B60" s="74" t="s">
        <v>443</v>
      </c>
      <c r="C60" s="58"/>
      <c r="D60" s="58"/>
      <c r="E60" s="69"/>
      <c r="F60" s="70"/>
      <c r="G60" s="73"/>
      <c r="H60" s="72"/>
      <c r="I60" s="73"/>
    </row>
    <row r="61" spans="1:9" ht="12.75">
      <c r="A61" s="58">
        <v>18040500</v>
      </c>
      <c r="B61" s="74" t="s">
        <v>223</v>
      </c>
      <c r="C61" s="75">
        <v>0</v>
      </c>
      <c r="D61" s="75">
        <v>0</v>
      </c>
      <c r="E61" s="76">
        <v>0</v>
      </c>
      <c r="F61" s="77">
        <v>1.47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442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18040600</v>
      </c>
      <c r="B63" s="74" t="s">
        <v>225</v>
      </c>
      <c r="C63" s="75">
        <v>0</v>
      </c>
      <c r="D63" s="75">
        <v>0</v>
      </c>
      <c r="E63" s="76">
        <v>0</v>
      </c>
      <c r="F63" s="77">
        <v>1.91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444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18040700</v>
      </c>
      <c r="B65" s="74" t="s">
        <v>223</v>
      </c>
      <c r="C65" s="75">
        <v>0</v>
      </c>
      <c r="D65" s="75">
        <v>0</v>
      </c>
      <c r="E65" s="76">
        <v>0</v>
      </c>
      <c r="F65" s="77">
        <v>-3.703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445</v>
      </c>
      <c r="C66" s="58"/>
      <c r="D66" s="58"/>
      <c r="E66" s="76"/>
      <c r="F66" s="77"/>
      <c r="G66" s="73"/>
      <c r="H66" s="72"/>
      <c r="I66" s="73"/>
    </row>
    <row r="67" spans="1:9" ht="12.75">
      <c r="A67" s="58">
        <v>18040800</v>
      </c>
      <c r="B67" s="74" t="s">
        <v>225</v>
      </c>
      <c r="C67" s="75">
        <v>0</v>
      </c>
      <c r="D67" s="75">
        <v>0</v>
      </c>
      <c r="E67" s="69">
        <v>0</v>
      </c>
      <c r="F67" s="70">
        <v>-2.212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446</v>
      </c>
      <c r="C68" s="75"/>
      <c r="D68" s="75"/>
      <c r="E68" s="69"/>
      <c r="F68" s="70"/>
      <c r="G68" s="73"/>
      <c r="H68" s="72"/>
      <c r="I68" s="73"/>
    </row>
    <row r="69" spans="1:9" ht="12.75">
      <c r="A69" s="58">
        <v>18040900</v>
      </c>
      <c r="B69" s="74" t="s">
        <v>229</v>
      </c>
      <c r="C69" s="75">
        <v>0</v>
      </c>
      <c r="D69" s="75">
        <v>0</v>
      </c>
      <c r="E69" s="76">
        <v>0</v>
      </c>
      <c r="F69" s="77">
        <v>-0.169</v>
      </c>
      <c r="G69" s="73">
        <v>0</v>
      </c>
      <c r="H69" s="72">
        <v>0</v>
      </c>
      <c r="I69" s="73">
        <v>0</v>
      </c>
    </row>
    <row r="70" spans="1:9" ht="12.75">
      <c r="A70" s="58"/>
      <c r="B70" s="74" t="s">
        <v>447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18041000</v>
      </c>
      <c r="B71" s="74" t="s">
        <v>56</v>
      </c>
      <c r="C71" s="75">
        <v>0</v>
      </c>
      <c r="D71" s="75">
        <v>0</v>
      </c>
      <c r="E71" s="76">
        <v>0</v>
      </c>
      <c r="F71" s="77">
        <v>0</v>
      </c>
      <c r="G71" s="73">
        <v>0</v>
      </c>
      <c r="H71" s="72">
        <v>0</v>
      </c>
      <c r="I71" s="73">
        <v>0</v>
      </c>
    </row>
    <row r="72" spans="1:9" ht="12.75">
      <c r="A72" s="58"/>
      <c r="B72" s="74" t="s">
        <v>448</v>
      </c>
      <c r="C72" s="75"/>
      <c r="D72" s="75"/>
      <c r="E72" s="76"/>
      <c r="F72" s="77"/>
      <c r="G72" s="73"/>
      <c r="H72" s="72"/>
      <c r="I72" s="73"/>
    </row>
    <row r="73" spans="1:9" ht="12.75">
      <c r="A73" s="58">
        <v>18041400</v>
      </c>
      <c r="B73" s="74" t="s">
        <v>231</v>
      </c>
      <c r="C73" s="75">
        <v>0</v>
      </c>
      <c r="D73" s="75">
        <v>0</v>
      </c>
      <c r="E73" s="76">
        <v>0</v>
      </c>
      <c r="F73" s="77">
        <v>-1.706</v>
      </c>
      <c r="G73" s="73">
        <v>0</v>
      </c>
      <c r="H73" s="72">
        <v>0</v>
      </c>
      <c r="I73" s="73">
        <v>0</v>
      </c>
    </row>
    <row r="74" spans="1:9" ht="12.75">
      <c r="A74" s="58"/>
      <c r="B74" s="74" t="s">
        <v>449</v>
      </c>
      <c r="C74" s="75"/>
      <c r="D74" s="75"/>
      <c r="E74" s="69"/>
      <c r="F74" s="70"/>
      <c r="G74" s="73"/>
      <c r="H74" s="72"/>
      <c r="I74" s="73"/>
    </row>
    <row r="75" spans="1:9" ht="12.75">
      <c r="A75" s="58">
        <v>18041700</v>
      </c>
      <c r="B75" s="74" t="s">
        <v>233</v>
      </c>
      <c r="C75" s="75">
        <v>0</v>
      </c>
      <c r="D75" s="75">
        <v>0</v>
      </c>
      <c r="E75" s="76">
        <v>0</v>
      </c>
      <c r="F75" s="77">
        <v>0</v>
      </c>
      <c r="G75" s="73">
        <v>0</v>
      </c>
      <c r="H75" s="72">
        <v>0</v>
      </c>
      <c r="I75" s="73">
        <v>0</v>
      </c>
    </row>
    <row r="76" spans="1:9" ht="12.75">
      <c r="A76" s="58"/>
      <c r="B76" s="74" t="s">
        <v>450</v>
      </c>
      <c r="C76" s="58"/>
      <c r="D76" s="58"/>
      <c r="E76" s="76"/>
      <c r="F76" s="77"/>
      <c r="G76" s="73"/>
      <c r="H76" s="72"/>
      <c r="I76" s="73"/>
    </row>
    <row r="77" spans="1:9" ht="12.75">
      <c r="A77" s="58">
        <v>19090000</v>
      </c>
      <c r="B77" s="74" t="s">
        <v>451</v>
      </c>
      <c r="C77" s="75">
        <v>0</v>
      </c>
      <c r="D77" s="75">
        <v>0</v>
      </c>
      <c r="E77" s="76">
        <v>0</v>
      </c>
      <c r="F77" s="77">
        <v>0.122</v>
      </c>
      <c r="G77" s="73">
        <v>0</v>
      </c>
      <c r="H77" s="72">
        <v>0</v>
      </c>
      <c r="I77" s="73">
        <v>0</v>
      </c>
    </row>
    <row r="78" spans="1:9" ht="12.75">
      <c r="A78" s="67">
        <v>20000000</v>
      </c>
      <c r="B78" s="68" t="s">
        <v>62</v>
      </c>
      <c r="C78" s="69">
        <f>C79+C85+C88+C96</f>
        <v>26090.2</v>
      </c>
      <c r="D78" s="69">
        <f>D79+D85+D88+D96</f>
        <v>9959.2</v>
      </c>
      <c r="E78" s="69">
        <f>E79+E85+E88+E96</f>
        <v>8139.999999999999</v>
      </c>
      <c r="F78" s="69">
        <f>F79+F85+F88+F96</f>
        <v>4127.874000000001</v>
      </c>
      <c r="G78" s="73">
        <f aca="true" t="shared" si="19" ref="G78:G81">F78/C78*100</f>
        <v>15.82154985396816</v>
      </c>
      <c r="H78" s="72">
        <f aca="true" t="shared" si="20" ref="H78:H81">F78/D78*100</f>
        <v>41.447847216643915</v>
      </c>
      <c r="I78" s="73">
        <f aca="true" t="shared" si="21" ref="I78:I79">F78/E78*100</f>
        <v>50.71098280098282</v>
      </c>
    </row>
    <row r="79" spans="1:9" ht="12.75">
      <c r="A79" s="67">
        <v>21000000</v>
      </c>
      <c r="B79" s="68" t="s">
        <v>63</v>
      </c>
      <c r="C79" s="69">
        <f>C80+C84+C81</f>
        <v>84.2</v>
      </c>
      <c r="D79" s="69">
        <f>D80+D84+D81</f>
        <v>84.2</v>
      </c>
      <c r="E79" s="69">
        <f>E80+E84+E81</f>
        <v>37.4</v>
      </c>
      <c r="F79" s="69">
        <f>F80+F84+F81</f>
        <v>68.075</v>
      </c>
      <c r="G79" s="73">
        <f t="shared" si="19"/>
        <v>80.84916864608076</v>
      </c>
      <c r="H79" s="72">
        <f t="shared" si="20"/>
        <v>80.84916864608076</v>
      </c>
      <c r="I79" s="73">
        <f t="shared" si="21"/>
        <v>182.01871657754012</v>
      </c>
    </row>
    <row r="80" spans="1:9" ht="12.75">
      <c r="A80" s="58">
        <v>21080500</v>
      </c>
      <c r="B80" s="74" t="s">
        <v>64</v>
      </c>
      <c r="C80" s="75">
        <v>1</v>
      </c>
      <c r="D80" s="75">
        <v>1</v>
      </c>
      <c r="E80" s="76">
        <v>0</v>
      </c>
      <c r="F80" s="77">
        <v>13.954</v>
      </c>
      <c r="G80" s="73">
        <f t="shared" si="19"/>
        <v>1395.4</v>
      </c>
      <c r="H80" s="72">
        <f t="shared" si="20"/>
        <v>1395.4</v>
      </c>
      <c r="I80" s="73">
        <v>0</v>
      </c>
    </row>
    <row r="81" spans="1:9" ht="13.5" customHeight="1">
      <c r="A81" s="58">
        <v>21080900</v>
      </c>
      <c r="B81" s="74" t="s">
        <v>526</v>
      </c>
      <c r="C81" s="75">
        <v>0</v>
      </c>
      <c r="D81" s="75">
        <v>0</v>
      </c>
      <c r="E81" s="76">
        <v>0</v>
      </c>
      <c r="F81" s="77">
        <v>28.758</v>
      </c>
      <c r="G81" s="73" t="e">
        <f t="shared" si="19"/>
        <v>#DIV/0!</v>
      </c>
      <c r="H81" s="72" t="e">
        <f t="shared" si="20"/>
        <v>#DIV/0!</v>
      </c>
      <c r="I81" s="73">
        <v>0</v>
      </c>
    </row>
    <row r="82" spans="1:9" ht="13.5" customHeight="1">
      <c r="A82" s="58"/>
      <c r="B82" s="74" t="s">
        <v>527</v>
      </c>
      <c r="C82" s="75"/>
      <c r="D82" s="75"/>
      <c r="E82" s="76"/>
      <c r="F82" s="77"/>
      <c r="G82" s="73"/>
      <c r="H82" s="72"/>
      <c r="I82" s="73"/>
    </row>
    <row r="83" spans="1:9" ht="13.5" customHeight="1">
      <c r="A83" s="58"/>
      <c r="B83" s="74" t="s">
        <v>528</v>
      </c>
      <c r="C83" s="75"/>
      <c r="D83" s="75"/>
      <c r="E83" s="76"/>
      <c r="F83" s="77"/>
      <c r="G83" s="73"/>
      <c r="H83" s="72"/>
      <c r="I83" s="73"/>
    </row>
    <row r="84" spans="1:9" ht="12.75">
      <c r="A84" s="58">
        <v>21081100</v>
      </c>
      <c r="B84" s="74" t="s">
        <v>68</v>
      </c>
      <c r="C84" s="75">
        <v>83.2</v>
      </c>
      <c r="D84" s="75">
        <v>83.2</v>
      </c>
      <c r="E84" s="76">
        <v>37.4</v>
      </c>
      <c r="F84" s="77">
        <v>25.363</v>
      </c>
      <c r="G84" s="73">
        <f aca="true" t="shared" si="22" ref="G84:G89">F84/C84*100</f>
        <v>30.484374999999996</v>
      </c>
      <c r="H84" s="72">
        <f aca="true" t="shared" si="23" ref="H84:H89">F84/D84*100</f>
        <v>30.484374999999996</v>
      </c>
      <c r="I84" s="73">
        <f aca="true" t="shared" si="24" ref="I84:I89">F84/E84*100</f>
        <v>67.81550802139039</v>
      </c>
    </row>
    <row r="85" spans="1:9" ht="12.75">
      <c r="A85" s="67">
        <v>22000000</v>
      </c>
      <c r="B85" s="68" t="s">
        <v>452</v>
      </c>
      <c r="C85" s="69">
        <f aca="true" t="shared" si="25" ref="C85:C86">C86</f>
        <v>22700</v>
      </c>
      <c r="D85" s="69">
        <f aca="true" t="shared" si="26" ref="D85:D86">D86</f>
        <v>6569</v>
      </c>
      <c r="E85" s="69">
        <f aca="true" t="shared" si="27" ref="E85:E86">E86</f>
        <v>6569</v>
      </c>
      <c r="F85" s="69">
        <f aca="true" t="shared" si="28" ref="F85:F86">F86</f>
        <v>2004.218</v>
      </c>
      <c r="G85" s="73">
        <f t="shared" si="22"/>
        <v>8.829154185022027</v>
      </c>
      <c r="H85" s="72">
        <f t="shared" si="23"/>
        <v>30.510245090576955</v>
      </c>
      <c r="I85" s="73">
        <f t="shared" si="24"/>
        <v>30.510245090576955</v>
      </c>
    </row>
    <row r="86" spans="1:9" ht="12.75">
      <c r="A86" s="67">
        <v>22010000</v>
      </c>
      <c r="B86" s="68" t="s">
        <v>413</v>
      </c>
      <c r="C86" s="69">
        <f t="shared" si="25"/>
        <v>22700</v>
      </c>
      <c r="D86" s="69">
        <f t="shared" si="26"/>
        <v>6569</v>
      </c>
      <c r="E86" s="69">
        <f t="shared" si="27"/>
        <v>6569</v>
      </c>
      <c r="F86" s="69">
        <f t="shared" si="28"/>
        <v>2004.218</v>
      </c>
      <c r="G86" s="73">
        <f t="shared" si="22"/>
        <v>8.829154185022027</v>
      </c>
      <c r="H86" s="72">
        <f t="shared" si="23"/>
        <v>30.510245090576955</v>
      </c>
      <c r="I86" s="73">
        <f t="shared" si="24"/>
        <v>30.510245090576955</v>
      </c>
    </row>
    <row r="87" spans="1:9" ht="12.75">
      <c r="A87" s="67">
        <v>22012500</v>
      </c>
      <c r="B87" s="68" t="s">
        <v>453</v>
      </c>
      <c r="C87" s="69">
        <v>22700</v>
      </c>
      <c r="D87" s="69">
        <v>6569</v>
      </c>
      <c r="E87" s="69">
        <v>6569</v>
      </c>
      <c r="F87" s="70">
        <v>2004.218</v>
      </c>
      <c r="G87" s="73">
        <f t="shared" si="22"/>
        <v>8.829154185022027</v>
      </c>
      <c r="H87" s="72">
        <f t="shared" si="23"/>
        <v>30.510245090576955</v>
      </c>
      <c r="I87" s="73">
        <f t="shared" si="24"/>
        <v>30.510245090576955</v>
      </c>
    </row>
    <row r="88" spans="1:9" ht="12.75">
      <c r="A88" s="67">
        <v>22090000</v>
      </c>
      <c r="B88" s="68" t="s">
        <v>71</v>
      </c>
      <c r="C88" s="69">
        <f>C89+C91+C92+C94</f>
        <v>3300</v>
      </c>
      <c r="D88" s="69">
        <f>D89+D91+D92+D94</f>
        <v>3300</v>
      </c>
      <c r="E88" s="69">
        <f>E89+E91+E92+E94</f>
        <v>1527.9</v>
      </c>
      <c r="F88" s="69">
        <f>F89+F91+F92+F94</f>
        <v>2034.96</v>
      </c>
      <c r="G88" s="73">
        <f t="shared" si="22"/>
        <v>61.665454545454544</v>
      </c>
      <c r="H88" s="72">
        <f t="shared" si="23"/>
        <v>61.665454545454544</v>
      </c>
      <c r="I88" s="73">
        <f t="shared" si="24"/>
        <v>133.18672688003142</v>
      </c>
    </row>
    <row r="89" spans="1:9" ht="12.75">
      <c r="A89" s="58">
        <v>22090100</v>
      </c>
      <c r="B89" s="74" t="s">
        <v>454</v>
      </c>
      <c r="C89" s="75">
        <v>200</v>
      </c>
      <c r="D89" s="75">
        <v>200</v>
      </c>
      <c r="E89" s="76">
        <v>79</v>
      </c>
      <c r="F89" s="77">
        <v>132.782</v>
      </c>
      <c r="G89" s="73">
        <f t="shared" si="22"/>
        <v>66.391</v>
      </c>
      <c r="H89" s="72">
        <f t="shared" si="23"/>
        <v>66.391</v>
      </c>
      <c r="I89" s="73">
        <f t="shared" si="24"/>
        <v>168.07848101265824</v>
      </c>
    </row>
    <row r="90" spans="1:9" ht="12.75">
      <c r="A90" s="58"/>
      <c r="B90" s="74" t="s">
        <v>455</v>
      </c>
      <c r="C90" s="75"/>
      <c r="D90" s="75"/>
      <c r="E90" s="76"/>
      <c r="F90" s="77"/>
      <c r="G90" s="73"/>
      <c r="H90" s="72"/>
      <c r="I90" s="73"/>
    </row>
    <row r="91" spans="1:9" ht="12.75">
      <c r="A91" s="58">
        <v>22090200</v>
      </c>
      <c r="B91" s="74" t="s">
        <v>415</v>
      </c>
      <c r="C91" s="75">
        <v>1460</v>
      </c>
      <c r="D91" s="75">
        <v>1460</v>
      </c>
      <c r="E91" s="76">
        <v>221.9</v>
      </c>
      <c r="F91" s="77">
        <v>80.282</v>
      </c>
      <c r="G91" s="73">
        <f aca="true" t="shared" si="29" ref="G91:G92">F91/C91*100</f>
        <v>5.498767123287672</v>
      </c>
      <c r="H91" s="72">
        <f aca="true" t="shared" si="30" ref="H91:H92">F91/D91*100</f>
        <v>5.498767123287672</v>
      </c>
      <c r="I91" s="73">
        <f aca="true" t="shared" si="31" ref="I91:I92">F91/E91*100</f>
        <v>36.17936007210455</v>
      </c>
    </row>
    <row r="92" spans="1:9" ht="12.75">
      <c r="A92" s="58">
        <v>22090300</v>
      </c>
      <c r="B92" s="74" t="s">
        <v>456</v>
      </c>
      <c r="C92" s="75">
        <v>7.5</v>
      </c>
      <c r="D92" s="75">
        <v>7.5</v>
      </c>
      <c r="E92" s="76">
        <v>2.1</v>
      </c>
      <c r="F92" s="77">
        <v>2.278</v>
      </c>
      <c r="G92" s="73">
        <f t="shared" si="29"/>
        <v>30.373333333333335</v>
      </c>
      <c r="H92" s="72">
        <f t="shared" si="30"/>
        <v>30.373333333333335</v>
      </c>
      <c r="I92" s="73">
        <f t="shared" si="31"/>
        <v>108.47619047619048</v>
      </c>
    </row>
    <row r="93" spans="1:9" ht="12.75">
      <c r="A93" s="58"/>
      <c r="B93" s="74" t="s">
        <v>457</v>
      </c>
      <c r="C93" s="75"/>
      <c r="D93" s="75"/>
      <c r="E93" s="76"/>
      <c r="F93" s="77"/>
      <c r="G93" s="73"/>
      <c r="H93" s="72"/>
      <c r="I93" s="73"/>
    </row>
    <row r="94" spans="1:9" ht="12.75">
      <c r="A94" s="58">
        <v>22090400</v>
      </c>
      <c r="B94" s="74" t="s">
        <v>458</v>
      </c>
      <c r="C94" s="75">
        <v>1632.5</v>
      </c>
      <c r="D94" s="75">
        <v>1632.5</v>
      </c>
      <c r="E94" s="76">
        <v>1224.9</v>
      </c>
      <c r="F94" s="77">
        <v>1819.618</v>
      </c>
      <c r="G94" s="73">
        <f>F94/C94*100</f>
        <v>111.46205206738131</v>
      </c>
      <c r="H94" s="72">
        <f>F94/D94*100</f>
        <v>111.46205206738131</v>
      </c>
      <c r="I94" s="73">
        <f>F94/E94*100</f>
        <v>148.55237162217324</v>
      </c>
    </row>
    <row r="95" spans="1:9" ht="12.75">
      <c r="A95" s="58"/>
      <c r="B95" s="74" t="s">
        <v>459</v>
      </c>
      <c r="C95" s="75"/>
      <c r="D95" s="75"/>
      <c r="E95" s="76"/>
      <c r="F95" s="77"/>
      <c r="G95" s="73"/>
      <c r="H95" s="72"/>
      <c r="I95" s="73"/>
    </row>
    <row r="96" spans="1:9" ht="12.75">
      <c r="A96" s="67">
        <v>24000000</v>
      </c>
      <c r="B96" s="68" t="s">
        <v>76</v>
      </c>
      <c r="C96" s="69">
        <f>C97</f>
        <v>6</v>
      </c>
      <c r="D96" s="69">
        <f>D97</f>
        <v>6</v>
      </c>
      <c r="E96" s="69">
        <f>E97</f>
        <v>5.7</v>
      </c>
      <c r="F96" s="70">
        <f>F97</f>
        <v>20.621000000000002</v>
      </c>
      <c r="G96" s="73">
        <f aca="true" t="shared" si="32" ref="G96:G98">F96/C96*100</f>
        <v>343.6833333333334</v>
      </c>
      <c r="H96" s="72">
        <f aca="true" t="shared" si="33" ref="H96:H98">F96/D96*100</f>
        <v>343.6833333333334</v>
      </c>
      <c r="I96" s="73">
        <f aca="true" t="shared" si="34" ref="I96:I98">F96/E96*100</f>
        <v>361.7719298245614</v>
      </c>
    </row>
    <row r="97" spans="1:9" ht="12.75">
      <c r="A97" s="67">
        <v>24060000</v>
      </c>
      <c r="B97" s="68" t="s">
        <v>64</v>
      </c>
      <c r="C97" s="69">
        <f>C98+C99</f>
        <v>6</v>
      </c>
      <c r="D97" s="69">
        <f>D98+D99</f>
        <v>6</v>
      </c>
      <c r="E97" s="69">
        <f>E98+E99</f>
        <v>5.7</v>
      </c>
      <c r="F97" s="69">
        <f>F98+F99</f>
        <v>20.621000000000002</v>
      </c>
      <c r="G97" s="73">
        <f t="shared" si="32"/>
        <v>343.6833333333334</v>
      </c>
      <c r="H97" s="72">
        <f t="shared" si="33"/>
        <v>343.6833333333334</v>
      </c>
      <c r="I97" s="73">
        <f t="shared" si="34"/>
        <v>361.7719298245614</v>
      </c>
    </row>
    <row r="98" spans="1:9" ht="12.75">
      <c r="A98" s="58">
        <v>24060300</v>
      </c>
      <c r="B98" s="74" t="s">
        <v>64</v>
      </c>
      <c r="C98" s="75">
        <v>6</v>
      </c>
      <c r="D98" s="75">
        <v>6</v>
      </c>
      <c r="E98" s="76">
        <v>5.7</v>
      </c>
      <c r="F98" s="77">
        <v>18.879</v>
      </c>
      <c r="G98" s="73">
        <f t="shared" si="32"/>
        <v>314.65000000000003</v>
      </c>
      <c r="H98" s="72">
        <f t="shared" si="33"/>
        <v>314.65000000000003</v>
      </c>
      <c r="I98" s="73">
        <f t="shared" si="34"/>
        <v>331.2105263157895</v>
      </c>
    </row>
    <row r="99" spans="1:9" ht="12.75">
      <c r="A99" s="58">
        <v>24060600</v>
      </c>
      <c r="B99" s="74" t="s">
        <v>529</v>
      </c>
      <c r="C99" s="75">
        <v>0</v>
      </c>
      <c r="D99" s="75">
        <v>0</v>
      </c>
      <c r="E99" s="76">
        <v>0</v>
      </c>
      <c r="F99" s="77">
        <v>1.742</v>
      </c>
      <c r="G99" s="73">
        <v>0</v>
      </c>
      <c r="H99" s="72">
        <v>0</v>
      </c>
      <c r="I99" s="73">
        <v>0</v>
      </c>
    </row>
    <row r="100" spans="1:9" ht="12.75">
      <c r="A100" s="67">
        <v>30000000</v>
      </c>
      <c r="B100" s="68" t="s">
        <v>77</v>
      </c>
      <c r="C100" s="69">
        <f aca="true" t="shared" si="35" ref="C100:C101">C101</f>
        <v>2</v>
      </c>
      <c r="D100" s="69">
        <f aca="true" t="shared" si="36" ref="D100:D101">D101</f>
        <v>2</v>
      </c>
      <c r="E100" s="69">
        <f aca="true" t="shared" si="37" ref="E100:E101">E101</f>
        <v>0</v>
      </c>
      <c r="F100" s="70">
        <f aca="true" t="shared" si="38" ref="F100:F101">F101</f>
        <v>24.73</v>
      </c>
      <c r="G100" s="73">
        <f aca="true" t="shared" si="39" ref="G100:G102">F100/C100*100</f>
        <v>1236.5</v>
      </c>
      <c r="H100" s="72">
        <f aca="true" t="shared" si="40" ref="H100:H102">F100/D100*100</f>
        <v>1236.5</v>
      </c>
      <c r="I100" s="73">
        <v>0</v>
      </c>
    </row>
    <row r="101" spans="1:9" ht="12.75">
      <c r="A101" s="67">
        <v>31000000</v>
      </c>
      <c r="B101" s="68" t="s">
        <v>78</v>
      </c>
      <c r="C101" s="69">
        <f t="shared" si="35"/>
        <v>2</v>
      </c>
      <c r="D101" s="69">
        <f t="shared" si="36"/>
        <v>2</v>
      </c>
      <c r="E101" s="69">
        <f t="shared" si="37"/>
        <v>0</v>
      </c>
      <c r="F101" s="70">
        <f t="shared" si="38"/>
        <v>24.73</v>
      </c>
      <c r="G101" s="73">
        <f t="shared" si="39"/>
        <v>1236.5</v>
      </c>
      <c r="H101" s="72">
        <f t="shared" si="40"/>
        <v>1236.5</v>
      </c>
      <c r="I101" s="73">
        <v>0</v>
      </c>
    </row>
    <row r="102" spans="1:9" ht="12.75">
      <c r="A102" s="58">
        <v>31010200</v>
      </c>
      <c r="B102" s="74" t="s">
        <v>244</v>
      </c>
      <c r="C102" s="75">
        <v>2</v>
      </c>
      <c r="D102" s="75">
        <v>2</v>
      </c>
      <c r="E102" s="76">
        <v>0</v>
      </c>
      <c r="F102" s="77">
        <v>24.73</v>
      </c>
      <c r="G102" s="73">
        <f t="shared" si="39"/>
        <v>1236.5</v>
      </c>
      <c r="H102" s="72">
        <f t="shared" si="40"/>
        <v>1236.5</v>
      </c>
      <c r="I102" s="73">
        <v>0</v>
      </c>
    </row>
    <row r="103" spans="1:9" ht="12.75">
      <c r="A103" s="58"/>
      <c r="B103" s="74" t="s">
        <v>245</v>
      </c>
      <c r="C103" s="75"/>
      <c r="D103" s="75"/>
      <c r="E103" s="69"/>
      <c r="F103" s="70"/>
      <c r="G103" s="73"/>
      <c r="H103" s="72"/>
      <c r="I103" s="73"/>
    </row>
    <row r="104" spans="1:9" ht="13.5">
      <c r="A104" s="58"/>
      <c r="B104" s="74" t="s">
        <v>246</v>
      </c>
      <c r="C104" s="75"/>
      <c r="D104" s="75"/>
      <c r="E104" s="69"/>
      <c r="F104" s="70"/>
      <c r="G104" s="81"/>
      <c r="H104" s="72"/>
      <c r="I104" s="81"/>
    </row>
    <row r="105" spans="1:9" ht="15.75">
      <c r="A105" s="82">
        <v>900101</v>
      </c>
      <c r="B105" s="83" t="s">
        <v>247</v>
      </c>
      <c r="C105" s="84">
        <f>C15+C78+C100</f>
        <v>118553.97</v>
      </c>
      <c r="D105" s="84">
        <f>D15+D78+D100</f>
        <v>127542.96999999999</v>
      </c>
      <c r="E105" s="84">
        <f>E15+E78+E100</f>
        <v>92638.37</v>
      </c>
      <c r="F105" s="84">
        <f>F15+F78+F100</f>
        <v>105133.562</v>
      </c>
      <c r="G105" s="85">
        <f>F105/C105*100</f>
        <v>88.67991683450163</v>
      </c>
      <c r="H105" s="85">
        <f>F105/D105*100</f>
        <v>82.42991518858312</v>
      </c>
      <c r="I105" s="85">
        <f>F105/E105*100</f>
        <v>113.48813887809123</v>
      </c>
    </row>
    <row r="106" spans="1:9" ht="15.75">
      <c r="A106" s="82"/>
      <c r="B106" s="83"/>
      <c r="C106" s="84"/>
      <c r="D106" s="84"/>
      <c r="E106" s="84"/>
      <c r="F106" s="84"/>
      <c r="G106" s="85"/>
      <c r="H106" s="85"/>
      <c r="I106" s="86"/>
    </row>
    <row r="107" spans="1:9" ht="12.75">
      <c r="A107" s="67">
        <v>40000000</v>
      </c>
      <c r="B107" s="87" t="s">
        <v>91</v>
      </c>
      <c r="C107" s="70">
        <f>C108</f>
        <v>228858.83799999996</v>
      </c>
      <c r="D107" s="70">
        <f>D108</f>
        <v>283016.98299999995</v>
      </c>
      <c r="E107" s="70">
        <f>E108</f>
        <v>184669.331</v>
      </c>
      <c r="F107" s="70">
        <f>F108</f>
        <v>177368.92</v>
      </c>
      <c r="G107" s="88">
        <f aca="true" t="shared" si="41" ref="G107:G108">F107/C107*100</f>
        <v>77.50145091621938</v>
      </c>
      <c r="H107" s="71">
        <f aca="true" t="shared" si="42" ref="H107:H111">F107/D107*100</f>
        <v>62.67076912483377</v>
      </c>
      <c r="I107" s="71">
        <f aca="true" t="shared" si="43" ref="I107:I111">F107/E107*100</f>
        <v>96.046765881228</v>
      </c>
    </row>
    <row r="108" spans="1:9" ht="12.75">
      <c r="A108" s="67">
        <v>41000000</v>
      </c>
      <c r="B108" s="89" t="s">
        <v>92</v>
      </c>
      <c r="C108" s="70">
        <f>C111+C109</f>
        <v>228858.83799999996</v>
      </c>
      <c r="D108" s="70">
        <f>D111+D109</f>
        <v>283016.98299999995</v>
      </c>
      <c r="E108" s="70">
        <f>E111+E109</f>
        <v>184669.331</v>
      </c>
      <c r="F108" s="70">
        <f>F111+F109</f>
        <v>177368.92</v>
      </c>
      <c r="G108" s="73">
        <f t="shared" si="41"/>
        <v>77.50145091621938</v>
      </c>
      <c r="H108" s="73">
        <f t="shared" si="42"/>
        <v>62.67076912483377</v>
      </c>
      <c r="I108" s="73">
        <f t="shared" si="43"/>
        <v>96.046765881228</v>
      </c>
    </row>
    <row r="109" spans="1:9" ht="12.75">
      <c r="A109" s="67">
        <v>41020000</v>
      </c>
      <c r="B109" s="89" t="s">
        <v>93</v>
      </c>
      <c r="C109" s="70">
        <f>C110</f>
        <v>0</v>
      </c>
      <c r="D109" s="70">
        <f>D110</f>
        <v>4432.544</v>
      </c>
      <c r="E109" s="70">
        <f>E110</f>
        <v>2632.544</v>
      </c>
      <c r="F109" s="70">
        <f>F110</f>
        <v>2032.544</v>
      </c>
      <c r="G109" s="73">
        <v>0</v>
      </c>
      <c r="H109" s="73">
        <f t="shared" si="42"/>
        <v>45.85502140531487</v>
      </c>
      <c r="I109" s="73">
        <f t="shared" si="43"/>
        <v>77.20835815089892</v>
      </c>
    </row>
    <row r="110" spans="1:9" ht="12.75">
      <c r="A110" s="67">
        <v>41020900</v>
      </c>
      <c r="B110" s="89" t="s">
        <v>460</v>
      </c>
      <c r="C110" s="70">
        <v>0</v>
      </c>
      <c r="D110" s="70">
        <v>4432.544</v>
      </c>
      <c r="E110" s="70">
        <v>2632.544</v>
      </c>
      <c r="F110" s="70">
        <v>2032.544</v>
      </c>
      <c r="G110" s="73">
        <v>0</v>
      </c>
      <c r="H110" s="73">
        <f t="shared" si="42"/>
        <v>45.85502140531487</v>
      </c>
      <c r="I110" s="73">
        <f t="shared" si="43"/>
        <v>77.20835815089892</v>
      </c>
    </row>
    <row r="111" spans="1:9" ht="12.75">
      <c r="A111" s="67">
        <v>41030000</v>
      </c>
      <c r="B111" s="89" t="s">
        <v>97</v>
      </c>
      <c r="C111" s="70">
        <f>C113+C117+C121+C130+C133+C134+C173</f>
        <v>228858.83799999996</v>
      </c>
      <c r="D111" s="70">
        <f>D113+D117+D121+D130+D133+D134+D173</f>
        <v>278584.43899999995</v>
      </c>
      <c r="E111" s="70">
        <f>E113+E117+E121+E130+E133+E134+E173</f>
        <v>182036.787</v>
      </c>
      <c r="F111" s="70">
        <f>F113+F117+F121+F130+F133+F134+F173</f>
        <v>175336.37600000002</v>
      </c>
      <c r="G111" s="73">
        <f>F111/C111*100</f>
        <v>76.61332965432607</v>
      </c>
      <c r="H111" s="73">
        <f t="shared" si="42"/>
        <v>62.93832370156183</v>
      </c>
      <c r="I111" s="73">
        <f t="shared" si="43"/>
        <v>96.31919948136637</v>
      </c>
    </row>
    <row r="112" spans="1:9" ht="12.75">
      <c r="A112" s="58"/>
      <c r="B112" s="10" t="s">
        <v>98</v>
      </c>
      <c r="C112" s="57"/>
      <c r="D112" s="69"/>
      <c r="E112" s="69"/>
      <c r="F112" s="69"/>
      <c r="G112" s="73"/>
      <c r="H112" s="73"/>
      <c r="I112" s="73"/>
    </row>
    <row r="113" spans="1:9" ht="12.75">
      <c r="A113" s="58">
        <v>41030600</v>
      </c>
      <c r="B113" s="10" t="s">
        <v>461</v>
      </c>
      <c r="C113" s="79">
        <v>108180.7</v>
      </c>
      <c r="D113" s="99">
        <v>118425.6</v>
      </c>
      <c r="E113" s="76">
        <v>82290.367</v>
      </c>
      <c r="F113" s="76">
        <v>80036.495</v>
      </c>
      <c r="G113" s="73">
        <f>F113/C113*100</f>
        <v>73.98407941527464</v>
      </c>
      <c r="H113" s="73">
        <f>F113/D113*100</f>
        <v>67.58377833846735</v>
      </c>
      <c r="I113" s="73">
        <f>F113/E113*100</f>
        <v>97.26107431262277</v>
      </c>
    </row>
    <row r="114" spans="1:9" ht="12.75">
      <c r="A114" s="58"/>
      <c r="B114" s="10" t="s">
        <v>462</v>
      </c>
      <c r="C114" s="57"/>
      <c r="D114" s="75"/>
      <c r="E114" s="76"/>
      <c r="F114" s="76"/>
      <c r="G114" s="73"/>
      <c r="H114" s="73"/>
      <c r="I114" s="73"/>
    </row>
    <row r="115" spans="1:9" ht="12.75">
      <c r="A115" s="58"/>
      <c r="B115" s="10" t="s">
        <v>463</v>
      </c>
      <c r="C115" s="57"/>
      <c r="D115" s="69"/>
      <c r="E115" s="69"/>
      <c r="F115" s="69"/>
      <c r="G115" s="73"/>
      <c r="H115" s="73"/>
      <c r="I115" s="73"/>
    </row>
    <row r="116" spans="1:9" ht="12.75">
      <c r="A116" s="58"/>
      <c r="B116" s="10" t="s">
        <v>464</v>
      </c>
      <c r="C116" s="57"/>
      <c r="D116" s="69"/>
      <c r="E116" s="69"/>
      <c r="F116" s="69"/>
      <c r="G116" s="73"/>
      <c r="H116" s="73"/>
      <c r="I116" s="73"/>
    </row>
    <row r="117" spans="1:9" ht="12.75">
      <c r="A117" s="58">
        <v>41030800</v>
      </c>
      <c r="B117" s="10" t="s">
        <v>465</v>
      </c>
      <c r="C117" s="79">
        <v>32592.6</v>
      </c>
      <c r="D117" s="100">
        <v>63562.4</v>
      </c>
      <c r="E117" s="69">
        <v>26566.031</v>
      </c>
      <c r="F117" s="69">
        <v>24692.201</v>
      </c>
      <c r="G117" s="73">
        <f>F117/C117*100</f>
        <v>75.76014494087615</v>
      </c>
      <c r="H117" s="73">
        <f>F117/D117*100</f>
        <v>38.84718166714913</v>
      </c>
      <c r="I117" s="73">
        <f>F117/E117*100</f>
        <v>92.94651880817274</v>
      </c>
    </row>
    <row r="118" spans="1:9" ht="12.75">
      <c r="A118" s="58"/>
      <c r="B118" s="10" t="s">
        <v>466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467</v>
      </c>
      <c r="C119" s="57"/>
      <c r="D119" s="69"/>
      <c r="E119" s="69"/>
      <c r="F119" s="69"/>
      <c r="G119" s="73"/>
      <c r="H119" s="73"/>
      <c r="I119" s="73"/>
    </row>
    <row r="120" spans="1:9" ht="12.75">
      <c r="A120" s="58"/>
      <c r="B120" s="10" t="s">
        <v>468</v>
      </c>
      <c r="C120" s="57"/>
      <c r="D120" s="75"/>
      <c r="E120" s="76"/>
      <c r="F120" s="76"/>
      <c r="G120" s="73"/>
      <c r="H120" s="73"/>
      <c r="I120" s="73"/>
    </row>
    <row r="121" spans="1:9" ht="12.75">
      <c r="A121" s="58">
        <v>41030900</v>
      </c>
      <c r="B121" s="10" t="s">
        <v>469</v>
      </c>
      <c r="C121" s="79">
        <v>1158</v>
      </c>
      <c r="D121" s="75">
        <v>1158</v>
      </c>
      <c r="E121" s="76">
        <v>935.658</v>
      </c>
      <c r="F121" s="76">
        <v>778.57</v>
      </c>
      <c r="G121" s="73">
        <f>F121/C121*100</f>
        <v>67.23402417962005</v>
      </c>
      <c r="H121" s="73">
        <f>F121/D121*100</f>
        <v>67.23402417962005</v>
      </c>
      <c r="I121" s="73">
        <f>F121/E121*100</f>
        <v>83.21095956001018</v>
      </c>
    </row>
    <row r="122" spans="1:9" ht="12.75">
      <c r="A122" s="58"/>
      <c r="B122" s="10" t="s">
        <v>470</v>
      </c>
      <c r="C122" s="57"/>
      <c r="D122" s="75"/>
      <c r="E122" s="75"/>
      <c r="F122" s="75"/>
      <c r="G122" s="73"/>
      <c r="H122" s="73"/>
      <c r="I122" s="73"/>
    </row>
    <row r="123" spans="1:9" ht="12.75">
      <c r="A123" s="58"/>
      <c r="B123" s="10" t="s">
        <v>471</v>
      </c>
      <c r="C123" s="57"/>
      <c r="D123" s="80"/>
      <c r="E123" s="76"/>
      <c r="F123" s="76"/>
      <c r="G123" s="73"/>
      <c r="H123" s="73"/>
      <c r="I123" s="73"/>
    </row>
    <row r="124" spans="1:9" ht="12.75">
      <c r="A124" s="58"/>
      <c r="B124" s="10" t="s">
        <v>472</v>
      </c>
      <c r="C124" s="57"/>
      <c r="D124" s="76"/>
      <c r="E124" s="76"/>
      <c r="F124" s="76"/>
      <c r="G124" s="73"/>
      <c r="H124" s="73"/>
      <c r="I124" s="73"/>
    </row>
    <row r="125" spans="1:9" ht="12.75">
      <c r="A125" s="58"/>
      <c r="B125" s="10" t="s">
        <v>473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/>
      <c r="B126" s="10" t="s">
        <v>474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/>
      <c r="B127" s="10" t="s">
        <v>475</v>
      </c>
      <c r="C127" s="57"/>
      <c r="D127" s="76"/>
      <c r="E127" s="76"/>
      <c r="F127" s="76"/>
      <c r="G127" s="73"/>
      <c r="H127" s="73"/>
      <c r="I127" s="73"/>
    </row>
    <row r="128" spans="1:9" ht="12.75">
      <c r="A128" s="58"/>
      <c r="B128" s="10" t="s">
        <v>476</v>
      </c>
      <c r="C128" s="57"/>
      <c r="D128" s="80"/>
      <c r="E128" s="76"/>
      <c r="F128" s="76"/>
      <c r="G128" s="73"/>
      <c r="H128" s="73"/>
      <c r="I128" s="73"/>
    </row>
    <row r="129" spans="1:9" ht="12.75">
      <c r="A129" s="58"/>
      <c r="B129" s="10" t="s">
        <v>144</v>
      </c>
      <c r="C129" s="57"/>
      <c r="D129" s="80"/>
      <c r="E129" s="76"/>
      <c r="F129" s="76"/>
      <c r="G129" s="73"/>
      <c r="H129" s="73"/>
      <c r="I129" s="73"/>
    </row>
    <row r="130" spans="1:9" ht="12.75">
      <c r="A130" s="58">
        <v>41031000</v>
      </c>
      <c r="B130" s="10" t="s">
        <v>477</v>
      </c>
      <c r="C130" s="79">
        <v>3.8</v>
      </c>
      <c r="D130" s="76">
        <v>9.3</v>
      </c>
      <c r="E130" s="76">
        <v>8.021</v>
      </c>
      <c r="F130" s="76">
        <v>7.296</v>
      </c>
      <c r="G130" s="73">
        <f>F130/C130*100</f>
        <v>192.00000000000003</v>
      </c>
      <c r="H130" s="73">
        <f>F130/D130*100</f>
        <v>78.4516129032258</v>
      </c>
      <c r="I130" s="73">
        <f>F130/E130*100</f>
        <v>90.96122677970328</v>
      </c>
    </row>
    <row r="131" spans="1:9" ht="12.75">
      <c r="A131" s="58"/>
      <c r="B131" s="10" t="s">
        <v>478</v>
      </c>
      <c r="C131" s="57"/>
      <c r="D131" s="76"/>
      <c r="E131" s="76"/>
      <c r="F131" s="76"/>
      <c r="G131" s="73"/>
      <c r="H131" s="73"/>
      <c r="I131" s="73"/>
    </row>
    <row r="132" spans="1:9" ht="12.75">
      <c r="A132" s="58"/>
      <c r="B132" s="10" t="s">
        <v>479</v>
      </c>
      <c r="C132" s="57"/>
      <c r="D132" s="80"/>
      <c r="E132" s="76"/>
      <c r="F132" s="76"/>
      <c r="G132" s="73"/>
      <c r="H132" s="73"/>
      <c r="I132" s="73"/>
    </row>
    <row r="133" spans="1:9" ht="12.75">
      <c r="A133" s="90">
        <v>41033900</v>
      </c>
      <c r="B133" s="91" t="s">
        <v>422</v>
      </c>
      <c r="C133" s="92">
        <v>84102.127</v>
      </c>
      <c r="D133" s="92">
        <v>87240.638</v>
      </c>
      <c r="E133" s="93">
        <v>64953.339</v>
      </c>
      <c r="F133" s="93">
        <v>63907.169</v>
      </c>
      <c r="G133" s="94">
        <f aca="true" t="shared" si="44" ref="G133:G135">F133/C133*100</f>
        <v>75.98757757933996</v>
      </c>
      <c r="H133" s="94">
        <f aca="true" t="shared" si="45" ref="H133:H134">F133/D133*100</f>
        <v>73.2538991748318</v>
      </c>
      <c r="I133" s="73">
        <f aca="true" t="shared" si="46" ref="I133:I134">F133/E133*100</f>
        <v>98.3893514696758</v>
      </c>
    </row>
    <row r="134" spans="1:9" ht="12.75">
      <c r="A134" s="95">
        <v>41035000</v>
      </c>
      <c r="B134" s="96" t="s">
        <v>149</v>
      </c>
      <c r="C134" s="92">
        <f>C135+C138+C139</f>
        <v>1779</v>
      </c>
      <c r="D134" s="79">
        <f>D135+D138+D139+D142+D144+D148+D149+D151+D153+D156+D157+D160+D161+D163+D167+D170</f>
        <v>7185.89</v>
      </c>
      <c r="E134" s="79">
        <f>E135+E138+E139+E142+E144+E148+E149+E151+E153+E156+E157+E160+E161+E163+E167+E170</f>
        <v>6497.211</v>
      </c>
      <c r="F134" s="79">
        <f>F135+F138+F139+F142+F144+F148+F149+F151+F153+F156+F157+F160+F161+F163+F167+F170</f>
        <v>5128.485000000001</v>
      </c>
      <c r="G134" s="94">
        <f t="shared" si="44"/>
        <v>288.279089376054</v>
      </c>
      <c r="H134" s="94">
        <f t="shared" si="45"/>
        <v>71.368821398602</v>
      </c>
      <c r="I134" s="73">
        <f t="shared" si="46"/>
        <v>78.93363783321799</v>
      </c>
    </row>
    <row r="135" spans="1:9" ht="12.75">
      <c r="A135" s="97">
        <v>41035000</v>
      </c>
      <c r="B135" s="400" t="s">
        <v>480</v>
      </c>
      <c r="C135" s="92">
        <v>1600</v>
      </c>
      <c r="D135" s="93">
        <v>0</v>
      </c>
      <c r="E135" s="93">
        <v>0</v>
      </c>
      <c r="F135" s="93">
        <v>0</v>
      </c>
      <c r="G135" s="94">
        <f t="shared" si="44"/>
        <v>0</v>
      </c>
      <c r="H135" s="94">
        <v>0</v>
      </c>
      <c r="I135" s="73">
        <v>0</v>
      </c>
    </row>
    <row r="136" spans="1:9" ht="12.75">
      <c r="A136" s="97"/>
      <c r="B136" s="400" t="s">
        <v>481</v>
      </c>
      <c r="C136" s="249"/>
      <c r="D136" s="98"/>
      <c r="E136" s="93"/>
      <c r="F136" s="93"/>
      <c r="G136" s="94"/>
      <c r="H136" s="94"/>
      <c r="I136" s="73"/>
    </row>
    <row r="137" spans="1:9" ht="12.75">
      <c r="A137" s="97"/>
      <c r="B137" s="400" t="s">
        <v>482</v>
      </c>
      <c r="C137" s="249"/>
      <c r="D137" s="98"/>
      <c r="E137" s="93"/>
      <c r="F137" s="93"/>
      <c r="G137" s="94"/>
      <c r="H137" s="94"/>
      <c r="I137" s="73"/>
    </row>
    <row r="138" spans="1:9" ht="12.75">
      <c r="A138" s="97">
        <v>41035000</v>
      </c>
      <c r="B138" s="91" t="s">
        <v>423</v>
      </c>
      <c r="C138" s="92">
        <v>99</v>
      </c>
      <c r="D138" s="93">
        <v>99</v>
      </c>
      <c r="E138" s="93">
        <v>99</v>
      </c>
      <c r="F138" s="93">
        <v>98.994</v>
      </c>
      <c r="G138" s="94">
        <f aca="true" t="shared" si="47" ref="G138:G139">F138/C138*100</f>
        <v>99.99393939393939</v>
      </c>
      <c r="H138" s="94">
        <f aca="true" t="shared" si="48" ref="H138:H139">F138/D138*100</f>
        <v>99.99393939393939</v>
      </c>
      <c r="I138" s="73">
        <v>0</v>
      </c>
    </row>
    <row r="139" spans="1:9" ht="12.75">
      <c r="A139" s="97">
        <v>41035000</v>
      </c>
      <c r="B139" s="91" t="s">
        <v>385</v>
      </c>
      <c r="C139" s="92">
        <v>80</v>
      </c>
      <c r="D139" s="93">
        <v>80</v>
      </c>
      <c r="E139" s="93">
        <v>51.321</v>
      </c>
      <c r="F139" s="93">
        <v>38.965</v>
      </c>
      <c r="G139" s="94">
        <f t="shared" si="47"/>
        <v>48.706250000000004</v>
      </c>
      <c r="H139" s="94">
        <f t="shared" si="48"/>
        <v>48.706250000000004</v>
      </c>
      <c r="I139" s="73">
        <f>F139/E139*100</f>
        <v>75.92408565694356</v>
      </c>
    </row>
    <row r="140" spans="1:9" ht="12.75">
      <c r="A140" s="97"/>
      <c r="B140" s="91" t="s">
        <v>484</v>
      </c>
      <c r="C140" s="249"/>
      <c r="D140" s="98"/>
      <c r="E140" s="93"/>
      <c r="F140" s="93"/>
      <c r="G140" s="94"/>
      <c r="H140" s="94"/>
      <c r="I140" s="73"/>
    </row>
    <row r="141" spans="1:9" ht="12.75">
      <c r="A141" s="97"/>
      <c r="B141" s="91" t="s">
        <v>485</v>
      </c>
      <c r="C141" s="249"/>
      <c r="D141" s="98"/>
      <c r="E141" s="93"/>
      <c r="F141" s="93"/>
      <c r="G141" s="94"/>
      <c r="H141" s="94"/>
      <c r="I141" s="73"/>
    </row>
    <row r="142" spans="1:9" ht="12.75">
      <c r="A142" s="97">
        <v>41035000</v>
      </c>
      <c r="B142" s="91" t="s">
        <v>486</v>
      </c>
      <c r="C142" s="92">
        <v>0</v>
      </c>
      <c r="D142" s="98">
        <v>4011.878</v>
      </c>
      <c r="E142" s="93">
        <v>4011.878</v>
      </c>
      <c r="F142" s="93">
        <v>3981.944</v>
      </c>
      <c r="G142" s="94">
        <v>0</v>
      </c>
      <c r="H142" s="94">
        <f>F142/D142*100</f>
        <v>99.2538656459643</v>
      </c>
      <c r="I142" s="73">
        <f>F142/E142*100</f>
        <v>99.2538656459643</v>
      </c>
    </row>
    <row r="143" spans="1:9" ht="12.75">
      <c r="A143" s="97"/>
      <c r="B143" s="202" t="s">
        <v>551</v>
      </c>
      <c r="C143" s="249"/>
      <c r="D143" s="98"/>
      <c r="E143" s="93"/>
      <c r="F143" s="93"/>
      <c r="G143" s="94"/>
      <c r="H143" s="94"/>
      <c r="I143" s="73"/>
    </row>
    <row r="144" spans="1:9" ht="12.75">
      <c r="A144" s="97">
        <v>41035000</v>
      </c>
      <c r="B144" s="400" t="s">
        <v>512</v>
      </c>
      <c r="C144" s="92">
        <v>0</v>
      </c>
      <c r="D144" s="93">
        <v>1600</v>
      </c>
      <c r="E144" s="93">
        <v>1000</v>
      </c>
      <c r="F144" s="93">
        <v>291.764</v>
      </c>
      <c r="G144" s="94">
        <v>0</v>
      </c>
      <c r="H144" s="94">
        <f>F144/D144*100</f>
        <v>18.23525</v>
      </c>
      <c r="I144" s="73">
        <f>F144/E144*100</f>
        <v>29.1764</v>
      </c>
    </row>
    <row r="145" spans="1:9" ht="12.75">
      <c r="A145" s="97"/>
      <c r="B145" s="400" t="s">
        <v>516</v>
      </c>
      <c r="C145" s="249"/>
      <c r="D145" s="98"/>
      <c r="E145" s="93"/>
      <c r="F145" s="93"/>
      <c r="G145" s="94"/>
      <c r="H145" s="94"/>
      <c r="I145" s="73"/>
    </row>
    <row r="146" spans="1:9" ht="12.75">
      <c r="A146" s="97"/>
      <c r="B146" s="400" t="s">
        <v>530</v>
      </c>
      <c r="C146" s="249"/>
      <c r="D146" s="98"/>
      <c r="E146" s="93"/>
      <c r="F146" s="93"/>
      <c r="G146" s="94"/>
      <c r="H146" s="94"/>
      <c r="I146" s="73"/>
    </row>
    <row r="147" spans="1:9" ht="12.75">
      <c r="A147" s="97"/>
      <c r="B147" s="122" t="s">
        <v>518</v>
      </c>
      <c r="C147" s="249"/>
      <c r="D147" s="98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491</v>
      </c>
      <c r="C148" s="92">
        <v>0</v>
      </c>
      <c r="D148" s="93">
        <v>100</v>
      </c>
      <c r="E148" s="93">
        <v>100</v>
      </c>
      <c r="F148" s="93">
        <v>99.997</v>
      </c>
      <c r="G148" s="94">
        <v>0</v>
      </c>
      <c r="H148" s="94">
        <f aca="true" t="shared" si="49" ref="H148:H149">F148/D148*100</f>
        <v>99.997</v>
      </c>
      <c r="I148" s="73">
        <f>F148/E148*100</f>
        <v>99.997</v>
      </c>
    </row>
    <row r="149" spans="1:9" ht="12.75">
      <c r="A149" s="97">
        <v>41035000</v>
      </c>
      <c r="B149" s="91" t="s">
        <v>492</v>
      </c>
      <c r="C149" s="92">
        <v>0</v>
      </c>
      <c r="D149" s="93">
        <v>96</v>
      </c>
      <c r="E149" s="93">
        <v>96</v>
      </c>
      <c r="F149" s="93">
        <v>0</v>
      </c>
      <c r="G149" s="94">
        <v>0</v>
      </c>
      <c r="H149" s="94">
        <f t="shared" si="49"/>
        <v>0</v>
      </c>
      <c r="I149" s="73">
        <v>0</v>
      </c>
    </row>
    <row r="150" spans="1:9" ht="12.75">
      <c r="A150" s="97"/>
      <c r="B150" s="202" t="s">
        <v>281</v>
      </c>
      <c r="C150" s="249"/>
      <c r="D150" s="98"/>
      <c r="E150" s="93"/>
      <c r="F150" s="93"/>
      <c r="G150" s="94"/>
      <c r="H150" s="94"/>
      <c r="I150" s="73"/>
    </row>
    <row r="151" spans="1:9" ht="12.75">
      <c r="A151" s="97">
        <v>41035000</v>
      </c>
      <c r="B151" s="91" t="s">
        <v>493</v>
      </c>
      <c r="C151" s="92">
        <v>0</v>
      </c>
      <c r="D151" s="98">
        <v>29.135</v>
      </c>
      <c r="E151" s="93">
        <v>29.135</v>
      </c>
      <c r="F151" s="93">
        <v>29.134</v>
      </c>
      <c r="G151" s="94">
        <v>0</v>
      </c>
      <c r="H151" s="94">
        <f>F151/D151*100</f>
        <v>99.99656770207653</v>
      </c>
      <c r="I151" s="73">
        <f>F151/E151*100</f>
        <v>99.99656770207653</v>
      </c>
    </row>
    <row r="152" spans="1:9" ht="12.75">
      <c r="A152" s="97"/>
      <c r="B152" s="202" t="s">
        <v>494</v>
      </c>
      <c r="C152" s="249"/>
      <c r="D152" s="98"/>
      <c r="E152" s="93"/>
      <c r="F152" s="93"/>
      <c r="G152" s="94"/>
      <c r="H152" s="94"/>
      <c r="I152" s="73"/>
    </row>
    <row r="153" spans="1:9" ht="12.75">
      <c r="A153" s="97">
        <v>41035000</v>
      </c>
      <c r="B153" s="400" t="s">
        <v>512</v>
      </c>
      <c r="C153" s="92">
        <v>0</v>
      </c>
      <c r="D153" s="93">
        <v>45</v>
      </c>
      <c r="E153" s="93">
        <v>45</v>
      </c>
      <c r="F153" s="93">
        <v>38.36</v>
      </c>
      <c r="G153" s="94">
        <v>0</v>
      </c>
      <c r="H153" s="94">
        <f>F153/D153*100</f>
        <v>85.24444444444444</v>
      </c>
      <c r="I153" s="73">
        <f>F153/E153*100</f>
        <v>85.24444444444444</v>
      </c>
    </row>
    <row r="154" spans="1:9" ht="12.75">
      <c r="A154" s="97"/>
      <c r="B154" s="122" t="s">
        <v>513</v>
      </c>
      <c r="C154" s="249"/>
      <c r="D154" s="98"/>
      <c r="E154" s="93"/>
      <c r="F154" s="93"/>
      <c r="G154" s="94"/>
      <c r="H154" s="94"/>
      <c r="I154" s="73"/>
    </row>
    <row r="155" spans="1:9" ht="12.75">
      <c r="A155" s="97"/>
      <c r="B155" s="122" t="s">
        <v>514</v>
      </c>
      <c r="C155" s="249"/>
      <c r="D155" s="98"/>
      <c r="E155" s="93"/>
      <c r="F155" s="93"/>
      <c r="G155" s="94"/>
      <c r="H155" s="94"/>
      <c r="I155" s="73"/>
    </row>
    <row r="156" spans="1:9" ht="12.75">
      <c r="A156" s="97">
        <v>41035000</v>
      </c>
      <c r="B156" s="91" t="s">
        <v>362</v>
      </c>
      <c r="C156" s="92">
        <v>0</v>
      </c>
      <c r="D156" s="98">
        <v>94.987</v>
      </c>
      <c r="E156" s="93">
        <v>94.987</v>
      </c>
      <c r="F156" s="93">
        <v>94.987</v>
      </c>
      <c r="G156" s="94">
        <v>0</v>
      </c>
      <c r="H156" s="94">
        <f aca="true" t="shared" si="50" ref="H156:H157">F156/D156*100</f>
        <v>100</v>
      </c>
      <c r="I156" s="73">
        <f aca="true" t="shared" si="51" ref="I156:I157">F156/E156*100</f>
        <v>100</v>
      </c>
    </row>
    <row r="157" spans="1:9" ht="12.75">
      <c r="A157" s="97">
        <v>41035000</v>
      </c>
      <c r="B157" s="202" t="s">
        <v>537</v>
      </c>
      <c r="C157" s="92">
        <v>0</v>
      </c>
      <c r="D157" s="93">
        <v>471.45</v>
      </c>
      <c r="E157" s="93">
        <v>471.45</v>
      </c>
      <c r="F157" s="93">
        <v>196.8</v>
      </c>
      <c r="G157" s="94">
        <v>0</v>
      </c>
      <c r="H157" s="94">
        <f t="shared" si="50"/>
        <v>41.74355711104041</v>
      </c>
      <c r="I157" s="73">
        <f t="shared" si="51"/>
        <v>41.74355711104041</v>
      </c>
    </row>
    <row r="158" spans="1:9" ht="12.75">
      <c r="A158" s="97"/>
      <c r="B158" s="202" t="s">
        <v>538</v>
      </c>
      <c r="C158" s="249"/>
      <c r="D158" s="98"/>
      <c r="E158" s="93"/>
      <c r="F158" s="93"/>
      <c r="G158" s="94"/>
      <c r="H158" s="94"/>
      <c r="I158" s="73"/>
    </row>
    <row r="159" spans="1:9" ht="12.75">
      <c r="A159" s="97"/>
      <c r="B159" s="202" t="s">
        <v>539</v>
      </c>
      <c r="C159" s="249"/>
      <c r="D159" s="98"/>
      <c r="E159" s="93"/>
      <c r="F159" s="93"/>
      <c r="G159" s="94"/>
      <c r="H159" s="94"/>
      <c r="I159" s="73"/>
    </row>
    <row r="160" spans="1:9" ht="12.75">
      <c r="A160" s="97">
        <v>41035000</v>
      </c>
      <c r="B160" s="202" t="s">
        <v>531</v>
      </c>
      <c r="C160" s="92">
        <v>0</v>
      </c>
      <c r="D160" s="93">
        <v>81</v>
      </c>
      <c r="E160" s="93">
        <v>21</v>
      </c>
      <c r="F160" s="93">
        <v>0</v>
      </c>
      <c r="G160" s="94">
        <v>0</v>
      </c>
      <c r="H160" s="94">
        <f aca="true" t="shared" si="52" ref="H160:H161">F160/D160*100</f>
        <v>0</v>
      </c>
      <c r="I160" s="73">
        <v>0</v>
      </c>
    </row>
    <row r="161" spans="1:9" ht="12.75">
      <c r="A161" s="97">
        <v>41035000</v>
      </c>
      <c r="B161" s="202" t="s">
        <v>532</v>
      </c>
      <c r="C161" s="92">
        <v>0</v>
      </c>
      <c r="D161" s="93">
        <v>63.04</v>
      </c>
      <c r="E161" s="93">
        <v>63.04</v>
      </c>
      <c r="F161" s="93">
        <v>63.04</v>
      </c>
      <c r="G161" s="94">
        <v>0</v>
      </c>
      <c r="H161" s="94">
        <f t="shared" si="52"/>
        <v>100</v>
      </c>
      <c r="I161" s="73">
        <v>0</v>
      </c>
    </row>
    <row r="162" spans="1:9" ht="12.75">
      <c r="A162" s="97"/>
      <c r="B162" s="202" t="s">
        <v>533</v>
      </c>
      <c r="C162" s="249"/>
      <c r="D162" s="98"/>
      <c r="E162" s="93"/>
      <c r="F162" s="93"/>
      <c r="G162" s="94"/>
      <c r="H162" s="94"/>
      <c r="I162" s="73"/>
    </row>
    <row r="163" spans="1:9" ht="12.75">
      <c r="A163" s="97">
        <v>41035000</v>
      </c>
      <c r="B163" s="202" t="s">
        <v>546</v>
      </c>
      <c r="C163" s="92">
        <v>0</v>
      </c>
      <c r="D163" s="93">
        <v>100</v>
      </c>
      <c r="E163" s="93">
        <v>100</v>
      </c>
      <c r="F163" s="93">
        <v>100</v>
      </c>
      <c r="G163" s="94">
        <v>0</v>
      </c>
      <c r="H163" s="94">
        <f>F163/D163*100</f>
        <v>100</v>
      </c>
      <c r="I163" s="73">
        <f>F163/E163*100</f>
        <v>100</v>
      </c>
    </row>
    <row r="164" spans="1:9" ht="12.75">
      <c r="A164" s="97"/>
      <c r="B164" s="202" t="s">
        <v>552</v>
      </c>
      <c r="C164" s="57"/>
      <c r="D164" s="98"/>
      <c r="E164" s="93"/>
      <c r="F164" s="93"/>
      <c r="G164" s="94"/>
      <c r="H164" s="94"/>
      <c r="I164" s="73"/>
    </row>
    <row r="165" spans="1:9" ht="12.75">
      <c r="A165" s="97"/>
      <c r="B165" s="202" t="s">
        <v>553</v>
      </c>
      <c r="C165" s="57"/>
      <c r="D165" s="98"/>
      <c r="E165" s="93"/>
      <c r="F165" s="93"/>
      <c r="G165" s="94"/>
      <c r="H165" s="94"/>
      <c r="I165" s="73"/>
    </row>
    <row r="166" spans="1:9" ht="12.75">
      <c r="A166" s="97"/>
      <c r="B166" s="202" t="s">
        <v>554</v>
      </c>
      <c r="C166" s="57"/>
      <c r="D166" s="98"/>
      <c r="E166" s="93"/>
      <c r="F166" s="93"/>
      <c r="G166" s="94"/>
      <c r="H166" s="94"/>
      <c r="I166" s="73"/>
    </row>
    <row r="167" spans="1:9" ht="12.75">
      <c r="A167" s="97">
        <v>41035000</v>
      </c>
      <c r="B167" s="202" t="s">
        <v>555</v>
      </c>
      <c r="C167" s="92">
        <v>0</v>
      </c>
      <c r="D167" s="93">
        <v>218.28</v>
      </c>
      <c r="E167" s="93">
        <v>218.28</v>
      </c>
      <c r="F167" s="93">
        <v>0</v>
      </c>
      <c r="G167" s="94">
        <v>0</v>
      </c>
      <c r="H167" s="94">
        <f>F167/D167*100</f>
        <v>0</v>
      </c>
      <c r="I167" s="73">
        <f>F167/E167*100</f>
        <v>0</v>
      </c>
    </row>
    <row r="168" spans="1:9" ht="12.75">
      <c r="A168" s="97"/>
      <c r="B168" s="202" t="s">
        <v>556</v>
      </c>
      <c r="C168" s="249"/>
      <c r="D168" s="98"/>
      <c r="E168" s="93"/>
      <c r="F168" s="93"/>
      <c r="G168" s="94"/>
      <c r="H168" s="94"/>
      <c r="I168" s="73"/>
    </row>
    <row r="169" spans="1:9" ht="12.75">
      <c r="A169" s="97"/>
      <c r="B169" s="202" t="s">
        <v>557</v>
      </c>
      <c r="C169" s="249"/>
      <c r="D169" s="98"/>
      <c r="E169" s="93"/>
      <c r="F169" s="93"/>
      <c r="G169" s="94"/>
      <c r="H169" s="94"/>
      <c r="I169" s="73"/>
    </row>
    <row r="170" spans="1:9" ht="12.75">
      <c r="A170" s="97">
        <v>41035000</v>
      </c>
      <c r="B170" s="202" t="s">
        <v>543</v>
      </c>
      <c r="C170" s="92">
        <v>0</v>
      </c>
      <c r="D170" s="93">
        <v>96.12</v>
      </c>
      <c r="E170" s="93">
        <v>96.12</v>
      </c>
      <c r="F170" s="93">
        <v>94.5</v>
      </c>
      <c r="G170" s="94">
        <v>0</v>
      </c>
      <c r="H170" s="94">
        <f>F170/D170*100</f>
        <v>98.31460674157303</v>
      </c>
      <c r="I170" s="73">
        <f>F170/E170*100</f>
        <v>98.31460674157303</v>
      </c>
    </row>
    <row r="171" spans="1:9" ht="12.75">
      <c r="A171" s="97"/>
      <c r="B171" s="202" t="s">
        <v>558</v>
      </c>
      <c r="C171" s="57"/>
      <c r="D171" s="98"/>
      <c r="E171" s="93"/>
      <c r="F171" s="93"/>
      <c r="G171" s="94"/>
      <c r="H171" s="94"/>
      <c r="I171" s="73"/>
    </row>
    <row r="172" spans="1:9" ht="12.75">
      <c r="A172" s="97"/>
      <c r="B172" s="202" t="s">
        <v>559</v>
      </c>
      <c r="C172" s="57"/>
      <c r="D172" s="98"/>
      <c r="E172" s="93"/>
      <c r="F172" s="93"/>
      <c r="G172" s="94"/>
      <c r="H172" s="94"/>
      <c r="I172" s="73"/>
    </row>
    <row r="173" spans="1:9" ht="12.75">
      <c r="A173" s="58">
        <v>41035800</v>
      </c>
      <c r="B173" s="74" t="s">
        <v>285</v>
      </c>
      <c r="C173" s="79">
        <v>1042.611</v>
      </c>
      <c r="D173" s="80">
        <v>1002.611</v>
      </c>
      <c r="E173" s="93">
        <v>786.16</v>
      </c>
      <c r="F173" s="93">
        <v>786.16</v>
      </c>
      <c r="G173" s="94">
        <f>F173/C173*100</f>
        <v>75.40300265391406</v>
      </c>
      <c r="H173" s="94">
        <f>F173/D173*100</f>
        <v>78.41126817878519</v>
      </c>
      <c r="I173" s="73">
        <f>F173/E173*100</f>
        <v>100</v>
      </c>
    </row>
    <row r="174" spans="1:9" ht="12.75">
      <c r="A174" s="58"/>
      <c r="B174" s="74" t="s">
        <v>286</v>
      </c>
      <c r="C174" s="57"/>
      <c r="D174" s="80"/>
      <c r="E174" s="93"/>
      <c r="F174" s="93"/>
      <c r="G174" s="94"/>
      <c r="H174" s="94"/>
      <c r="I174" s="73"/>
    </row>
    <row r="175" spans="1:9" ht="12.75">
      <c r="A175" s="58"/>
      <c r="B175" s="74" t="s">
        <v>287</v>
      </c>
      <c r="C175" s="57"/>
      <c r="D175" s="75"/>
      <c r="E175" s="99"/>
      <c r="F175" s="100"/>
      <c r="G175" s="94"/>
      <c r="H175" s="94"/>
      <c r="I175" s="73"/>
    </row>
    <row r="176" spans="1:9" ht="12.75">
      <c r="A176" s="58"/>
      <c r="B176" s="74" t="s">
        <v>288</v>
      </c>
      <c r="C176" s="57"/>
      <c r="D176" s="101"/>
      <c r="E176" s="76"/>
      <c r="F176" s="76"/>
      <c r="G176" s="73"/>
      <c r="H176" s="73"/>
      <c r="I176" s="73"/>
    </row>
    <row r="177" spans="1:9" ht="12.75">
      <c r="A177" s="58"/>
      <c r="B177" s="74" t="s">
        <v>289</v>
      </c>
      <c r="C177" s="57"/>
      <c r="D177" s="80"/>
      <c r="E177" s="76"/>
      <c r="F177" s="76"/>
      <c r="G177" s="73"/>
      <c r="H177" s="73"/>
      <c r="I177" s="73"/>
    </row>
    <row r="178" spans="1:9" ht="13.5">
      <c r="A178" s="58"/>
      <c r="B178" s="74"/>
      <c r="C178" s="57"/>
      <c r="D178" s="80"/>
      <c r="E178" s="80"/>
      <c r="F178" s="80"/>
      <c r="G178" s="73"/>
      <c r="H178" s="73"/>
      <c r="I178" s="73"/>
    </row>
    <row r="179" spans="1:9" ht="13.5">
      <c r="A179" s="102">
        <v>900102</v>
      </c>
      <c r="B179" s="103" t="s">
        <v>290</v>
      </c>
      <c r="C179" s="104">
        <f>C105+C107</f>
        <v>347412.80799999996</v>
      </c>
      <c r="D179" s="104">
        <f>D105+D107</f>
        <v>410559.9529999999</v>
      </c>
      <c r="E179" s="104">
        <f>E105+E107</f>
        <v>277307.701</v>
      </c>
      <c r="F179" s="104">
        <f>F105+F107</f>
        <v>282502.482</v>
      </c>
      <c r="G179" s="85">
        <f>F179/C179*100</f>
        <v>81.31608147273604</v>
      </c>
      <c r="H179" s="85">
        <f>F179/D179*100</f>
        <v>68.80906915926116</v>
      </c>
      <c r="I179" s="85">
        <f>F179/E179*100</f>
        <v>101.8732912866347</v>
      </c>
    </row>
    <row r="180" spans="1:9" ht="13.5">
      <c r="A180" s="82">
        <v>602100</v>
      </c>
      <c r="B180" s="105" t="s">
        <v>291</v>
      </c>
      <c r="C180" s="104"/>
      <c r="D180" s="66"/>
      <c r="E180" s="66"/>
      <c r="F180" s="66">
        <v>3860.647</v>
      </c>
      <c r="G180" s="107"/>
      <c r="H180" s="107"/>
      <c r="I180" s="107"/>
    </row>
    <row r="181" spans="1:9" ht="27.75" customHeight="1">
      <c r="A181" s="82">
        <v>602400</v>
      </c>
      <c r="B181" s="401" t="s">
        <v>346</v>
      </c>
      <c r="C181" s="104"/>
      <c r="D181" s="80"/>
      <c r="E181" s="80"/>
      <c r="F181" s="93">
        <v>-108.459</v>
      </c>
      <c r="G181" s="73"/>
      <c r="H181" s="73"/>
      <c r="I181" s="73"/>
    </row>
    <row r="182" spans="1:9" ht="13.5">
      <c r="A182" s="82">
        <v>603000</v>
      </c>
      <c r="B182" s="105" t="s">
        <v>292</v>
      </c>
      <c r="C182" s="104"/>
      <c r="D182" s="66"/>
      <c r="E182" s="66"/>
      <c r="F182" s="402"/>
      <c r="G182" s="107"/>
      <c r="H182" s="107"/>
      <c r="I182" s="107"/>
    </row>
    <row r="183" spans="1:9" ht="13.5">
      <c r="A183" s="108"/>
      <c r="B183" s="109" t="s">
        <v>293</v>
      </c>
      <c r="C183" s="104">
        <f>C179</f>
        <v>347412.80799999996</v>
      </c>
      <c r="D183" s="104">
        <f>D179</f>
        <v>410559.9529999999</v>
      </c>
      <c r="E183" s="104">
        <f>E179</f>
        <v>277307.701</v>
      </c>
      <c r="F183" s="104">
        <f>F179+F180+F182+F181</f>
        <v>286254.67000000004</v>
      </c>
      <c r="G183" s="107">
        <f aca="true" t="shared" si="53" ref="G183:G186">F183/C183*100</f>
        <v>82.39611879824537</v>
      </c>
      <c r="H183" s="107">
        <f aca="true" t="shared" si="54" ref="H183:H186">F183/D183*100</f>
        <v>69.72298878843648</v>
      </c>
      <c r="I183" s="107">
        <f aca="true" t="shared" si="55" ref="I183:I186">F183/E183*100</f>
        <v>103.22636874768942</v>
      </c>
    </row>
    <row r="184" spans="1:9" ht="12.75">
      <c r="A184" s="67"/>
      <c r="B184" s="110" t="s">
        <v>294</v>
      </c>
      <c r="C184" s="111">
        <f>C185+C201</f>
        <v>8936.307999999999</v>
      </c>
      <c r="D184" s="111">
        <f>D185+D201</f>
        <v>17276.591</v>
      </c>
      <c r="E184" s="111">
        <f>E185+E201</f>
        <v>17276.591</v>
      </c>
      <c r="F184" s="111">
        <f>F185+F201</f>
        <v>12280.905999999999</v>
      </c>
      <c r="G184" s="112">
        <f t="shared" si="53"/>
        <v>137.42706719598294</v>
      </c>
      <c r="H184" s="113">
        <f t="shared" si="54"/>
        <v>71.08408134451987</v>
      </c>
      <c r="I184" s="112">
        <f t="shared" si="55"/>
        <v>71.08408134451987</v>
      </c>
    </row>
    <row r="185" spans="1:9" ht="12.75">
      <c r="A185" s="67">
        <v>25000000</v>
      </c>
      <c r="B185" s="68" t="s">
        <v>82</v>
      </c>
      <c r="C185" s="70">
        <f>C186+C194</f>
        <v>8501.694</v>
      </c>
      <c r="D185" s="70">
        <f>D186+D194</f>
        <v>12037.996</v>
      </c>
      <c r="E185" s="70">
        <f>E186+E194</f>
        <v>12037.996</v>
      </c>
      <c r="F185" s="70">
        <f>F186+F194</f>
        <v>8642.68</v>
      </c>
      <c r="G185" s="114">
        <f t="shared" si="53"/>
        <v>101.65832832844843</v>
      </c>
      <c r="H185" s="113">
        <f t="shared" si="54"/>
        <v>71.79500641136615</v>
      </c>
      <c r="I185" s="114">
        <f t="shared" si="55"/>
        <v>71.79500641136615</v>
      </c>
    </row>
    <row r="186" spans="1:9" ht="12.75">
      <c r="A186" s="67">
        <v>25010000</v>
      </c>
      <c r="B186" s="68" t="s">
        <v>297</v>
      </c>
      <c r="C186" s="70">
        <f>C188+C190+C191+C192</f>
        <v>8501.694</v>
      </c>
      <c r="D186" s="70">
        <f>D188+D190+D191+D192</f>
        <v>8575.66</v>
      </c>
      <c r="E186" s="70">
        <f>E188+E190+E191+E192</f>
        <v>8575.66</v>
      </c>
      <c r="F186" s="70">
        <f>F188+F190+F191+F192</f>
        <v>5066.835000000001</v>
      </c>
      <c r="G186" s="114">
        <f t="shared" si="53"/>
        <v>59.59794600934827</v>
      </c>
      <c r="H186" s="113">
        <f t="shared" si="54"/>
        <v>59.083907244457</v>
      </c>
      <c r="I186" s="114">
        <f t="shared" si="55"/>
        <v>59.083907244457</v>
      </c>
    </row>
    <row r="187" spans="1:9" ht="12.75">
      <c r="A187" s="67"/>
      <c r="B187" s="68" t="s">
        <v>84</v>
      </c>
      <c r="C187" s="70"/>
      <c r="D187" s="70"/>
      <c r="E187" s="70"/>
      <c r="F187" s="70"/>
      <c r="G187" s="114"/>
      <c r="H187" s="113"/>
      <c r="I187" s="114"/>
    </row>
    <row r="188" spans="1:9" ht="12.75">
      <c r="A188" s="58">
        <v>25010100</v>
      </c>
      <c r="B188" s="74" t="s">
        <v>298</v>
      </c>
      <c r="C188" s="115">
        <v>8233.738</v>
      </c>
      <c r="D188" s="76">
        <v>8251.257</v>
      </c>
      <c r="E188" s="76">
        <v>8251.257</v>
      </c>
      <c r="F188" s="116">
        <v>4789.341</v>
      </c>
      <c r="G188" s="73">
        <f>F188/C188*100</f>
        <v>58.167274693462446</v>
      </c>
      <c r="H188" s="72">
        <f>F188/D188*100</f>
        <v>58.043774421279096</v>
      </c>
      <c r="I188" s="73">
        <f>F188/E188*100</f>
        <v>58.043774421279096</v>
      </c>
    </row>
    <row r="189" spans="1:9" ht="12.75">
      <c r="A189" s="58"/>
      <c r="B189" s="74" t="s">
        <v>299</v>
      </c>
      <c r="C189" s="115"/>
      <c r="D189" s="101"/>
      <c r="E189" s="101"/>
      <c r="F189" s="117"/>
      <c r="G189" s="73"/>
      <c r="H189" s="72"/>
      <c r="I189" s="73"/>
    </row>
    <row r="190" spans="1:9" ht="12.75">
      <c r="A190" s="58">
        <v>25010200</v>
      </c>
      <c r="B190" s="74" t="s">
        <v>86</v>
      </c>
      <c r="C190" s="79">
        <v>17.519</v>
      </c>
      <c r="D190" s="69">
        <v>0</v>
      </c>
      <c r="E190" s="69">
        <v>0</v>
      </c>
      <c r="F190" s="119">
        <v>0</v>
      </c>
      <c r="G190" s="73">
        <f aca="true" t="shared" si="56" ref="G190:G191">F190/C190*100</f>
        <v>0</v>
      </c>
      <c r="H190" s="72">
        <v>0</v>
      </c>
      <c r="I190" s="73">
        <v>0</v>
      </c>
    </row>
    <row r="191" spans="1:9" ht="12.75">
      <c r="A191" s="58">
        <v>25010300</v>
      </c>
      <c r="B191" s="74" t="s">
        <v>87</v>
      </c>
      <c r="C191" s="115">
        <v>250.437</v>
      </c>
      <c r="D191" s="69">
        <v>284.369</v>
      </c>
      <c r="E191" s="69">
        <v>284.369</v>
      </c>
      <c r="F191" s="119">
        <v>215.492</v>
      </c>
      <c r="G191" s="114">
        <f t="shared" si="56"/>
        <v>86.04639090869159</v>
      </c>
      <c r="H191" s="113">
        <f aca="true" t="shared" si="57" ref="H191:H192">F191/D191*100</f>
        <v>75.77900544714788</v>
      </c>
      <c r="I191" s="114">
        <f aca="true" t="shared" si="58" ref="I191:I192">F191/E191*100</f>
        <v>75.77900544714788</v>
      </c>
    </row>
    <row r="192" spans="1:9" ht="12.75">
      <c r="A192" s="58">
        <v>25010400</v>
      </c>
      <c r="B192" s="74" t="s">
        <v>300</v>
      </c>
      <c r="C192" s="77">
        <v>0</v>
      </c>
      <c r="D192" s="80">
        <v>40.034</v>
      </c>
      <c r="E192" s="80">
        <v>40.034</v>
      </c>
      <c r="F192" s="120">
        <v>62.002</v>
      </c>
      <c r="G192" s="73">
        <v>0</v>
      </c>
      <c r="H192" s="72">
        <f t="shared" si="57"/>
        <v>154.87335764600093</v>
      </c>
      <c r="I192" s="73">
        <f t="shared" si="58"/>
        <v>154.87335764600093</v>
      </c>
    </row>
    <row r="193" spans="1:9" ht="12.75">
      <c r="A193" s="58"/>
      <c r="B193" s="74" t="s">
        <v>301</v>
      </c>
      <c r="C193" s="77"/>
      <c r="D193" s="115"/>
      <c r="E193" s="115"/>
      <c r="F193" s="120"/>
      <c r="G193" s="73"/>
      <c r="H193" s="72"/>
      <c r="I193" s="73"/>
    </row>
    <row r="194" spans="1:9" ht="12.75">
      <c r="A194" s="67">
        <v>25020000</v>
      </c>
      <c r="B194" s="68" t="s">
        <v>302</v>
      </c>
      <c r="C194" s="70">
        <f>C195+C196</f>
        <v>0</v>
      </c>
      <c r="D194" s="70">
        <f>D195+D196</f>
        <v>3462.3360000000002</v>
      </c>
      <c r="E194" s="70">
        <f>E195+E196</f>
        <v>3462.3360000000002</v>
      </c>
      <c r="F194" s="119">
        <f>F195+F196</f>
        <v>3575.8450000000003</v>
      </c>
      <c r="G194" s="73">
        <v>0</v>
      </c>
      <c r="H194" s="72">
        <f aca="true" t="shared" si="59" ref="H194:H196">F194/D194*100</f>
        <v>103.27839354701567</v>
      </c>
      <c r="I194" s="73">
        <f aca="true" t="shared" si="60" ref="I194:I196">F194/E194*100</f>
        <v>103.27839354701567</v>
      </c>
    </row>
    <row r="195" spans="1:9" ht="12.75">
      <c r="A195" s="58">
        <v>25020100</v>
      </c>
      <c r="B195" s="74" t="s">
        <v>303</v>
      </c>
      <c r="C195" s="77">
        <v>0</v>
      </c>
      <c r="D195" s="80">
        <v>1399.412</v>
      </c>
      <c r="E195" s="80">
        <v>1399.412</v>
      </c>
      <c r="F195" s="120">
        <v>1399.412</v>
      </c>
      <c r="G195" s="73">
        <v>0</v>
      </c>
      <c r="H195" s="72">
        <f t="shared" si="59"/>
        <v>100</v>
      </c>
      <c r="I195" s="73">
        <f t="shared" si="60"/>
        <v>100</v>
      </c>
    </row>
    <row r="196" spans="1:9" ht="12.75">
      <c r="A196" s="58">
        <v>25020200</v>
      </c>
      <c r="B196" s="74" t="s">
        <v>304</v>
      </c>
      <c r="C196" s="77">
        <v>0</v>
      </c>
      <c r="D196" s="80">
        <v>2062.924</v>
      </c>
      <c r="E196" s="80">
        <v>2062.924</v>
      </c>
      <c r="F196" s="120">
        <v>2176.433</v>
      </c>
      <c r="G196" s="73">
        <v>0</v>
      </c>
      <c r="H196" s="72">
        <f t="shared" si="59"/>
        <v>105.50233551987374</v>
      </c>
      <c r="I196" s="73">
        <f t="shared" si="60"/>
        <v>105.50233551987374</v>
      </c>
    </row>
    <row r="197" spans="1:9" ht="14.25">
      <c r="A197" s="58"/>
      <c r="B197" s="74" t="s">
        <v>305</v>
      </c>
      <c r="C197" s="74"/>
      <c r="D197" s="101"/>
      <c r="E197" s="101"/>
      <c r="F197" s="74"/>
      <c r="G197" s="121"/>
      <c r="H197" s="47"/>
      <c r="I197" s="101"/>
    </row>
    <row r="198" spans="1:9" ht="14.25">
      <c r="A198" s="58"/>
      <c r="B198" s="74" t="s">
        <v>306</v>
      </c>
      <c r="C198" s="74"/>
      <c r="D198" s="74"/>
      <c r="E198" s="74"/>
      <c r="F198" s="74"/>
      <c r="G198" s="121"/>
      <c r="H198" s="47"/>
      <c r="I198" s="101"/>
    </row>
    <row r="199" spans="1:9" ht="14.25">
      <c r="A199" s="58"/>
      <c r="B199" s="74" t="s">
        <v>498</v>
      </c>
      <c r="C199" s="74"/>
      <c r="D199" s="74"/>
      <c r="E199" s="74"/>
      <c r="F199" s="74"/>
      <c r="G199" s="121"/>
      <c r="H199" s="47"/>
      <c r="I199" s="101"/>
    </row>
    <row r="200" spans="1:9" ht="14.25">
      <c r="A200" s="58"/>
      <c r="B200" s="74" t="s">
        <v>499</v>
      </c>
      <c r="C200" s="74"/>
      <c r="D200" s="74"/>
      <c r="E200" s="74"/>
      <c r="F200" s="74"/>
      <c r="G200" s="121"/>
      <c r="H200" s="47"/>
      <c r="I200" s="101"/>
    </row>
    <row r="201" spans="1:9" ht="12.75">
      <c r="A201" s="67">
        <v>40000000</v>
      </c>
      <c r="B201" s="68" t="s">
        <v>308</v>
      </c>
      <c r="C201" s="70">
        <f aca="true" t="shared" si="61" ref="C201:C202">C202</f>
        <v>434.61400000000003</v>
      </c>
      <c r="D201" s="70">
        <f aca="true" t="shared" si="62" ref="D201:D202">D202</f>
        <v>5238.595</v>
      </c>
      <c r="E201" s="70">
        <f aca="true" t="shared" si="63" ref="E201:E202">E202</f>
        <v>5238.595</v>
      </c>
      <c r="F201" s="70">
        <f aca="true" t="shared" si="64" ref="F201:F202">F202</f>
        <v>3638.2259999999997</v>
      </c>
      <c r="G201" s="73">
        <f aca="true" t="shared" si="65" ref="G201:G206">F201/C201*100</f>
        <v>837.1166138228403</v>
      </c>
      <c r="H201" s="72">
        <f aca="true" t="shared" si="66" ref="H201:H203">F201/D201*100</f>
        <v>69.45041561716452</v>
      </c>
      <c r="I201" s="73">
        <f aca="true" t="shared" si="67" ref="I201:I203">F201/E201*100</f>
        <v>69.45041561716452</v>
      </c>
    </row>
    <row r="202" spans="1:9" ht="12.75">
      <c r="A202" s="67">
        <v>41000000</v>
      </c>
      <c r="B202" s="68" t="s">
        <v>92</v>
      </c>
      <c r="C202" s="70">
        <f t="shared" si="61"/>
        <v>434.61400000000003</v>
      </c>
      <c r="D202" s="70">
        <f t="shared" si="62"/>
        <v>5238.595</v>
      </c>
      <c r="E202" s="70">
        <f t="shared" si="63"/>
        <v>5238.595</v>
      </c>
      <c r="F202" s="70">
        <f t="shared" si="64"/>
        <v>3638.2259999999997</v>
      </c>
      <c r="G202" s="73">
        <f t="shared" si="65"/>
        <v>837.1166138228403</v>
      </c>
      <c r="H202" s="72">
        <f t="shared" si="66"/>
        <v>69.45041561716452</v>
      </c>
      <c r="I202" s="73">
        <f t="shared" si="67"/>
        <v>69.45041561716452</v>
      </c>
    </row>
    <row r="203" spans="1:9" ht="12.75">
      <c r="A203" s="67">
        <v>41030000</v>
      </c>
      <c r="B203" s="44" t="s">
        <v>309</v>
      </c>
      <c r="C203" s="70">
        <f>C204+C206</f>
        <v>434.61400000000003</v>
      </c>
      <c r="D203" s="70">
        <f>D204+D205</f>
        <v>5238.595</v>
      </c>
      <c r="E203" s="70">
        <f>E204+E205</f>
        <v>5238.595</v>
      </c>
      <c r="F203" s="70">
        <f>F204+F205</f>
        <v>3638.2259999999997</v>
      </c>
      <c r="G203" s="73">
        <f t="shared" si="65"/>
        <v>837.1166138228403</v>
      </c>
      <c r="H203" s="72">
        <f t="shared" si="66"/>
        <v>69.45041561716452</v>
      </c>
      <c r="I203" s="73">
        <f t="shared" si="67"/>
        <v>69.45041561716452</v>
      </c>
    </row>
    <row r="204" spans="1:9" ht="12.75">
      <c r="A204" s="90">
        <v>41030400</v>
      </c>
      <c r="B204" s="122" t="s">
        <v>500</v>
      </c>
      <c r="C204" s="79">
        <v>350</v>
      </c>
      <c r="D204" s="93">
        <v>0</v>
      </c>
      <c r="E204" s="76">
        <v>0</v>
      </c>
      <c r="F204" s="77">
        <v>0</v>
      </c>
      <c r="G204" s="73">
        <f t="shared" si="65"/>
        <v>0</v>
      </c>
      <c r="H204" s="72">
        <v>0</v>
      </c>
      <c r="I204" s="73">
        <v>0</v>
      </c>
    </row>
    <row r="205" spans="1:9" ht="12.75">
      <c r="A205" s="90">
        <v>41035000</v>
      </c>
      <c r="B205" s="122" t="s">
        <v>501</v>
      </c>
      <c r="C205" s="79">
        <f>C206+C209+C211+C213+C215</f>
        <v>84.614</v>
      </c>
      <c r="D205" s="93">
        <f>D206+D209+D211+D213+D215+D218+D220+D223</f>
        <v>5238.595</v>
      </c>
      <c r="E205" s="93">
        <f>E206+E209+E211+E213+E215+E218+E220+E223</f>
        <v>5238.595</v>
      </c>
      <c r="F205" s="93">
        <f>F206+F209+F211+F213+F215+F218+F220+F223</f>
        <v>3638.2259999999997</v>
      </c>
      <c r="G205" s="73">
        <f t="shared" si="65"/>
        <v>4299.791996596307</v>
      </c>
      <c r="H205" s="72">
        <f aca="true" t="shared" si="68" ref="H205:H206">F205/D205*100</f>
        <v>69.45041561716452</v>
      </c>
      <c r="I205" s="73">
        <f aca="true" t="shared" si="69" ref="I205:I206">F205/E205*100</f>
        <v>69.45041561716452</v>
      </c>
    </row>
    <row r="206" spans="1:9" ht="12.75">
      <c r="A206" s="58">
        <v>41035000</v>
      </c>
      <c r="B206" s="74" t="s">
        <v>502</v>
      </c>
      <c r="C206" s="92">
        <v>84.614</v>
      </c>
      <c r="D206" s="93">
        <v>84.614</v>
      </c>
      <c r="E206" s="93">
        <v>84.614</v>
      </c>
      <c r="F206" s="116">
        <v>84.613</v>
      </c>
      <c r="G206" s="73">
        <f t="shared" si="65"/>
        <v>99.99881816247903</v>
      </c>
      <c r="H206" s="72">
        <f t="shared" si="68"/>
        <v>99.99881816247903</v>
      </c>
      <c r="I206" s="73">
        <f t="shared" si="69"/>
        <v>99.99881816247903</v>
      </c>
    </row>
    <row r="207" spans="1:9" ht="12.75">
      <c r="A207" s="58"/>
      <c r="B207" s="74" t="s">
        <v>503</v>
      </c>
      <c r="C207" s="79"/>
      <c r="D207" s="98"/>
      <c r="E207" s="98"/>
      <c r="F207" s="120"/>
      <c r="G207" s="73"/>
      <c r="H207" s="72"/>
      <c r="I207" s="73"/>
    </row>
    <row r="208" spans="1:9" ht="12.75">
      <c r="A208" s="58"/>
      <c r="B208" s="74" t="s">
        <v>429</v>
      </c>
      <c r="C208" s="79"/>
      <c r="D208" s="98"/>
      <c r="E208" s="98"/>
      <c r="F208" s="120"/>
      <c r="G208" s="73"/>
      <c r="H208" s="72"/>
      <c r="I208" s="73"/>
    </row>
    <row r="209" spans="1:9" ht="12.75">
      <c r="A209" s="58">
        <v>41035000</v>
      </c>
      <c r="B209" s="74" t="s">
        <v>504</v>
      </c>
      <c r="C209" s="92">
        <v>0</v>
      </c>
      <c r="D209" s="93">
        <v>614.301</v>
      </c>
      <c r="E209" s="93">
        <v>614.301</v>
      </c>
      <c r="F209" s="116">
        <v>556.291</v>
      </c>
      <c r="G209" s="73">
        <v>0</v>
      </c>
      <c r="H209" s="72">
        <f>F209/D209*100</f>
        <v>90.55674661118897</v>
      </c>
      <c r="I209" s="73">
        <f>F209/E209*100</f>
        <v>90.55674661118897</v>
      </c>
    </row>
    <row r="210" spans="1:9" ht="12.75">
      <c r="A210" s="58"/>
      <c r="B210" s="202" t="s">
        <v>505</v>
      </c>
      <c r="C210" s="57"/>
      <c r="D210" s="98"/>
      <c r="E210" s="365"/>
      <c r="F210" s="403"/>
      <c r="G210" s="73"/>
      <c r="H210" s="72"/>
      <c r="I210" s="73"/>
    </row>
    <row r="211" spans="1:9" ht="12.75">
      <c r="A211" s="58">
        <v>41035000</v>
      </c>
      <c r="B211" s="74" t="s">
        <v>519</v>
      </c>
      <c r="C211" s="92">
        <v>0</v>
      </c>
      <c r="D211" s="98">
        <v>3298.937</v>
      </c>
      <c r="E211" s="98">
        <v>3298.937</v>
      </c>
      <c r="F211" s="116">
        <v>2499.236</v>
      </c>
      <c r="G211" s="73">
        <v>0</v>
      </c>
      <c r="H211" s="72">
        <f>F211/D211*100</f>
        <v>75.7588277678537</v>
      </c>
      <c r="I211" s="73">
        <f>F211/E211*100</f>
        <v>75.7588277678537</v>
      </c>
    </row>
    <row r="212" spans="1:9" ht="12.75">
      <c r="A212" s="58"/>
      <c r="B212" s="74" t="s">
        <v>281</v>
      </c>
      <c r="C212" s="57"/>
      <c r="D212" s="98"/>
      <c r="E212" s="365"/>
      <c r="F212" s="403"/>
      <c r="G212" s="73"/>
      <c r="H212" s="72"/>
      <c r="I212" s="73"/>
    </row>
    <row r="213" spans="1:9" ht="12.75">
      <c r="A213" s="58">
        <v>41035000</v>
      </c>
      <c r="B213" s="74" t="s">
        <v>507</v>
      </c>
      <c r="C213" s="92">
        <v>0</v>
      </c>
      <c r="D213" s="93">
        <v>44.91</v>
      </c>
      <c r="E213" s="93">
        <v>44.91</v>
      </c>
      <c r="F213" s="116">
        <v>0</v>
      </c>
      <c r="G213" s="73">
        <v>0</v>
      </c>
      <c r="H213" s="72">
        <f>F213/D213*100</f>
        <v>0</v>
      </c>
      <c r="I213" s="73">
        <f>F213/E213*100</f>
        <v>0</v>
      </c>
    </row>
    <row r="214" spans="1:9" ht="12.75">
      <c r="A214" s="58"/>
      <c r="B214" s="74" t="s">
        <v>404</v>
      </c>
      <c r="C214" s="57"/>
      <c r="D214" s="98"/>
      <c r="E214" s="365"/>
      <c r="F214" s="403"/>
      <c r="G214" s="73"/>
      <c r="H214" s="72"/>
      <c r="I214" s="73"/>
    </row>
    <row r="215" spans="1:9" ht="12.75">
      <c r="A215" s="58">
        <v>41035000</v>
      </c>
      <c r="B215" s="74" t="s">
        <v>508</v>
      </c>
      <c r="C215" s="92">
        <v>0</v>
      </c>
      <c r="D215" s="93">
        <v>999.957</v>
      </c>
      <c r="E215" s="93">
        <v>999.957</v>
      </c>
      <c r="F215" s="116">
        <v>302.21</v>
      </c>
      <c r="G215" s="73">
        <v>0</v>
      </c>
      <c r="H215" s="72">
        <f>F215/D215*100</f>
        <v>30.222299558881026</v>
      </c>
      <c r="I215" s="73">
        <f>F215/E215*100</f>
        <v>30.222299558881026</v>
      </c>
    </row>
    <row r="216" spans="1:9" ht="12.75">
      <c r="A216" s="58"/>
      <c r="B216" s="74" t="s">
        <v>509</v>
      </c>
      <c r="C216" s="57"/>
      <c r="D216" s="98"/>
      <c r="E216" s="365"/>
      <c r="F216" s="403"/>
      <c r="G216" s="73"/>
      <c r="H216" s="72"/>
      <c r="I216" s="73"/>
    </row>
    <row r="217" spans="1:9" ht="12.75">
      <c r="A217" s="58"/>
      <c r="B217" s="74" t="s">
        <v>510</v>
      </c>
      <c r="C217" s="57"/>
      <c r="D217" s="98"/>
      <c r="E217" s="365"/>
      <c r="F217" s="403"/>
      <c r="G217" s="73"/>
      <c r="H217" s="72"/>
      <c r="I217" s="73"/>
    </row>
    <row r="218" spans="1:9" ht="12.75">
      <c r="A218" s="58">
        <v>41035000</v>
      </c>
      <c r="B218" s="74" t="s">
        <v>520</v>
      </c>
      <c r="C218" s="92">
        <v>0</v>
      </c>
      <c r="D218" s="98">
        <v>13.604</v>
      </c>
      <c r="E218" s="98">
        <v>13.604</v>
      </c>
      <c r="F218" s="116">
        <v>13.604</v>
      </c>
      <c r="G218" s="73">
        <v>0</v>
      </c>
      <c r="H218" s="72">
        <f>F218/D218*100</f>
        <v>100</v>
      </c>
      <c r="I218" s="73">
        <f>F218/E218*100</f>
        <v>100</v>
      </c>
    </row>
    <row r="219" spans="1:9" ht="12.75">
      <c r="A219" s="58"/>
      <c r="B219" s="74" t="s">
        <v>521</v>
      </c>
      <c r="C219" s="57"/>
      <c r="D219" s="98"/>
      <c r="E219" s="365"/>
      <c r="F219" s="403"/>
      <c r="G219" s="73"/>
      <c r="H219" s="72"/>
      <c r="I219" s="73"/>
    </row>
    <row r="220" spans="1:9" ht="12.75">
      <c r="A220" s="58">
        <v>41035000</v>
      </c>
      <c r="B220" s="74" t="s">
        <v>560</v>
      </c>
      <c r="C220" s="92">
        <v>0</v>
      </c>
      <c r="D220" s="93">
        <v>119</v>
      </c>
      <c r="E220" s="93">
        <v>119</v>
      </c>
      <c r="F220" s="116">
        <v>119</v>
      </c>
      <c r="G220" s="73">
        <v>0</v>
      </c>
      <c r="H220" s="72">
        <f>F220/D220*100</f>
        <v>100</v>
      </c>
      <c r="I220" s="73">
        <f>F220/E220*100</f>
        <v>100</v>
      </c>
    </row>
    <row r="221" spans="1:9" ht="12.75">
      <c r="A221" s="58"/>
      <c r="B221" s="74" t="s">
        <v>535</v>
      </c>
      <c r="C221" s="57"/>
      <c r="D221" s="98"/>
      <c r="E221" s="365"/>
      <c r="F221" s="116"/>
      <c r="G221" s="73"/>
      <c r="H221" s="72"/>
      <c r="I221" s="73"/>
    </row>
    <row r="222" spans="1:9" ht="12.75">
      <c r="A222" s="58"/>
      <c r="B222" s="74" t="s">
        <v>536</v>
      </c>
      <c r="C222" s="57"/>
      <c r="D222" s="80"/>
      <c r="E222" s="101"/>
      <c r="F222" s="391"/>
      <c r="G222" s="73"/>
      <c r="H222" s="72"/>
      <c r="I222" s="73"/>
    </row>
    <row r="223" spans="1:9" ht="12.75">
      <c r="A223" s="58">
        <v>41035000</v>
      </c>
      <c r="B223" s="74" t="s">
        <v>531</v>
      </c>
      <c r="C223" s="92">
        <v>0</v>
      </c>
      <c r="D223" s="80">
        <v>63.272</v>
      </c>
      <c r="E223" s="80">
        <v>63.272</v>
      </c>
      <c r="F223" s="77">
        <v>63.272</v>
      </c>
      <c r="G223" s="73">
        <v>0</v>
      </c>
      <c r="H223" s="72">
        <f>F223/D223*100</f>
        <v>100</v>
      </c>
      <c r="I223" s="73">
        <f>F223/E223*100</f>
        <v>100</v>
      </c>
    </row>
    <row r="224" spans="1:9" ht="13.5">
      <c r="A224" s="58"/>
      <c r="B224" s="74"/>
      <c r="C224" s="57"/>
      <c r="D224" s="80"/>
      <c r="E224" s="101"/>
      <c r="F224" s="391"/>
      <c r="G224" s="73"/>
      <c r="H224" s="72"/>
      <c r="I224" s="73"/>
    </row>
    <row r="225" spans="1:9" ht="13.5">
      <c r="A225" s="82">
        <v>602100</v>
      </c>
      <c r="B225" s="124" t="s">
        <v>291</v>
      </c>
      <c r="C225" s="125"/>
      <c r="D225" s="126"/>
      <c r="E225" s="126"/>
      <c r="F225" s="127">
        <v>1554.475</v>
      </c>
      <c r="G225" s="126"/>
      <c r="H225" s="126"/>
      <c r="I225" s="126"/>
    </row>
    <row r="226" spans="1:9" ht="27.75" customHeight="1">
      <c r="A226" s="82">
        <v>602400</v>
      </c>
      <c r="B226" s="401" t="s">
        <v>346</v>
      </c>
      <c r="C226" s="125"/>
      <c r="D226" s="129"/>
      <c r="E226" s="129"/>
      <c r="F226" s="204">
        <v>108.459</v>
      </c>
      <c r="G226" s="126"/>
      <c r="H226" s="126"/>
      <c r="I226" s="126"/>
    </row>
    <row r="227" spans="1:9" ht="13.5">
      <c r="A227" s="89"/>
      <c r="B227" s="68" t="s">
        <v>321</v>
      </c>
      <c r="C227" s="104">
        <f>C184</f>
        <v>8936.307999999999</v>
      </c>
      <c r="D227" s="104">
        <f>D184</f>
        <v>17276.591</v>
      </c>
      <c r="E227" s="104">
        <f>E184</f>
        <v>17276.591</v>
      </c>
      <c r="F227" s="104">
        <f>F184+F225+F226</f>
        <v>13943.84</v>
      </c>
      <c r="G227" s="107">
        <f aca="true" t="shared" si="70" ref="G227:G228">F227/C227*100</f>
        <v>156.03580360032353</v>
      </c>
      <c r="H227" s="107">
        <f aca="true" t="shared" si="71" ref="H227:H228">F227/D227*100</f>
        <v>80.7094408844893</v>
      </c>
      <c r="I227" s="107">
        <f aca="true" t="shared" si="72" ref="I227:I228">F227/E227*100</f>
        <v>80.7094408844893</v>
      </c>
    </row>
    <row r="228" spans="1:9" ht="13.5">
      <c r="A228" s="82">
        <v>900103</v>
      </c>
      <c r="B228" s="124" t="s">
        <v>322</v>
      </c>
      <c r="C228" s="104">
        <f>C183+C227</f>
        <v>356349.116</v>
      </c>
      <c r="D228" s="104">
        <f>D183+D227</f>
        <v>427836.54399999994</v>
      </c>
      <c r="E228" s="104">
        <f>E183+E227</f>
        <v>294584.292</v>
      </c>
      <c r="F228" s="104">
        <f>F183+F227</f>
        <v>300198.51000000007</v>
      </c>
      <c r="G228" s="81">
        <f t="shared" si="70"/>
        <v>84.2428103567963</v>
      </c>
      <c r="H228" s="81">
        <f t="shared" si="71"/>
        <v>70.16663588232429</v>
      </c>
      <c r="I228" s="81">
        <f t="shared" si="72"/>
        <v>101.9058103749809</v>
      </c>
    </row>
    <row r="229" spans="7:9" ht="12.75">
      <c r="G229" s="47"/>
      <c r="H229" s="47"/>
      <c r="I229" s="47"/>
    </row>
    <row r="230" spans="7:9" ht="12.75">
      <c r="G230" s="47"/>
      <c r="H230" s="47"/>
      <c r="I230" s="47"/>
    </row>
    <row r="231" spans="7:9" ht="12.75">
      <c r="G231" s="47"/>
      <c r="H231" s="47"/>
      <c r="I231" s="47"/>
    </row>
    <row r="232" spans="2:9" ht="14.25">
      <c r="B232" s="131"/>
      <c r="C232" s="47"/>
      <c r="D232" s="47"/>
      <c r="G232" s="47"/>
      <c r="H232" s="47"/>
      <c r="I232" s="47"/>
    </row>
    <row r="233" spans="2:9" ht="18">
      <c r="B233" s="39" t="s">
        <v>430</v>
      </c>
      <c r="F233" s="39"/>
      <c r="G233" s="47"/>
      <c r="H233" s="47"/>
      <c r="I233" s="47"/>
    </row>
  </sheetData>
  <sheetProtection selectLockedCells="1" selectUnlockedCells="1"/>
  <mergeCells count="1">
    <mergeCell ref="G10:I10"/>
  </mergeCells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1" manualBreakCount="1"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zoomScale="75" zoomScaleNormal="75" workbookViewId="0" topLeftCell="A1">
      <pane xSplit="3" ySplit="13" topLeftCell="D73" activePane="bottomRight" state="frozen"/>
      <selection pane="topLeft" activeCell="A1" sqref="A1"/>
      <selection pane="topRight" activeCell="D1" sqref="D1"/>
      <selection pane="bottomLeft" activeCell="A73" sqref="A73"/>
      <selection pane="bottomRight" activeCell="B129" sqref="B129"/>
    </sheetView>
  </sheetViews>
  <sheetFormatPr defaultColWidth="9.00390625" defaultRowHeight="12.75"/>
  <cols>
    <col min="1" max="1" width="12.75390625" style="1" customWidth="1"/>
    <col min="2" max="2" width="99.00390625" style="1" customWidth="1"/>
    <col min="3" max="3" width="17.375" style="1" customWidth="1"/>
    <col min="4" max="4" width="15.25390625" style="1" customWidth="1"/>
    <col min="5" max="5" width="16.625" style="1" customWidth="1"/>
    <col min="6" max="6" width="18.625" style="1" customWidth="1"/>
    <col min="7" max="16384" width="9.125" style="1" customWidth="1"/>
  </cols>
  <sheetData>
    <row r="1" spans="3:7" ht="14.25">
      <c r="C1" s="2"/>
      <c r="D1" s="2" t="s">
        <v>0</v>
      </c>
      <c r="E1" s="2"/>
      <c r="F1" s="2"/>
      <c r="G1" s="3"/>
    </row>
    <row r="2" spans="3:7" ht="14.25">
      <c r="C2" s="2" t="s">
        <v>1</v>
      </c>
      <c r="D2" s="2"/>
      <c r="E2" s="2"/>
      <c r="F2" s="2"/>
      <c r="G2" s="3"/>
    </row>
    <row r="3" spans="3:7" ht="14.25">
      <c r="C3" s="2"/>
      <c r="D3" s="2" t="s">
        <v>2</v>
      </c>
      <c r="E3" s="2"/>
      <c r="F3" s="2"/>
      <c r="G3" s="3"/>
    </row>
    <row r="4" spans="3:7" ht="14.25">
      <c r="C4" s="2"/>
      <c r="D4" s="2"/>
      <c r="E4" s="2"/>
      <c r="F4" s="2"/>
      <c r="G4" s="3"/>
    </row>
    <row r="5" ht="12.75">
      <c r="G5" s="3"/>
    </row>
    <row r="6" spans="2:7" ht="18">
      <c r="B6" s="4" t="s">
        <v>3</v>
      </c>
      <c r="G6" s="3"/>
    </row>
    <row r="7" spans="6:7" ht="13.5">
      <c r="F7" s="1" t="s">
        <v>4</v>
      </c>
      <c r="G7" s="3"/>
    </row>
    <row r="8" spans="1:7" ht="15">
      <c r="A8" s="5" t="s">
        <v>5</v>
      </c>
      <c r="B8" s="6"/>
      <c r="C8" s="6"/>
      <c r="D8" s="7" t="s">
        <v>6</v>
      </c>
      <c r="E8" s="8"/>
      <c r="F8" s="9"/>
      <c r="G8" s="3"/>
    </row>
    <row r="9" spans="1:7" ht="16.5" customHeight="1">
      <c r="A9" s="10" t="s">
        <v>7</v>
      </c>
      <c r="B9" s="11" t="s">
        <v>8</v>
      </c>
      <c r="C9" s="11" t="s">
        <v>9</v>
      </c>
      <c r="D9" s="12"/>
      <c r="E9" s="13" t="s">
        <v>10</v>
      </c>
      <c r="F9" s="13" t="s">
        <v>11</v>
      </c>
      <c r="G9" s="3"/>
    </row>
    <row r="10" spans="1:7" ht="12.75" customHeight="1">
      <c r="A10" s="10" t="s">
        <v>12</v>
      </c>
      <c r="B10" s="11" t="s">
        <v>13</v>
      </c>
      <c r="C10" s="11" t="s">
        <v>14</v>
      </c>
      <c r="D10" s="14" t="s">
        <v>15</v>
      </c>
      <c r="E10" s="13" t="s">
        <v>16</v>
      </c>
      <c r="F10" s="13"/>
      <c r="G10" s="3"/>
    </row>
    <row r="11" spans="1:7" ht="15.75" customHeight="1">
      <c r="A11" s="14"/>
      <c r="B11" s="15"/>
      <c r="C11" s="11" t="s">
        <v>17</v>
      </c>
      <c r="D11" s="14"/>
      <c r="E11" s="13" t="s">
        <v>18</v>
      </c>
      <c r="F11" s="13"/>
      <c r="G11" s="3"/>
    </row>
    <row r="12" spans="1:7" ht="12" customHeight="1">
      <c r="A12" s="16">
        <v>1</v>
      </c>
      <c r="B12" s="17">
        <v>2</v>
      </c>
      <c r="C12" s="17">
        <v>3</v>
      </c>
      <c r="D12" s="16">
        <v>4</v>
      </c>
      <c r="E12" s="16">
        <v>5</v>
      </c>
      <c r="F12" s="8">
        <v>6</v>
      </c>
      <c r="G12" s="3"/>
    </row>
    <row r="13" spans="1:7" ht="15.75" customHeight="1">
      <c r="A13" s="18">
        <v>10000000</v>
      </c>
      <c r="B13" s="19" t="s">
        <v>19</v>
      </c>
      <c r="C13" s="20">
        <f>C14+C25+C31</f>
        <v>171910.22000000003</v>
      </c>
      <c r="D13" s="18"/>
      <c r="E13" s="18"/>
      <c r="F13" s="20">
        <f aca="true" t="shared" si="0" ref="F13:F16">C13</f>
        <v>171910.22000000003</v>
      </c>
      <c r="G13" s="3"/>
    </row>
    <row r="14" spans="1:7" ht="21" customHeight="1">
      <c r="A14" s="18">
        <v>11000000</v>
      </c>
      <c r="B14" s="19" t="s">
        <v>20</v>
      </c>
      <c r="C14" s="20">
        <f>C15</f>
        <v>85839.52</v>
      </c>
      <c r="D14" s="18"/>
      <c r="E14" s="18"/>
      <c r="F14" s="20">
        <f t="shared" si="0"/>
        <v>85839.52</v>
      </c>
      <c r="G14" s="3"/>
    </row>
    <row r="15" spans="1:7" s="24" customFormat="1" ht="18.75" customHeight="1">
      <c r="A15" s="21">
        <v>11010000</v>
      </c>
      <c r="B15" s="15" t="s">
        <v>21</v>
      </c>
      <c r="C15" s="22">
        <f>C16+C18+C21+C23</f>
        <v>85839.52</v>
      </c>
      <c r="D15" s="21"/>
      <c r="E15" s="21"/>
      <c r="F15" s="22">
        <f t="shared" si="0"/>
        <v>85839.52</v>
      </c>
      <c r="G15" s="23"/>
    </row>
    <row r="16" spans="1:7" s="26" customFormat="1" ht="17.25" customHeight="1">
      <c r="A16" s="21">
        <v>11010100</v>
      </c>
      <c r="B16" s="15" t="s">
        <v>22</v>
      </c>
      <c r="C16" s="22">
        <v>66566.52</v>
      </c>
      <c r="D16" s="21"/>
      <c r="E16" s="21"/>
      <c r="F16" s="22">
        <f t="shared" si="0"/>
        <v>66566.52</v>
      </c>
      <c r="G16" s="25"/>
    </row>
    <row r="17" spans="1:7" s="26" customFormat="1" ht="17.25" customHeight="1">
      <c r="A17" s="21"/>
      <c r="B17" s="15" t="s">
        <v>23</v>
      </c>
      <c r="C17" s="22"/>
      <c r="D17" s="21"/>
      <c r="E17" s="21"/>
      <c r="F17" s="22"/>
      <c r="G17" s="25"/>
    </row>
    <row r="18" spans="1:7" ht="18.75" customHeight="1">
      <c r="A18" s="21">
        <v>11010200</v>
      </c>
      <c r="B18" s="15" t="s">
        <v>24</v>
      </c>
      <c r="C18" s="22">
        <v>10477.3</v>
      </c>
      <c r="D18" s="21"/>
      <c r="E18" s="21"/>
      <c r="F18" s="22">
        <f>C18</f>
        <v>10477.3</v>
      </c>
      <c r="G18" s="3"/>
    </row>
    <row r="19" spans="1:7" ht="13.5" customHeight="1">
      <c r="A19" s="21"/>
      <c r="B19" s="15" t="s">
        <v>25</v>
      </c>
      <c r="C19" s="22"/>
      <c r="D19" s="21"/>
      <c r="E19" s="21"/>
      <c r="F19" s="22"/>
      <c r="G19" s="3"/>
    </row>
    <row r="20" spans="1:7" ht="13.5" customHeight="1">
      <c r="A20" s="21"/>
      <c r="B20" s="15" t="s">
        <v>26</v>
      </c>
      <c r="C20" s="22"/>
      <c r="D20" s="21"/>
      <c r="E20" s="21"/>
      <c r="F20" s="22"/>
      <c r="G20" s="3"/>
    </row>
    <row r="21" spans="1:7" ht="14.25" customHeight="1">
      <c r="A21" s="21">
        <v>11010400</v>
      </c>
      <c r="B21" s="15" t="s">
        <v>27</v>
      </c>
      <c r="C21" s="22">
        <v>4448.9</v>
      </c>
      <c r="D21" s="21"/>
      <c r="E21" s="21"/>
      <c r="F21" s="22">
        <f>C21</f>
        <v>4448.9</v>
      </c>
      <c r="G21" s="3"/>
    </row>
    <row r="22" spans="1:7" ht="14.25" customHeight="1">
      <c r="A22" s="21"/>
      <c r="B22" s="15" t="s">
        <v>28</v>
      </c>
      <c r="C22" s="22"/>
      <c r="D22" s="21"/>
      <c r="E22" s="21"/>
      <c r="F22" s="22"/>
      <c r="G22" s="3"/>
    </row>
    <row r="23" spans="1:7" ht="14.25" customHeight="1">
      <c r="A23" s="21">
        <v>11010500</v>
      </c>
      <c r="B23" s="15" t="s">
        <v>29</v>
      </c>
      <c r="C23" s="22">
        <v>4346.8</v>
      </c>
      <c r="D23" s="21"/>
      <c r="E23" s="21"/>
      <c r="F23" s="22">
        <f>C23</f>
        <v>4346.8</v>
      </c>
      <c r="G23" s="3"/>
    </row>
    <row r="24" spans="1:7" ht="12" customHeight="1">
      <c r="A24" s="21"/>
      <c r="B24" s="15" t="s">
        <v>30</v>
      </c>
      <c r="C24" s="22"/>
      <c r="D24" s="21"/>
      <c r="E24" s="21"/>
      <c r="F24" s="22"/>
      <c r="G24" s="3"/>
    </row>
    <row r="25" spans="1:7" ht="20.25" customHeight="1">
      <c r="A25" s="18">
        <v>13000000</v>
      </c>
      <c r="B25" s="19" t="s">
        <v>31</v>
      </c>
      <c r="C25" s="20">
        <f>C26</f>
        <v>80350</v>
      </c>
      <c r="D25" s="18"/>
      <c r="E25" s="18"/>
      <c r="F25" s="20">
        <f aca="true" t="shared" si="1" ref="F25:F39">C25</f>
        <v>80350</v>
      </c>
      <c r="G25" s="3"/>
    </row>
    <row r="26" spans="1:7" ht="15" customHeight="1">
      <c r="A26" s="21">
        <v>13050000</v>
      </c>
      <c r="B26" s="15" t="s">
        <v>32</v>
      </c>
      <c r="C26" s="22">
        <f>C27+C28+C29+C30</f>
        <v>80350</v>
      </c>
      <c r="D26" s="21"/>
      <c r="E26" s="21"/>
      <c r="F26" s="22">
        <f t="shared" si="1"/>
        <v>80350</v>
      </c>
      <c r="G26" s="3"/>
    </row>
    <row r="27" spans="1:7" ht="15" customHeight="1">
      <c r="A27" s="21">
        <v>13050100</v>
      </c>
      <c r="B27" s="15" t="s">
        <v>33</v>
      </c>
      <c r="C27" s="22">
        <v>23000</v>
      </c>
      <c r="D27" s="21"/>
      <c r="E27" s="21"/>
      <c r="F27" s="22">
        <f t="shared" si="1"/>
        <v>23000</v>
      </c>
      <c r="G27" s="3"/>
    </row>
    <row r="28" spans="1:7" ht="16.5" customHeight="1">
      <c r="A28" s="21">
        <v>13050200</v>
      </c>
      <c r="B28" s="15" t="s">
        <v>34</v>
      </c>
      <c r="C28" s="22">
        <v>49030</v>
      </c>
      <c r="D28" s="21"/>
      <c r="E28" s="21"/>
      <c r="F28" s="22">
        <f t="shared" si="1"/>
        <v>49030</v>
      </c>
      <c r="G28" s="3"/>
    </row>
    <row r="29" spans="1:7" ht="13.5" customHeight="1">
      <c r="A29" s="21">
        <v>13050300</v>
      </c>
      <c r="B29" s="15" t="s">
        <v>35</v>
      </c>
      <c r="C29" s="22">
        <v>2620</v>
      </c>
      <c r="D29" s="21"/>
      <c r="E29" s="21"/>
      <c r="F29" s="22">
        <f t="shared" si="1"/>
        <v>2620</v>
      </c>
      <c r="G29" s="3"/>
    </row>
    <row r="30" spans="1:7" ht="14.25" customHeight="1">
      <c r="A30" s="21">
        <v>13050500</v>
      </c>
      <c r="B30" s="15" t="s">
        <v>36</v>
      </c>
      <c r="C30" s="22">
        <v>5700</v>
      </c>
      <c r="D30" s="21"/>
      <c r="E30" s="21"/>
      <c r="F30" s="22">
        <f t="shared" si="1"/>
        <v>5700</v>
      </c>
      <c r="G30" s="3"/>
    </row>
    <row r="31" spans="1:7" ht="14.25" customHeight="1">
      <c r="A31" s="18">
        <v>18000000</v>
      </c>
      <c r="B31" s="19" t="s">
        <v>37</v>
      </c>
      <c r="C31" s="20">
        <f>C32+C35+C38</f>
        <v>5720.7</v>
      </c>
      <c r="D31" s="18"/>
      <c r="E31" s="18"/>
      <c r="F31" s="20">
        <f t="shared" si="1"/>
        <v>5720.7</v>
      </c>
      <c r="G31" s="3"/>
    </row>
    <row r="32" spans="1:7" ht="14.25" customHeight="1">
      <c r="A32" s="18">
        <v>18020000</v>
      </c>
      <c r="B32" s="19" t="s">
        <v>38</v>
      </c>
      <c r="C32" s="20">
        <f>C33+C34</f>
        <v>1855.7</v>
      </c>
      <c r="D32" s="18"/>
      <c r="E32" s="18"/>
      <c r="F32" s="20">
        <f t="shared" si="1"/>
        <v>1855.7</v>
      </c>
      <c r="G32" s="3"/>
    </row>
    <row r="33" spans="1:7" ht="14.25" customHeight="1">
      <c r="A33" s="21">
        <v>18020100</v>
      </c>
      <c r="B33" s="15" t="s">
        <v>39</v>
      </c>
      <c r="C33" s="22">
        <v>1528.7</v>
      </c>
      <c r="D33" s="21"/>
      <c r="E33" s="21"/>
      <c r="F33" s="22">
        <f t="shared" si="1"/>
        <v>1528.7</v>
      </c>
      <c r="G33" s="3"/>
    </row>
    <row r="34" spans="1:7" ht="14.25" customHeight="1">
      <c r="A34" s="21">
        <v>18020200</v>
      </c>
      <c r="B34" s="15" t="s">
        <v>40</v>
      </c>
      <c r="C34" s="22">
        <v>327</v>
      </c>
      <c r="D34" s="21"/>
      <c r="E34" s="21"/>
      <c r="F34" s="22">
        <f t="shared" si="1"/>
        <v>327</v>
      </c>
      <c r="G34" s="3"/>
    </row>
    <row r="35" spans="1:7" ht="14.25" customHeight="1">
      <c r="A35" s="18">
        <v>18030000</v>
      </c>
      <c r="B35" s="19" t="s">
        <v>41</v>
      </c>
      <c r="C35" s="20">
        <f>C36+C37</f>
        <v>307</v>
      </c>
      <c r="D35" s="18"/>
      <c r="E35" s="18"/>
      <c r="F35" s="20">
        <f t="shared" si="1"/>
        <v>307</v>
      </c>
      <c r="G35" s="3"/>
    </row>
    <row r="36" spans="1:7" ht="14.25" customHeight="1">
      <c r="A36" s="21">
        <v>18030100</v>
      </c>
      <c r="B36" s="15" t="s">
        <v>42</v>
      </c>
      <c r="C36" s="22">
        <v>272</v>
      </c>
      <c r="D36" s="21"/>
      <c r="E36" s="21"/>
      <c r="F36" s="22">
        <f t="shared" si="1"/>
        <v>272</v>
      </c>
      <c r="G36" s="3"/>
    </row>
    <row r="37" spans="1:7" ht="14.25" customHeight="1">
      <c r="A37" s="21">
        <v>18030200</v>
      </c>
      <c r="B37" s="15" t="s">
        <v>43</v>
      </c>
      <c r="C37" s="22">
        <v>35</v>
      </c>
      <c r="D37" s="21"/>
      <c r="E37" s="21"/>
      <c r="F37" s="22">
        <f t="shared" si="1"/>
        <v>35</v>
      </c>
      <c r="G37" s="3"/>
    </row>
    <row r="38" spans="1:7" ht="14.25" customHeight="1">
      <c r="A38" s="18">
        <v>18040000</v>
      </c>
      <c r="B38" s="19" t="s">
        <v>44</v>
      </c>
      <c r="C38" s="20">
        <f>C39+C41+C43+C45+C47+C49+C55+C57+C51+C52+C54</f>
        <v>3558</v>
      </c>
      <c r="D38" s="18"/>
      <c r="E38" s="18"/>
      <c r="F38" s="20">
        <f t="shared" si="1"/>
        <v>3558</v>
      </c>
      <c r="G38" s="3"/>
    </row>
    <row r="39" spans="1:7" ht="14.25" customHeight="1">
      <c r="A39" s="21">
        <v>18040100</v>
      </c>
      <c r="B39" s="15" t="s">
        <v>45</v>
      </c>
      <c r="C39" s="22">
        <v>238</v>
      </c>
      <c r="D39" s="21"/>
      <c r="E39" s="21"/>
      <c r="F39" s="22">
        <f t="shared" si="1"/>
        <v>238</v>
      </c>
      <c r="G39" s="3"/>
    </row>
    <row r="40" spans="1:7" ht="14.25" customHeight="1">
      <c r="A40" s="21"/>
      <c r="B40" s="15" t="s">
        <v>46</v>
      </c>
      <c r="C40" s="21"/>
      <c r="D40" s="21"/>
      <c r="E40" s="21"/>
      <c r="F40" s="21"/>
      <c r="G40" s="3"/>
    </row>
    <row r="41" spans="1:7" ht="14.25" customHeight="1">
      <c r="A41" s="21">
        <v>18040200</v>
      </c>
      <c r="B41" s="15" t="s">
        <v>47</v>
      </c>
      <c r="C41" s="22">
        <v>2071</v>
      </c>
      <c r="D41" s="21"/>
      <c r="E41" s="21"/>
      <c r="F41" s="22">
        <f>C41</f>
        <v>2071</v>
      </c>
      <c r="G41" s="3"/>
    </row>
    <row r="42" spans="1:7" ht="14.25" customHeight="1">
      <c r="A42" s="21"/>
      <c r="B42" s="15" t="s">
        <v>48</v>
      </c>
      <c r="C42" s="21"/>
      <c r="D42" s="21"/>
      <c r="E42" s="21"/>
      <c r="F42" s="21"/>
      <c r="G42" s="3"/>
    </row>
    <row r="43" spans="1:7" ht="14.25" customHeight="1">
      <c r="A43" s="21">
        <v>18040500</v>
      </c>
      <c r="B43" s="15" t="s">
        <v>49</v>
      </c>
      <c r="C43" s="22">
        <v>8</v>
      </c>
      <c r="D43" s="21"/>
      <c r="E43" s="21"/>
      <c r="F43" s="22">
        <f>C43</f>
        <v>8</v>
      </c>
      <c r="G43" s="3"/>
    </row>
    <row r="44" spans="1:7" ht="14.25" customHeight="1">
      <c r="A44" s="21"/>
      <c r="B44" s="15" t="s">
        <v>50</v>
      </c>
      <c r="C44" s="21"/>
      <c r="D44" s="21"/>
      <c r="E44" s="21"/>
      <c r="F44" s="21"/>
      <c r="G44" s="3"/>
    </row>
    <row r="45" spans="1:7" ht="14.25" customHeight="1">
      <c r="A45" s="21">
        <v>18040600</v>
      </c>
      <c r="B45" s="15" t="s">
        <v>51</v>
      </c>
      <c r="C45" s="22">
        <v>271</v>
      </c>
      <c r="D45" s="21"/>
      <c r="E45" s="21"/>
      <c r="F45" s="22">
        <f>C45</f>
        <v>271</v>
      </c>
      <c r="G45" s="3"/>
    </row>
    <row r="46" spans="1:7" ht="14.25" customHeight="1">
      <c r="A46" s="21"/>
      <c r="B46" s="15" t="s">
        <v>52</v>
      </c>
      <c r="C46" s="21"/>
      <c r="D46" s="21"/>
      <c r="E46" s="21"/>
      <c r="F46" s="21"/>
      <c r="G46" s="3"/>
    </row>
    <row r="47" spans="1:7" ht="14.25" customHeight="1">
      <c r="A47" s="21">
        <v>18040700</v>
      </c>
      <c r="B47" s="15" t="s">
        <v>53</v>
      </c>
      <c r="C47" s="22">
        <v>154</v>
      </c>
      <c r="D47" s="21"/>
      <c r="E47" s="21"/>
      <c r="F47" s="22">
        <f>C47</f>
        <v>154</v>
      </c>
      <c r="G47" s="3"/>
    </row>
    <row r="48" spans="1:7" ht="14.25" customHeight="1">
      <c r="A48" s="21"/>
      <c r="B48" s="15" t="s">
        <v>46</v>
      </c>
      <c r="C48" s="21"/>
      <c r="D48" s="21"/>
      <c r="E48" s="21"/>
      <c r="F48" s="22"/>
      <c r="G48" s="3"/>
    </row>
    <row r="49" spans="1:7" ht="14.25" customHeight="1">
      <c r="A49" s="21">
        <v>18040800</v>
      </c>
      <c r="B49" s="15" t="s">
        <v>51</v>
      </c>
      <c r="C49" s="22">
        <v>656</v>
      </c>
      <c r="D49" s="21"/>
      <c r="E49" s="21"/>
      <c r="F49" s="22">
        <f>C49</f>
        <v>656</v>
      </c>
      <c r="G49" s="3"/>
    </row>
    <row r="50" spans="1:7" ht="14.25" customHeight="1">
      <c r="A50" s="21"/>
      <c r="B50" s="15" t="s">
        <v>54</v>
      </c>
      <c r="C50" s="22"/>
      <c r="D50" s="21"/>
      <c r="E50" s="21"/>
      <c r="F50" s="22"/>
      <c r="G50" s="3"/>
    </row>
    <row r="51" spans="1:7" ht="14.25" customHeight="1">
      <c r="A51" s="21">
        <v>18040900</v>
      </c>
      <c r="B51" s="15" t="s">
        <v>55</v>
      </c>
      <c r="C51" s="22">
        <v>0</v>
      </c>
      <c r="D51" s="21"/>
      <c r="E51" s="21"/>
      <c r="F51" s="22">
        <f aca="true" t="shared" si="2" ref="F51:F52">C51</f>
        <v>0</v>
      </c>
      <c r="G51" s="3"/>
    </row>
    <row r="52" spans="1:7" ht="14.25" customHeight="1">
      <c r="A52" s="21">
        <v>18041000</v>
      </c>
      <c r="B52" s="15" t="s">
        <v>56</v>
      </c>
      <c r="C52" s="22">
        <v>14</v>
      </c>
      <c r="D52" s="21"/>
      <c r="E52" s="21"/>
      <c r="F52" s="22">
        <f t="shared" si="2"/>
        <v>14</v>
      </c>
      <c r="G52" s="3"/>
    </row>
    <row r="53" spans="1:7" ht="14.25" customHeight="1">
      <c r="A53" s="21"/>
      <c r="B53" s="15" t="s">
        <v>57</v>
      </c>
      <c r="C53" s="22"/>
      <c r="D53" s="21"/>
      <c r="E53" s="21"/>
      <c r="F53" s="22"/>
      <c r="G53" s="3"/>
    </row>
    <row r="54" spans="1:7" ht="14.25" customHeight="1">
      <c r="A54" s="21">
        <v>18041300</v>
      </c>
      <c r="B54" s="15" t="s">
        <v>58</v>
      </c>
      <c r="C54" s="22">
        <v>0</v>
      </c>
      <c r="D54" s="21"/>
      <c r="E54" s="21"/>
      <c r="F54" s="22">
        <f aca="true" t="shared" si="3" ref="F54:F55">C54</f>
        <v>0</v>
      </c>
      <c r="G54" s="3"/>
    </row>
    <row r="55" spans="1:7" ht="14.25" customHeight="1">
      <c r="A55" s="21">
        <v>18041400</v>
      </c>
      <c r="B55" s="15" t="s">
        <v>59</v>
      </c>
      <c r="C55" s="22">
        <v>120</v>
      </c>
      <c r="D55" s="21"/>
      <c r="E55" s="21"/>
      <c r="F55" s="22">
        <f t="shared" si="3"/>
        <v>120</v>
      </c>
      <c r="G55" s="3"/>
    </row>
    <row r="56" spans="1:7" ht="14.25" customHeight="1">
      <c r="A56" s="21"/>
      <c r="B56" s="15" t="s">
        <v>60</v>
      </c>
      <c r="C56" s="22"/>
      <c r="D56" s="21"/>
      <c r="E56" s="21"/>
      <c r="F56" s="22"/>
      <c r="G56" s="3"/>
    </row>
    <row r="57" spans="1:7" ht="14.25" customHeight="1">
      <c r="A57" s="21">
        <v>18041700</v>
      </c>
      <c r="B57" s="15" t="s">
        <v>61</v>
      </c>
      <c r="C57" s="22">
        <v>26</v>
      </c>
      <c r="D57" s="21"/>
      <c r="E57" s="21"/>
      <c r="F57" s="22">
        <f>C57</f>
        <v>26</v>
      </c>
      <c r="G57" s="3"/>
    </row>
    <row r="58" spans="1:7" ht="15.75" customHeight="1">
      <c r="A58" s="18">
        <v>20000000</v>
      </c>
      <c r="B58" s="19" t="s">
        <v>62</v>
      </c>
      <c r="C58" s="20">
        <f>C59+C66+C73</f>
        <v>471.5</v>
      </c>
      <c r="D58" s="20">
        <f>D81</f>
        <v>4265.227</v>
      </c>
      <c r="E58" s="18"/>
      <c r="F58" s="20">
        <f>C58+D58</f>
        <v>4736.727</v>
      </c>
      <c r="G58" s="3"/>
    </row>
    <row r="59" spans="1:7" ht="15.75">
      <c r="A59" s="18">
        <v>21000000</v>
      </c>
      <c r="B59" s="19" t="s">
        <v>63</v>
      </c>
      <c r="C59" s="20">
        <f>C60</f>
        <v>91.5</v>
      </c>
      <c r="D59" s="18"/>
      <c r="E59" s="18"/>
      <c r="F59" s="20">
        <f aca="true" t="shared" si="4" ref="F59:F62">C59</f>
        <v>91.5</v>
      </c>
      <c r="G59" s="3"/>
    </row>
    <row r="60" spans="1:7" ht="14.25" customHeight="1">
      <c r="A60" s="18">
        <v>21080000</v>
      </c>
      <c r="B60" s="19" t="s">
        <v>64</v>
      </c>
      <c r="C60" s="20">
        <f>C61+C62+C65</f>
        <v>91.5</v>
      </c>
      <c r="D60" s="18"/>
      <c r="E60" s="18"/>
      <c r="F60" s="20">
        <f t="shared" si="4"/>
        <v>91.5</v>
      </c>
      <c r="G60" s="3"/>
    </row>
    <row r="61" spans="1:7" ht="14.25" customHeight="1">
      <c r="A61" s="21">
        <v>21080500</v>
      </c>
      <c r="B61" s="15" t="s">
        <v>64</v>
      </c>
      <c r="C61" s="22">
        <v>0.5</v>
      </c>
      <c r="D61" s="21"/>
      <c r="E61" s="21"/>
      <c r="F61" s="22">
        <f t="shared" si="4"/>
        <v>0.5</v>
      </c>
      <c r="G61" s="3"/>
    </row>
    <row r="62" spans="1:7" ht="14.25" customHeight="1">
      <c r="A62" s="21">
        <v>21080900</v>
      </c>
      <c r="B62" s="15" t="s">
        <v>65</v>
      </c>
      <c r="C62" s="22">
        <v>3</v>
      </c>
      <c r="D62" s="21"/>
      <c r="E62" s="21"/>
      <c r="F62" s="22">
        <f t="shared" si="4"/>
        <v>3</v>
      </c>
      <c r="G62" s="3"/>
    </row>
    <row r="63" spans="1:7" ht="14.25" customHeight="1">
      <c r="A63" s="21"/>
      <c r="B63" s="15" t="s">
        <v>66</v>
      </c>
      <c r="C63" s="22"/>
      <c r="D63" s="21"/>
      <c r="E63" s="21"/>
      <c r="F63" s="22"/>
      <c r="G63" s="3"/>
    </row>
    <row r="64" spans="1:7" ht="14.25" customHeight="1">
      <c r="A64" s="21"/>
      <c r="B64" s="15" t="s">
        <v>67</v>
      </c>
      <c r="C64" s="22"/>
      <c r="D64" s="21"/>
      <c r="E64" s="21"/>
      <c r="F64" s="22"/>
      <c r="G64" s="3"/>
    </row>
    <row r="65" spans="1:7" ht="14.25" customHeight="1">
      <c r="A65" s="21">
        <v>21081100</v>
      </c>
      <c r="B65" s="15" t="s">
        <v>68</v>
      </c>
      <c r="C65" s="22">
        <v>88</v>
      </c>
      <c r="D65" s="21"/>
      <c r="E65" s="21"/>
      <c r="F65" s="22">
        <f>C65</f>
        <v>88</v>
      </c>
      <c r="G65" s="3"/>
    </row>
    <row r="66" spans="1:7" ht="15.75">
      <c r="A66" s="18">
        <v>22000000</v>
      </c>
      <c r="B66" s="19" t="s">
        <v>69</v>
      </c>
      <c r="C66" s="20">
        <f>C68</f>
        <v>370</v>
      </c>
      <c r="D66" s="18"/>
      <c r="E66" s="18"/>
      <c r="F66" s="20">
        <f>F68</f>
        <v>370</v>
      </c>
      <c r="G66" s="3"/>
    </row>
    <row r="67" spans="1:7" ht="15.75">
      <c r="A67" s="21"/>
      <c r="B67" s="19" t="s">
        <v>70</v>
      </c>
      <c r="C67" s="21"/>
      <c r="D67" s="21"/>
      <c r="E67" s="21"/>
      <c r="F67" s="21"/>
      <c r="G67" s="3"/>
    </row>
    <row r="68" spans="1:7" ht="15.75">
      <c r="A68" s="18">
        <v>22090000</v>
      </c>
      <c r="B68" s="19" t="s">
        <v>71</v>
      </c>
      <c r="C68" s="20">
        <f>C69+C71</f>
        <v>370</v>
      </c>
      <c r="D68" s="18"/>
      <c r="E68" s="18"/>
      <c r="F68" s="20">
        <f>F69+F71</f>
        <v>370</v>
      </c>
      <c r="G68" s="3"/>
    </row>
    <row r="69" spans="1:7" ht="15">
      <c r="A69" s="21">
        <v>22090100</v>
      </c>
      <c r="B69" s="15" t="s">
        <v>72</v>
      </c>
      <c r="C69" s="22">
        <v>314</v>
      </c>
      <c r="D69" s="21"/>
      <c r="E69" s="21"/>
      <c r="F69" s="22">
        <f>C69</f>
        <v>314</v>
      </c>
      <c r="G69" s="3"/>
    </row>
    <row r="70" spans="1:7" ht="15">
      <c r="A70" s="21"/>
      <c r="B70" s="15" t="s">
        <v>73</v>
      </c>
      <c r="C70" s="22"/>
      <c r="D70" s="21"/>
      <c r="E70" s="21"/>
      <c r="F70" s="22"/>
      <c r="G70" s="3"/>
    </row>
    <row r="71" spans="1:7" ht="15">
      <c r="A71" s="21">
        <v>22090400</v>
      </c>
      <c r="B71" s="15" t="s">
        <v>74</v>
      </c>
      <c r="C71" s="22">
        <v>56</v>
      </c>
      <c r="D71" s="21"/>
      <c r="E71" s="21"/>
      <c r="F71" s="22">
        <f>C71</f>
        <v>56</v>
      </c>
      <c r="G71" s="3"/>
    </row>
    <row r="72" spans="1:7" ht="15">
      <c r="A72" s="21"/>
      <c r="B72" s="15" t="s">
        <v>75</v>
      </c>
      <c r="C72" s="22"/>
      <c r="D72" s="21"/>
      <c r="E72" s="21"/>
      <c r="F72" s="22"/>
      <c r="G72" s="3"/>
    </row>
    <row r="73" spans="1:7" ht="15.75">
      <c r="A73" s="18">
        <v>24000000</v>
      </c>
      <c r="B73" s="19" t="s">
        <v>76</v>
      </c>
      <c r="C73" s="20">
        <f aca="true" t="shared" si="5" ref="C73:C74">C74</f>
        <v>10</v>
      </c>
      <c r="D73" s="18"/>
      <c r="E73" s="18"/>
      <c r="F73" s="20">
        <f aca="true" t="shared" si="6" ref="F73:F78">C73</f>
        <v>10</v>
      </c>
      <c r="G73" s="3"/>
    </row>
    <row r="74" spans="1:7" ht="15.75">
      <c r="A74" s="18">
        <v>24060000</v>
      </c>
      <c r="B74" s="19" t="s">
        <v>64</v>
      </c>
      <c r="C74" s="20">
        <f t="shared" si="5"/>
        <v>10</v>
      </c>
      <c r="D74" s="18"/>
      <c r="E74" s="18"/>
      <c r="F74" s="20">
        <f t="shared" si="6"/>
        <v>10</v>
      </c>
      <c r="G74" s="3"/>
    </row>
    <row r="75" spans="1:7" ht="15">
      <c r="A75" s="21">
        <v>24060300</v>
      </c>
      <c r="B75" s="15" t="s">
        <v>64</v>
      </c>
      <c r="C75" s="22">
        <v>10</v>
      </c>
      <c r="D75" s="21"/>
      <c r="E75" s="21"/>
      <c r="F75" s="22">
        <f t="shared" si="6"/>
        <v>10</v>
      </c>
      <c r="G75" s="3"/>
    </row>
    <row r="76" spans="1:7" ht="15.75">
      <c r="A76" s="18">
        <v>30000000</v>
      </c>
      <c r="B76" s="19" t="s">
        <v>77</v>
      </c>
      <c r="C76" s="20">
        <f aca="true" t="shared" si="7" ref="C76:C77">C77</f>
        <v>1.5</v>
      </c>
      <c r="D76" s="18"/>
      <c r="E76" s="18"/>
      <c r="F76" s="20">
        <f t="shared" si="6"/>
        <v>1.5</v>
      </c>
      <c r="G76" s="3"/>
    </row>
    <row r="77" spans="1:7" ht="15.75">
      <c r="A77" s="18">
        <v>31000000</v>
      </c>
      <c r="B77" s="19" t="s">
        <v>78</v>
      </c>
      <c r="C77" s="20">
        <f t="shared" si="7"/>
        <v>1.5</v>
      </c>
      <c r="D77" s="18"/>
      <c r="E77" s="18"/>
      <c r="F77" s="20">
        <f t="shared" si="6"/>
        <v>1.5</v>
      </c>
      <c r="G77" s="3"/>
    </row>
    <row r="78" spans="1:7" ht="15">
      <c r="A78" s="21">
        <v>31010200</v>
      </c>
      <c r="B78" s="15" t="s">
        <v>79</v>
      </c>
      <c r="C78" s="22">
        <v>1.5</v>
      </c>
      <c r="D78" s="21"/>
      <c r="E78" s="21"/>
      <c r="F78" s="22">
        <f t="shared" si="6"/>
        <v>1.5</v>
      </c>
      <c r="G78" s="3"/>
    </row>
    <row r="79" spans="1:7" ht="15">
      <c r="A79" s="21"/>
      <c r="B79" s="15" t="s">
        <v>80</v>
      </c>
      <c r="C79" s="22"/>
      <c r="D79" s="21"/>
      <c r="E79" s="21"/>
      <c r="F79" s="22"/>
      <c r="G79" s="3"/>
    </row>
    <row r="80" spans="1:7" ht="15">
      <c r="A80" s="21"/>
      <c r="B80" s="15" t="s">
        <v>81</v>
      </c>
      <c r="C80" s="22"/>
      <c r="D80" s="21"/>
      <c r="E80" s="21"/>
      <c r="F80" s="22"/>
      <c r="G80" s="3"/>
    </row>
    <row r="81" spans="1:7" ht="13.5" customHeight="1">
      <c r="A81" s="18">
        <v>25000000</v>
      </c>
      <c r="B81" s="19" t="s">
        <v>82</v>
      </c>
      <c r="C81" s="20"/>
      <c r="D81" s="20">
        <f>D82</f>
        <v>4265.227</v>
      </c>
      <c r="E81" s="18"/>
      <c r="F81" s="20">
        <f aca="true" t="shared" si="8" ref="F81:F82">D81</f>
        <v>4265.227</v>
      </c>
      <c r="G81" s="3"/>
    </row>
    <row r="82" spans="1:7" ht="15.75">
      <c r="A82" s="18">
        <v>25010000</v>
      </c>
      <c r="B82" s="19" t="s">
        <v>83</v>
      </c>
      <c r="C82" s="20"/>
      <c r="D82" s="20">
        <f>D84+D85+D86+D87</f>
        <v>4265.227</v>
      </c>
      <c r="E82" s="18"/>
      <c r="F82" s="20">
        <f t="shared" si="8"/>
        <v>4265.227</v>
      </c>
      <c r="G82" s="3"/>
    </row>
    <row r="83" spans="1:7" ht="15.75">
      <c r="A83" s="18"/>
      <c r="B83" s="19" t="s">
        <v>84</v>
      </c>
      <c r="C83" s="20"/>
      <c r="D83" s="20"/>
      <c r="E83" s="18"/>
      <c r="F83" s="20"/>
      <c r="G83" s="3"/>
    </row>
    <row r="84" spans="1:7" ht="15">
      <c r="A84" s="21">
        <v>25010100</v>
      </c>
      <c r="B84" s="15" t="s">
        <v>85</v>
      </c>
      <c r="C84" s="22"/>
      <c r="D84" s="22">
        <v>3466.162</v>
      </c>
      <c r="E84" s="21"/>
      <c r="F84" s="22">
        <f aca="true" t="shared" si="9" ref="F84:F87">D84</f>
        <v>3466.162</v>
      </c>
      <c r="G84" s="3"/>
    </row>
    <row r="85" spans="1:7" ht="15">
      <c r="A85" s="21">
        <v>25010200</v>
      </c>
      <c r="B85" s="15" t="s">
        <v>86</v>
      </c>
      <c r="C85" s="22"/>
      <c r="D85" s="22">
        <v>265.415</v>
      </c>
      <c r="E85" s="21"/>
      <c r="F85" s="22">
        <f t="shared" si="9"/>
        <v>265.415</v>
      </c>
      <c r="G85" s="3"/>
    </row>
    <row r="86" spans="1:7" ht="15">
      <c r="A86" s="21">
        <v>25010300</v>
      </c>
      <c r="B86" s="15" t="s">
        <v>87</v>
      </c>
      <c r="C86" s="21"/>
      <c r="D86" s="22">
        <v>533.65</v>
      </c>
      <c r="E86" s="21"/>
      <c r="F86" s="22">
        <f t="shared" si="9"/>
        <v>533.65</v>
      </c>
      <c r="G86" s="3"/>
    </row>
    <row r="87" spans="1:7" ht="15">
      <c r="A87" s="21">
        <v>25010400</v>
      </c>
      <c r="B87" s="15" t="s">
        <v>88</v>
      </c>
      <c r="C87" s="21"/>
      <c r="D87" s="22">
        <v>0</v>
      </c>
      <c r="E87" s="21"/>
      <c r="F87" s="22">
        <f t="shared" si="9"/>
        <v>0</v>
      </c>
      <c r="G87" s="3"/>
    </row>
    <row r="88" spans="1:7" ht="15.75">
      <c r="A88" s="21"/>
      <c r="B88" s="15" t="s">
        <v>89</v>
      </c>
      <c r="C88" s="21"/>
      <c r="D88" s="22"/>
      <c r="E88" s="21"/>
      <c r="F88" s="22"/>
      <c r="G88" s="3"/>
    </row>
    <row r="89" spans="1:7" ht="16.5">
      <c r="A89" s="27"/>
      <c r="B89" s="28" t="s">
        <v>90</v>
      </c>
      <c r="C89" s="29">
        <f>C58+C13+C76</f>
        <v>172383.22000000003</v>
      </c>
      <c r="D89" s="29">
        <f>D58</f>
        <v>4265.227</v>
      </c>
      <c r="E89" s="27"/>
      <c r="F89" s="29">
        <f>F58+F13+F76</f>
        <v>176648.44700000004</v>
      </c>
      <c r="G89" s="3"/>
    </row>
    <row r="90" spans="1:7" ht="15.75">
      <c r="A90" s="18">
        <v>40000000</v>
      </c>
      <c r="B90" s="30" t="s">
        <v>91</v>
      </c>
      <c r="C90" s="40">
        <f>C91</f>
        <v>138556.658</v>
      </c>
      <c r="D90" s="20">
        <f>D91</f>
        <v>1374.909</v>
      </c>
      <c r="E90" s="20">
        <f>E91</f>
        <v>1374.909</v>
      </c>
      <c r="F90" s="20">
        <f>C90+D90</f>
        <v>139931.567</v>
      </c>
      <c r="G90" s="3"/>
    </row>
    <row r="91" spans="1:7" ht="15.75">
      <c r="A91" s="18">
        <v>41000000</v>
      </c>
      <c r="B91" s="31" t="s">
        <v>92</v>
      </c>
      <c r="C91" s="20">
        <f>C96+C92</f>
        <v>138556.658</v>
      </c>
      <c r="D91" s="20">
        <f>D96</f>
        <v>1374.909</v>
      </c>
      <c r="E91" s="20">
        <f>E96</f>
        <v>1374.909</v>
      </c>
      <c r="F91" s="20">
        <f>D91+C91</f>
        <v>139931.567</v>
      </c>
      <c r="G91" s="3"/>
    </row>
    <row r="92" spans="1:7" ht="15.75">
      <c r="A92" s="18">
        <v>41020000</v>
      </c>
      <c r="B92" s="31" t="s">
        <v>93</v>
      </c>
      <c r="C92" s="20">
        <f>C93+C95</f>
        <v>371.125</v>
      </c>
      <c r="D92" s="18"/>
      <c r="E92" s="18"/>
      <c r="F92" s="20">
        <f aca="true" t="shared" si="10" ref="F92:F93">C92</f>
        <v>371.125</v>
      </c>
      <c r="G92" s="3"/>
    </row>
    <row r="93" spans="1:7" ht="15">
      <c r="A93" s="21">
        <v>41020300</v>
      </c>
      <c r="B93" s="32" t="s">
        <v>128</v>
      </c>
      <c r="C93" s="41">
        <v>120.356</v>
      </c>
      <c r="D93" s="33"/>
      <c r="E93" s="21"/>
      <c r="F93" s="22">
        <f t="shared" si="10"/>
        <v>120.356</v>
      </c>
      <c r="G93" s="3"/>
    </row>
    <row r="94" spans="1:7" ht="15">
      <c r="A94" s="21"/>
      <c r="B94" s="32" t="s">
        <v>129</v>
      </c>
      <c r="C94" s="41"/>
      <c r="D94" s="33"/>
      <c r="E94" s="21"/>
      <c r="F94" s="22"/>
      <c r="G94" s="3"/>
    </row>
    <row r="95" spans="1:7" ht="15">
      <c r="A95" s="21">
        <v>41020900</v>
      </c>
      <c r="B95" s="32" t="s">
        <v>96</v>
      </c>
      <c r="C95" s="41">
        <v>250.769</v>
      </c>
      <c r="D95" s="33"/>
      <c r="E95" s="21"/>
      <c r="F95" s="22">
        <f>C95</f>
        <v>250.769</v>
      </c>
      <c r="G95" s="3"/>
    </row>
    <row r="96" spans="1:7" ht="15.75">
      <c r="A96" s="18">
        <v>41030000</v>
      </c>
      <c r="B96" s="31" t="s">
        <v>97</v>
      </c>
      <c r="C96" s="42">
        <f>C98+C101+C105+C113+C134+C115+C117</f>
        <v>138185.533</v>
      </c>
      <c r="D96" s="42">
        <f>D117</f>
        <v>1374.909</v>
      </c>
      <c r="E96" s="20">
        <f>E117</f>
        <v>1374.909</v>
      </c>
      <c r="F96" s="20">
        <f>C96+D96</f>
        <v>139560.442</v>
      </c>
      <c r="G96" s="3"/>
    </row>
    <row r="97" spans="1:7" ht="15">
      <c r="A97" s="21"/>
      <c r="B97" s="32" t="s">
        <v>98</v>
      </c>
      <c r="C97" s="33"/>
      <c r="D97" s="33"/>
      <c r="E97" s="21"/>
      <c r="F97" s="21"/>
      <c r="G97" s="3"/>
    </row>
    <row r="98" spans="1:7" ht="15">
      <c r="A98" s="21">
        <v>41030600</v>
      </c>
      <c r="B98" s="32" t="s">
        <v>130</v>
      </c>
      <c r="C98" s="41">
        <v>114390.3</v>
      </c>
      <c r="D98" s="33"/>
      <c r="E98" s="21"/>
      <c r="F98" s="22">
        <f>C98</f>
        <v>114390.3</v>
      </c>
      <c r="G98" s="3"/>
    </row>
    <row r="99" spans="1:7" ht="15">
      <c r="A99" s="21"/>
      <c r="B99" s="32" t="s">
        <v>131</v>
      </c>
      <c r="C99" s="33"/>
      <c r="D99" s="33"/>
      <c r="E99" s="21"/>
      <c r="F99" s="21"/>
      <c r="G99" s="3"/>
    </row>
    <row r="100" spans="1:7" ht="15">
      <c r="A100" s="21"/>
      <c r="B100" s="32" t="s">
        <v>132</v>
      </c>
      <c r="C100" s="33"/>
      <c r="D100" s="33"/>
      <c r="E100" s="21"/>
      <c r="F100" s="21"/>
      <c r="G100" s="3"/>
    </row>
    <row r="101" spans="1:7" ht="15">
      <c r="A101" s="21">
        <v>41030800</v>
      </c>
      <c r="B101" s="32" t="s">
        <v>133</v>
      </c>
      <c r="C101" s="41">
        <v>20103.3</v>
      </c>
      <c r="D101" s="41"/>
      <c r="E101" s="21"/>
      <c r="F101" s="22">
        <f>C101+D101</f>
        <v>20103.3</v>
      </c>
      <c r="G101" s="3"/>
    </row>
    <row r="102" spans="1:7" ht="15">
      <c r="A102" s="21"/>
      <c r="B102" s="32" t="s">
        <v>134</v>
      </c>
      <c r="C102" s="33"/>
      <c r="D102" s="33"/>
      <c r="E102" s="21"/>
      <c r="F102" s="21"/>
      <c r="G102" s="3"/>
    </row>
    <row r="103" spans="1:7" ht="15">
      <c r="A103" s="21"/>
      <c r="B103" s="32" t="s">
        <v>135</v>
      </c>
      <c r="C103" s="33"/>
      <c r="D103" s="33"/>
      <c r="E103" s="21"/>
      <c r="F103" s="21"/>
      <c r="G103" s="3"/>
    </row>
    <row r="104" spans="1:7" ht="15">
      <c r="A104" s="21"/>
      <c r="B104" s="32" t="s">
        <v>136</v>
      </c>
      <c r="C104" s="33"/>
      <c r="D104" s="33"/>
      <c r="E104" s="21"/>
      <c r="F104" s="21"/>
      <c r="G104" s="3"/>
    </row>
    <row r="105" spans="1:7" ht="15">
      <c r="A105" s="21">
        <v>41030900</v>
      </c>
      <c r="B105" s="32" t="s">
        <v>137</v>
      </c>
      <c r="C105" s="41">
        <v>881.4</v>
      </c>
      <c r="D105" s="33"/>
      <c r="E105" s="21"/>
      <c r="F105" s="22">
        <f>C105</f>
        <v>881.4</v>
      </c>
      <c r="G105" s="3"/>
    </row>
    <row r="106" spans="1:7" ht="15">
      <c r="A106" s="21"/>
      <c r="B106" s="32" t="s">
        <v>138</v>
      </c>
      <c r="C106" s="33"/>
      <c r="D106" s="33"/>
      <c r="E106" s="21"/>
      <c r="F106" s="21"/>
      <c r="G106" s="3"/>
    </row>
    <row r="107" spans="1:7" ht="15">
      <c r="A107" s="21"/>
      <c r="B107" s="32" t="s">
        <v>139</v>
      </c>
      <c r="C107" s="33"/>
      <c r="D107" s="33"/>
      <c r="E107" s="21"/>
      <c r="F107" s="21"/>
      <c r="G107" s="3"/>
    </row>
    <row r="108" spans="1:7" ht="15">
      <c r="A108" s="21"/>
      <c r="B108" s="32" t="s">
        <v>140</v>
      </c>
      <c r="C108" s="33"/>
      <c r="D108" s="33"/>
      <c r="E108" s="21"/>
      <c r="F108" s="21"/>
      <c r="G108" s="3"/>
    </row>
    <row r="109" spans="1:7" ht="15">
      <c r="A109" s="21"/>
      <c r="B109" s="32" t="s">
        <v>141</v>
      </c>
      <c r="C109" s="33"/>
      <c r="D109" s="33"/>
      <c r="E109" s="21"/>
      <c r="F109" s="21"/>
      <c r="G109" s="3"/>
    </row>
    <row r="110" spans="1:7" ht="15">
      <c r="A110" s="21"/>
      <c r="B110" s="32" t="s">
        <v>142</v>
      </c>
      <c r="C110" s="33"/>
      <c r="D110" s="33"/>
      <c r="E110" s="21"/>
      <c r="F110" s="21"/>
      <c r="G110" s="3"/>
    </row>
    <row r="111" spans="1:7" ht="15">
      <c r="A111" s="21"/>
      <c r="B111" s="32" t="s">
        <v>143</v>
      </c>
      <c r="C111" s="33"/>
      <c r="D111" s="33"/>
      <c r="E111" s="21"/>
      <c r="F111" s="21"/>
      <c r="G111" s="3"/>
    </row>
    <row r="112" spans="1:7" ht="15">
      <c r="A112" s="21"/>
      <c r="B112" s="32" t="s">
        <v>144</v>
      </c>
      <c r="C112" s="33"/>
      <c r="D112" s="33"/>
      <c r="E112" s="21"/>
      <c r="F112" s="21"/>
      <c r="G112" s="3"/>
    </row>
    <row r="113" spans="1:7" ht="15">
      <c r="A113" s="21">
        <v>41031000</v>
      </c>
      <c r="B113" s="32" t="s">
        <v>145</v>
      </c>
      <c r="C113" s="41">
        <v>18.9</v>
      </c>
      <c r="D113" s="33"/>
      <c r="E113" s="21"/>
      <c r="F113" s="22">
        <f>C113</f>
        <v>18.9</v>
      </c>
      <c r="G113" s="3"/>
    </row>
    <row r="114" spans="1:7" ht="15">
      <c r="A114" s="21"/>
      <c r="B114" s="32" t="s">
        <v>146</v>
      </c>
      <c r="C114" s="33"/>
      <c r="D114" s="33"/>
      <c r="E114" s="21"/>
      <c r="F114" s="22"/>
      <c r="G114" s="3"/>
    </row>
    <row r="115" spans="1:7" ht="15">
      <c r="A115" s="33">
        <v>41033800</v>
      </c>
      <c r="B115" s="32" t="s">
        <v>147</v>
      </c>
      <c r="C115" s="41">
        <v>1649.34</v>
      </c>
      <c r="D115" s="33"/>
      <c r="E115" s="21"/>
      <c r="F115" s="22">
        <f>C115</f>
        <v>1649.34</v>
      </c>
      <c r="G115" s="3"/>
    </row>
    <row r="116" spans="1:7" ht="15">
      <c r="A116" s="33"/>
      <c r="B116" s="32" t="s">
        <v>148</v>
      </c>
      <c r="C116" s="41"/>
      <c r="D116" s="33"/>
      <c r="E116" s="21"/>
      <c r="F116" s="22"/>
      <c r="G116" s="3"/>
    </row>
    <row r="117" spans="1:7" ht="15.75">
      <c r="A117" s="18">
        <v>41035000</v>
      </c>
      <c r="B117" s="31" t="s">
        <v>149</v>
      </c>
      <c r="C117" s="41">
        <f>C118+C119+C120+C122+C124</f>
        <v>264.56</v>
      </c>
      <c r="D117" s="41">
        <f>D125+D129+D131+D133</f>
        <v>1374.909</v>
      </c>
      <c r="E117" s="22">
        <f>E125+E129+E131+E133</f>
        <v>1374.909</v>
      </c>
      <c r="F117" s="22">
        <f>C117+D117</f>
        <v>1639.469</v>
      </c>
      <c r="G117" s="3"/>
    </row>
    <row r="118" spans="1:7" ht="15">
      <c r="A118" s="21">
        <v>41035000</v>
      </c>
      <c r="B118" s="32" t="s">
        <v>150</v>
      </c>
      <c r="C118" s="41">
        <v>31.4</v>
      </c>
      <c r="D118" s="41"/>
      <c r="E118" s="22"/>
      <c r="F118" s="22">
        <f aca="true" t="shared" si="11" ref="F118:F120">C118</f>
        <v>31.4</v>
      </c>
      <c r="G118" s="3"/>
    </row>
    <row r="119" spans="1:7" ht="15">
      <c r="A119" s="21">
        <v>41035000</v>
      </c>
      <c r="B119" s="32" t="s">
        <v>151</v>
      </c>
      <c r="C119" s="41">
        <v>77.623</v>
      </c>
      <c r="D119" s="41"/>
      <c r="E119" s="22"/>
      <c r="F119" s="22">
        <f t="shared" si="11"/>
        <v>77.623</v>
      </c>
      <c r="G119" s="3"/>
    </row>
    <row r="120" spans="1:7" ht="15">
      <c r="A120" s="21">
        <v>41035000</v>
      </c>
      <c r="B120" s="32" t="s">
        <v>152</v>
      </c>
      <c r="C120" s="41">
        <v>26.4</v>
      </c>
      <c r="D120" s="41"/>
      <c r="E120" s="22"/>
      <c r="F120" s="22">
        <f t="shared" si="11"/>
        <v>26.4</v>
      </c>
      <c r="G120" s="3"/>
    </row>
    <row r="121" spans="1:7" ht="15">
      <c r="A121" s="21"/>
      <c r="B121" s="32" t="s">
        <v>153</v>
      </c>
      <c r="C121" s="41"/>
      <c r="D121" s="41"/>
      <c r="E121" s="22"/>
      <c r="F121" s="22"/>
      <c r="G121" s="3"/>
    </row>
    <row r="122" spans="1:7" ht="15">
      <c r="A122" s="21">
        <v>41035000</v>
      </c>
      <c r="B122" s="32" t="s">
        <v>154</v>
      </c>
      <c r="C122" s="41">
        <v>111.717</v>
      </c>
      <c r="D122" s="41"/>
      <c r="E122" s="22"/>
      <c r="F122" s="22">
        <f>C122</f>
        <v>111.717</v>
      </c>
      <c r="G122" s="3"/>
    </row>
    <row r="123" spans="1:7" ht="15">
      <c r="A123" s="21"/>
      <c r="B123" s="32" t="s">
        <v>155</v>
      </c>
      <c r="C123" s="41"/>
      <c r="D123" s="41"/>
      <c r="E123" s="22"/>
      <c r="F123" s="22"/>
      <c r="G123" s="3"/>
    </row>
    <row r="124" spans="1:7" ht="15">
      <c r="A124" s="21">
        <v>41035000</v>
      </c>
      <c r="B124" s="32" t="s">
        <v>156</v>
      </c>
      <c r="C124" s="41">
        <v>17.42</v>
      </c>
      <c r="D124" s="41"/>
      <c r="E124" s="22"/>
      <c r="F124" s="22">
        <f>C124</f>
        <v>17.42</v>
      </c>
      <c r="G124" s="3"/>
    </row>
    <row r="125" spans="1:7" ht="15">
      <c r="A125" s="21">
        <v>41035000</v>
      </c>
      <c r="B125" s="32" t="s">
        <v>157</v>
      </c>
      <c r="C125" s="41"/>
      <c r="D125" s="41">
        <f>E125</f>
        <v>74.909</v>
      </c>
      <c r="E125" s="22">
        <v>74.909</v>
      </c>
      <c r="F125" s="22">
        <f>D125</f>
        <v>74.909</v>
      </c>
      <c r="G125" s="3"/>
    </row>
    <row r="126" spans="1:7" ht="15">
      <c r="A126" s="21"/>
      <c r="B126" s="32" t="s">
        <v>158</v>
      </c>
      <c r="C126" s="41"/>
      <c r="D126" s="41"/>
      <c r="E126" s="22"/>
      <c r="F126" s="22"/>
      <c r="G126" s="3"/>
    </row>
    <row r="127" spans="1:7" ht="15">
      <c r="A127" s="21"/>
      <c r="B127" s="32" t="s">
        <v>159</v>
      </c>
      <c r="C127" s="41"/>
      <c r="D127" s="41"/>
      <c r="E127" s="22"/>
      <c r="F127" s="22"/>
      <c r="G127" s="3"/>
    </row>
    <row r="128" spans="1:7" ht="15">
      <c r="A128" s="21"/>
      <c r="B128" s="32" t="s">
        <v>160</v>
      </c>
      <c r="C128" s="41"/>
      <c r="D128" s="41"/>
      <c r="E128" s="22"/>
      <c r="F128" s="22"/>
      <c r="G128" s="3"/>
    </row>
    <row r="129" spans="1:7" ht="15">
      <c r="A129" s="21">
        <v>41035000</v>
      </c>
      <c r="B129" s="32" t="s">
        <v>161</v>
      </c>
      <c r="C129" s="41"/>
      <c r="D129" s="41">
        <f>E129</f>
        <v>500</v>
      </c>
      <c r="E129" s="22">
        <v>500</v>
      </c>
      <c r="F129" s="22">
        <f>D129</f>
        <v>500</v>
      </c>
      <c r="G129" s="3"/>
    </row>
    <row r="130" spans="1:7" ht="15">
      <c r="A130" s="21"/>
      <c r="B130" s="32" t="s">
        <v>162</v>
      </c>
      <c r="C130" s="41"/>
      <c r="D130" s="41"/>
      <c r="E130" s="22"/>
      <c r="F130" s="22"/>
      <c r="G130" s="3"/>
    </row>
    <row r="131" spans="1:7" ht="15">
      <c r="A131" s="21">
        <v>41035000</v>
      </c>
      <c r="B131" s="32" t="s">
        <v>163</v>
      </c>
      <c r="C131" s="41"/>
      <c r="D131" s="41">
        <f>E131</f>
        <v>350</v>
      </c>
      <c r="E131" s="22">
        <v>350</v>
      </c>
      <c r="F131" s="22">
        <f>D131</f>
        <v>350</v>
      </c>
      <c r="G131" s="3"/>
    </row>
    <row r="132" spans="1:7" ht="15">
      <c r="A132" s="21"/>
      <c r="B132" s="32" t="s">
        <v>164</v>
      </c>
      <c r="C132" s="41"/>
      <c r="D132" s="41"/>
      <c r="E132" s="22"/>
      <c r="F132" s="22"/>
      <c r="G132" s="3"/>
    </row>
    <row r="133" spans="1:7" ht="15">
      <c r="A133" s="21">
        <v>41035000</v>
      </c>
      <c r="B133" s="32" t="s">
        <v>165</v>
      </c>
      <c r="C133" s="41"/>
      <c r="D133" s="41">
        <f>E133</f>
        <v>450</v>
      </c>
      <c r="E133" s="22">
        <v>450</v>
      </c>
      <c r="F133" s="22">
        <f>D133</f>
        <v>450</v>
      </c>
      <c r="G133" s="3"/>
    </row>
    <row r="134" spans="1:7" ht="18" customHeight="1">
      <c r="A134" s="21">
        <v>41035800</v>
      </c>
      <c r="B134" s="32" t="s">
        <v>166</v>
      </c>
      <c r="C134" s="41">
        <v>877.733</v>
      </c>
      <c r="D134" s="33"/>
      <c r="E134" s="21"/>
      <c r="F134" s="22">
        <f>C134</f>
        <v>877.733</v>
      </c>
      <c r="G134" s="3"/>
    </row>
    <row r="135" spans="1:7" ht="15">
      <c r="A135" s="21"/>
      <c r="B135" s="32" t="s">
        <v>167</v>
      </c>
      <c r="C135" s="33"/>
      <c r="D135" s="33"/>
      <c r="E135" s="21"/>
      <c r="F135" s="21"/>
      <c r="G135" s="3"/>
    </row>
    <row r="136" spans="1:7" ht="15">
      <c r="A136" s="21"/>
      <c r="B136" s="32" t="s">
        <v>168</v>
      </c>
      <c r="C136" s="33"/>
      <c r="D136" s="33"/>
      <c r="E136" s="21"/>
      <c r="F136" s="21"/>
      <c r="G136" s="3"/>
    </row>
    <row r="137" spans="1:7" ht="15">
      <c r="A137" s="21"/>
      <c r="B137" s="32" t="s">
        <v>169</v>
      </c>
      <c r="C137" s="33"/>
      <c r="D137" s="33"/>
      <c r="E137" s="21"/>
      <c r="F137" s="21"/>
      <c r="G137" s="3"/>
    </row>
    <row r="138" spans="1:7" ht="15.75">
      <c r="A138" s="21"/>
      <c r="B138" s="43"/>
      <c r="C138" s="21"/>
      <c r="D138" s="21"/>
      <c r="E138" s="21"/>
      <c r="F138" s="21"/>
      <c r="G138" s="3"/>
    </row>
    <row r="139" spans="1:7" ht="16.5">
      <c r="A139" s="34"/>
      <c r="B139" s="28" t="s">
        <v>126</v>
      </c>
      <c r="C139" s="29">
        <f>C90+C89</f>
        <v>310939.878</v>
      </c>
      <c r="D139" s="29">
        <f>D89+D90</f>
        <v>5640.136</v>
      </c>
      <c r="E139" s="29">
        <f>E90</f>
        <v>1374.909</v>
      </c>
      <c r="F139" s="29">
        <f>D139+C139</f>
        <v>316580.014</v>
      </c>
      <c r="G139" s="3"/>
    </row>
    <row r="140" spans="1:7" ht="15">
      <c r="A140" s="35"/>
      <c r="B140" s="35"/>
      <c r="C140" s="36"/>
      <c r="D140" s="37"/>
      <c r="E140" s="37"/>
      <c r="F140" s="37"/>
      <c r="G140" s="3"/>
    </row>
    <row r="141" spans="1:7" ht="15">
      <c r="A141" s="35"/>
      <c r="B141" s="35"/>
      <c r="C141" s="36"/>
      <c r="D141" s="37"/>
      <c r="E141" s="37"/>
      <c r="F141" s="37"/>
      <c r="G141" s="3"/>
    </row>
    <row r="142" spans="1:7" ht="15">
      <c r="A142" s="35"/>
      <c r="B142" s="35"/>
      <c r="C142" s="36"/>
      <c r="D142" s="37"/>
      <c r="E142" s="37"/>
      <c r="F142" s="37"/>
      <c r="G142" s="3"/>
    </row>
    <row r="143" spans="1:7" ht="15">
      <c r="A143" s="35"/>
      <c r="B143" s="35"/>
      <c r="C143" s="36"/>
      <c r="D143" s="37"/>
      <c r="E143" s="37"/>
      <c r="F143" s="37"/>
      <c r="G143" s="3"/>
    </row>
    <row r="144" spans="1:7" ht="14.25">
      <c r="A144" s="2"/>
      <c r="B144" s="2"/>
      <c r="C144" s="2"/>
      <c r="D144" s="2"/>
      <c r="E144" s="38"/>
      <c r="F144" s="2"/>
      <c r="G144" s="3"/>
    </row>
    <row r="145" spans="1:7" ht="18">
      <c r="A145" s="39" t="s">
        <v>127</v>
      </c>
      <c r="B145" s="39"/>
      <c r="C145" s="39"/>
      <c r="D145" s="2"/>
      <c r="E145" s="2"/>
      <c r="F145" s="2"/>
      <c r="G145" s="3"/>
    </row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3"/>
  <rowBreaks count="1" manualBreakCount="1">
    <brk id="89" max="25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4:G177"/>
  <sheetViews>
    <sheetView zoomScale="75" zoomScaleNormal="75" workbookViewId="0" topLeftCell="A145">
      <selection activeCell="D171" sqref="D171"/>
    </sheetView>
  </sheetViews>
  <sheetFormatPr defaultColWidth="9.00390625" defaultRowHeight="12.75"/>
  <cols>
    <col min="1" max="1" width="12.75390625" style="1" customWidth="1"/>
    <col min="2" max="2" width="101.25390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4" spans="4:7" ht="14.25">
      <c r="D4" s="2"/>
      <c r="E4" s="2" t="s">
        <v>0</v>
      </c>
      <c r="F4" s="2"/>
      <c r="G4" s="3"/>
    </row>
    <row r="5" spans="4:7" ht="14.25">
      <c r="D5" s="2" t="s">
        <v>1</v>
      </c>
      <c r="E5" s="2"/>
      <c r="F5" s="2"/>
      <c r="G5" s="3"/>
    </row>
    <row r="6" spans="4:7" ht="14.25">
      <c r="D6" s="2"/>
      <c r="E6" s="2" t="s">
        <v>2</v>
      </c>
      <c r="F6" s="2"/>
      <c r="G6" s="3"/>
    </row>
    <row r="7" spans="4:7" ht="14.25">
      <c r="D7" s="2"/>
      <c r="E7" s="2"/>
      <c r="F7" s="2"/>
      <c r="G7" s="3"/>
    </row>
    <row r="8" ht="12.75">
      <c r="G8" s="3"/>
    </row>
    <row r="9" spans="2:7" ht="18">
      <c r="B9" s="133" t="s">
        <v>407</v>
      </c>
      <c r="C9" s="4"/>
      <c r="G9" s="3"/>
    </row>
    <row r="10" ht="13.5">
      <c r="G10" s="3"/>
    </row>
    <row r="11" spans="1:7" ht="15.75">
      <c r="A11" s="374" t="s">
        <v>5</v>
      </c>
      <c r="B11" s="375"/>
      <c r="C11" s="376"/>
      <c r="D11" s="6"/>
      <c r="E11" s="7" t="s">
        <v>6</v>
      </c>
      <c r="F11" s="8"/>
      <c r="G11" s="3"/>
    </row>
    <row r="12" spans="1:7" ht="16.5" customHeight="1">
      <c r="A12" s="377" t="s">
        <v>7</v>
      </c>
      <c r="B12" s="378" t="s">
        <v>8</v>
      </c>
      <c r="C12" s="14" t="s">
        <v>11</v>
      </c>
      <c r="D12" s="11" t="s">
        <v>9</v>
      </c>
      <c r="E12" s="12"/>
      <c r="F12" s="13" t="s">
        <v>10</v>
      </c>
      <c r="G12" s="3"/>
    </row>
    <row r="13" spans="1:7" ht="12.75" customHeight="1">
      <c r="A13" s="377" t="s">
        <v>12</v>
      </c>
      <c r="B13" s="378" t="s">
        <v>13</v>
      </c>
      <c r="C13" s="14"/>
      <c r="D13" s="11" t="s">
        <v>14</v>
      </c>
      <c r="E13" s="14" t="s">
        <v>15</v>
      </c>
      <c r="F13" s="13" t="s">
        <v>16</v>
      </c>
      <c r="G13" s="3"/>
    </row>
    <row r="14" spans="1:7" ht="15.75" customHeight="1">
      <c r="A14" s="21"/>
      <c r="B14" s="379"/>
      <c r="C14" s="14"/>
      <c r="D14" s="11" t="s">
        <v>17</v>
      </c>
      <c r="E14" s="14"/>
      <c r="F14" s="13" t="s">
        <v>18</v>
      </c>
      <c r="G14" s="3"/>
    </row>
    <row r="15" spans="1:7" ht="12" customHeight="1">
      <c r="A15" s="380">
        <v>1</v>
      </c>
      <c r="B15" s="381">
        <v>2</v>
      </c>
      <c r="C15" s="16">
        <v>6</v>
      </c>
      <c r="D15" s="17">
        <v>3</v>
      </c>
      <c r="E15" s="16">
        <v>4</v>
      </c>
      <c r="F15" s="16">
        <v>5</v>
      </c>
      <c r="G15" s="3"/>
    </row>
    <row r="16" spans="1:7" ht="15.75" customHeight="1">
      <c r="A16" s="18">
        <v>10000000</v>
      </c>
      <c r="B16" s="382" t="s">
        <v>19</v>
      </c>
      <c r="C16" s="20">
        <f aca="true" t="shared" si="0" ref="C16:C19">D16</f>
        <v>117581.76999999999</v>
      </c>
      <c r="D16" s="20">
        <f>D17+D31</f>
        <v>117581.76999999999</v>
      </c>
      <c r="E16" s="18"/>
      <c r="F16" s="18"/>
      <c r="G16" s="3"/>
    </row>
    <row r="17" spans="1:7" ht="21" customHeight="1">
      <c r="A17" s="18">
        <v>11000000</v>
      </c>
      <c r="B17" s="382" t="s">
        <v>20</v>
      </c>
      <c r="C17" s="20">
        <f t="shared" si="0"/>
        <v>54931.922</v>
      </c>
      <c r="D17" s="20">
        <f>D18</f>
        <v>54931.922</v>
      </c>
      <c r="E17" s="18"/>
      <c r="F17" s="18"/>
      <c r="G17" s="3"/>
    </row>
    <row r="18" spans="1:7" s="24" customFormat="1" ht="18.75" customHeight="1">
      <c r="A18" s="21">
        <v>11010000</v>
      </c>
      <c r="B18" s="379" t="s">
        <v>408</v>
      </c>
      <c r="C18" s="22">
        <f t="shared" si="0"/>
        <v>54931.922</v>
      </c>
      <c r="D18" s="22">
        <f>D19+D21+D24+D26+D28</f>
        <v>54931.922</v>
      </c>
      <c r="E18" s="21"/>
      <c r="F18" s="21"/>
      <c r="G18" s="23"/>
    </row>
    <row r="19" spans="1:7" s="26" customFormat="1" ht="17.25" customHeight="1">
      <c r="A19" s="21">
        <v>11010100</v>
      </c>
      <c r="B19" s="379" t="s">
        <v>22</v>
      </c>
      <c r="C19" s="22">
        <f t="shared" si="0"/>
        <v>40829.022</v>
      </c>
      <c r="D19" s="22">
        <f>37359.022+3470</f>
        <v>40829.022</v>
      </c>
      <c r="E19" s="21"/>
      <c r="F19" s="21"/>
      <c r="G19" s="25"/>
    </row>
    <row r="20" spans="1:7" s="26" customFormat="1" ht="17.25" customHeight="1">
      <c r="A20" s="21"/>
      <c r="B20" s="379" t="s">
        <v>23</v>
      </c>
      <c r="C20" s="22"/>
      <c r="D20" s="22"/>
      <c r="E20" s="21"/>
      <c r="F20" s="21"/>
      <c r="G20" s="25"/>
    </row>
    <row r="21" spans="1:7" ht="18.75" customHeight="1">
      <c r="A21" s="21">
        <v>11010200</v>
      </c>
      <c r="B21" s="379" t="s">
        <v>24</v>
      </c>
      <c r="C21" s="22">
        <f>D21</f>
        <v>8200</v>
      </c>
      <c r="D21" s="22">
        <v>8200</v>
      </c>
      <c r="E21" s="21"/>
      <c r="F21" s="21"/>
      <c r="G21" s="3"/>
    </row>
    <row r="22" spans="1:7" ht="13.5" customHeight="1">
      <c r="A22" s="21"/>
      <c r="B22" s="379" t="s">
        <v>25</v>
      </c>
      <c r="C22" s="22"/>
      <c r="D22" s="22"/>
      <c r="E22" s="21"/>
      <c r="F22" s="21"/>
      <c r="G22" s="3"/>
    </row>
    <row r="23" spans="1:7" ht="13.5" customHeight="1">
      <c r="A23" s="21"/>
      <c r="B23" s="379" t="s">
        <v>26</v>
      </c>
      <c r="C23" s="22"/>
      <c r="D23" s="22"/>
      <c r="E23" s="21"/>
      <c r="F23" s="21"/>
      <c r="G23" s="3"/>
    </row>
    <row r="24" spans="1:7" ht="14.25" customHeight="1">
      <c r="A24" s="21">
        <v>11010400</v>
      </c>
      <c r="B24" s="379" t="s">
        <v>27</v>
      </c>
      <c r="C24" s="22">
        <f>D24</f>
        <v>3437.55</v>
      </c>
      <c r="D24" s="22">
        <f>2687.55+750</f>
        <v>3437.55</v>
      </c>
      <c r="E24" s="21"/>
      <c r="F24" s="21"/>
      <c r="G24" s="3"/>
    </row>
    <row r="25" spans="1:7" ht="14.25" customHeight="1">
      <c r="A25" s="21"/>
      <c r="B25" s="379" t="s">
        <v>28</v>
      </c>
      <c r="C25" s="22"/>
      <c r="D25" s="22"/>
      <c r="E25" s="21"/>
      <c r="F25" s="21"/>
      <c r="G25" s="3"/>
    </row>
    <row r="26" spans="1:7" ht="14.25" customHeight="1">
      <c r="A26" s="21">
        <v>11010500</v>
      </c>
      <c r="B26" s="379" t="s">
        <v>29</v>
      </c>
      <c r="C26" s="22">
        <f>D26</f>
        <v>2425.35</v>
      </c>
      <c r="D26" s="22">
        <v>2425.35</v>
      </c>
      <c r="E26" s="21"/>
      <c r="F26" s="21"/>
      <c r="G26" s="3"/>
    </row>
    <row r="27" spans="1:7" ht="12" customHeight="1">
      <c r="A27" s="21"/>
      <c r="B27" s="379" t="s">
        <v>30</v>
      </c>
      <c r="C27" s="22"/>
      <c r="D27" s="22"/>
      <c r="E27" s="21"/>
      <c r="F27" s="21"/>
      <c r="G27" s="3"/>
    </row>
    <row r="28" spans="1:7" ht="12.75" customHeight="1">
      <c r="A28" s="21">
        <v>11010900</v>
      </c>
      <c r="B28" s="379" t="s">
        <v>409</v>
      </c>
      <c r="C28" s="22">
        <f>D28</f>
        <v>40</v>
      </c>
      <c r="D28" s="22">
        <v>40</v>
      </c>
      <c r="E28" s="21"/>
      <c r="F28" s="21"/>
      <c r="G28" s="3"/>
    </row>
    <row r="29" spans="1:7" ht="14.25" customHeight="1">
      <c r="A29" s="21"/>
      <c r="B29" s="379" t="s">
        <v>410</v>
      </c>
      <c r="C29" s="22"/>
      <c r="D29" s="22"/>
      <c r="E29" s="21"/>
      <c r="F29" s="21"/>
      <c r="G29" s="3"/>
    </row>
    <row r="30" spans="1:7" ht="14.25" customHeight="1">
      <c r="A30" s="21"/>
      <c r="B30" s="379" t="s">
        <v>371</v>
      </c>
      <c r="C30" s="22"/>
      <c r="D30" s="22"/>
      <c r="E30" s="21"/>
      <c r="F30" s="21"/>
      <c r="G30" s="3"/>
    </row>
    <row r="31" spans="1:7" ht="20.25" customHeight="1">
      <c r="A31" s="18">
        <v>18000000</v>
      </c>
      <c r="B31" s="382" t="s">
        <v>411</v>
      </c>
      <c r="C31" s="20">
        <f aca="true" t="shared" si="1" ref="C31:C42">D31</f>
        <v>62649.848</v>
      </c>
      <c r="D31" s="20">
        <f>D32+D37+D40</f>
        <v>62649.848</v>
      </c>
      <c r="E31" s="18"/>
      <c r="F31" s="18"/>
      <c r="G31" s="3"/>
    </row>
    <row r="32" spans="1:7" ht="20.25" customHeight="1">
      <c r="A32" s="18">
        <v>18010000</v>
      </c>
      <c r="B32" s="382" t="s">
        <v>412</v>
      </c>
      <c r="C32" s="20">
        <f t="shared" si="1"/>
        <v>60613.047999999995</v>
      </c>
      <c r="D32" s="20">
        <f>D33+D34+D35+D36</f>
        <v>60613.047999999995</v>
      </c>
      <c r="E32" s="18"/>
      <c r="F32" s="18"/>
      <c r="G32" s="3"/>
    </row>
    <row r="33" spans="1:7" ht="15" customHeight="1">
      <c r="A33" s="21">
        <v>18010500</v>
      </c>
      <c r="B33" s="379" t="s">
        <v>33</v>
      </c>
      <c r="C33" s="22">
        <f t="shared" si="1"/>
        <v>17290.67</v>
      </c>
      <c r="D33" s="22">
        <v>17290.67</v>
      </c>
      <c r="E33" s="21"/>
      <c r="F33" s="21"/>
      <c r="G33" s="3"/>
    </row>
    <row r="34" spans="1:7" ht="16.5" customHeight="1">
      <c r="A34" s="21">
        <v>18010600</v>
      </c>
      <c r="B34" s="379" t="s">
        <v>34</v>
      </c>
      <c r="C34" s="22">
        <f t="shared" si="1"/>
        <v>36391.468</v>
      </c>
      <c r="D34" s="22">
        <f>31622.468+4769</f>
        <v>36391.468</v>
      </c>
      <c r="E34" s="21"/>
      <c r="F34" s="21"/>
      <c r="G34" s="3"/>
    </row>
    <row r="35" spans="1:7" ht="13.5" customHeight="1">
      <c r="A35" s="21">
        <v>18010700</v>
      </c>
      <c r="B35" s="379" t="s">
        <v>35</v>
      </c>
      <c r="C35" s="22">
        <f t="shared" si="1"/>
        <v>2175.77</v>
      </c>
      <c r="D35" s="22">
        <v>2175.77</v>
      </c>
      <c r="E35" s="21"/>
      <c r="F35" s="21"/>
      <c r="G35" s="3"/>
    </row>
    <row r="36" spans="1:7" ht="14.25" customHeight="1">
      <c r="A36" s="21">
        <v>18010900</v>
      </c>
      <c r="B36" s="379" t="s">
        <v>36</v>
      </c>
      <c r="C36" s="22">
        <f t="shared" si="1"/>
        <v>4755.14</v>
      </c>
      <c r="D36" s="22">
        <v>4755.14</v>
      </c>
      <c r="E36" s="21"/>
      <c r="F36" s="21"/>
      <c r="G36" s="3"/>
    </row>
    <row r="37" spans="1:7" ht="14.25" customHeight="1">
      <c r="A37" s="18">
        <v>18020000</v>
      </c>
      <c r="B37" s="382" t="s">
        <v>38</v>
      </c>
      <c r="C37" s="20">
        <f t="shared" si="1"/>
        <v>1778.9</v>
      </c>
      <c r="D37" s="20">
        <f>D38+D39</f>
        <v>1778.9</v>
      </c>
      <c r="E37" s="18"/>
      <c r="F37" s="18"/>
      <c r="G37" s="3"/>
    </row>
    <row r="38" spans="1:7" ht="14.25" customHeight="1">
      <c r="A38" s="21">
        <v>18020100</v>
      </c>
      <c r="B38" s="379" t="s">
        <v>39</v>
      </c>
      <c r="C38" s="22">
        <f t="shared" si="1"/>
        <v>1488</v>
      </c>
      <c r="D38" s="22">
        <v>1488</v>
      </c>
      <c r="E38" s="21"/>
      <c r="F38" s="21"/>
      <c r="G38" s="3"/>
    </row>
    <row r="39" spans="1:7" ht="14.25" customHeight="1">
      <c r="A39" s="21">
        <v>18020200</v>
      </c>
      <c r="B39" s="379" t="s">
        <v>40</v>
      </c>
      <c r="C39" s="22">
        <f t="shared" si="1"/>
        <v>290.9</v>
      </c>
      <c r="D39" s="22">
        <v>290.9</v>
      </c>
      <c r="E39" s="21"/>
      <c r="F39" s="21"/>
      <c r="G39" s="3"/>
    </row>
    <row r="40" spans="1:7" ht="14.25" customHeight="1">
      <c r="A40" s="18">
        <v>18030000</v>
      </c>
      <c r="B40" s="382" t="s">
        <v>41</v>
      </c>
      <c r="C40" s="20">
        <f t="shared" si="1"/>
        <v>257.90000000000003</v>
      </c>
      <c r="D40" s="20">
        <f>D41+D42</f>
        <v>257.90000000000003</v>
      </c>
      <c r="E40" s="18"/>
      <c r="F40" s="18"/>
      <c r="G40" s="3"/>
    </row>
    <row r="41" spans="1:7" ht="14.25" customHeight="1">
      <c r="A41" s="21">
        <v>18030100</v>
      </c>
      <c r="B41" s="379" t="s">
        <v>42</v>
      </c>
      <c r="C41" s="22">
        <f t="shared" si="1"/>
        <v>235.8</v>
      </c>
      <c r="D41" s="22">
        <v>235.8</v>
      </c>
      <c r="E41" s="21"/>
      <c r="F41" s="21"/>
      <c r="G41" s="3"/>
    </row>
    <row r="42" spans="1:7" ht="14.25" customHeight="1">
      <c r="A42" s="21">
        <v>18030200</v>
      </c>
      <c r="B42" s="379" t="s">
        <v>43</v>
      </c>
      <c r="C42" s="22">
        <f t="shared" si="1"/>
        <v>22.1</v>
      </c>
      <c r="D42" s="22">
        <v>22.1</v>
      </c>
      <c r="E42" s="21"/>
      <c r="F42" s="21"/>
      <c r="G42" s="3"/>
    </row>
    <row r="43" spans="1:7" ht="15.75" customHeight="1">
      <c r="A43" s="18">
        <v>20000000</v>
      </c>
      <c r="B43" s="382" t="s">
        <v>62</v>
      </c>
      <c r="C43" s="20">
        <f>D43+E43</f>
        <v>18460.894</v>
      </c>
      <c r="D43" s="20">
        <f>D44+D48+D60</f>
        <v>9959.2</v>
      </c>
      <c r="E43" s="20">
        <f>E63</f>
        <v>8501.694</v>
      </c>
      <c r="F43" s="18"/>
      <c r="G43" s="3"/>
    </row>
    <row r="44" spans="1:7" ht="15.75">
      <c r="A44" s="18">
        <v>21000000</v>
      </c>
      <c r="B44" s="382" t="s">
        <v>63</v>
      </c>
      <c r="C44" s="20">
        <f aca="true" t="shared" si="2" ref="C44:C47">D44</f>
        <v>84.2</v>
      </c>
      <c r="D44" s="20">
        <f>D45</f>
        <v>84.2</v>
      </c>
      <c r="E44" s="18"/>
      <c r="F44" s="18"/>
      <c r="G44" s="3"/>
    </row>
    <row r="45" spans="1:7" ht="14.25" customHeight="1">
      <c r="A45" s="18">
        <v>21080000</v>
      </c>
      <c r="B45" s="382" t="s">
        <v>64</v>
      </c>
      <c r="C45" s="20">
        <f t="shared" si="2"/>
        <v>84.2</v>
      </c>
      <c r="D45" s="20">
        <f>D46+D47</f>
        <v>84.2</v>
      </c>
      <c r="E45" s="18"/>
      <c r="F45" s="18"/>
      <c r="G45" s="3"/>
    </row>
    <row r="46" spans="1:7" ht="14.25" customHeight="1">
      <c r="A46" s="21">
        <v>21080500</v>
      </c>
      <c r="B46" s="379" t="s">
        <v>64</v>
      </c>
      <c r="C46" s="22">
        <f t="shared" si="2"/>
        <v>1</v>
      </c>
      <c r="D46" s="22">
        <v>1</v>
      </c>
      <c r="E46" s="21"/>
      <c r="F46" s="21"/>
      <c r="G46" s="3"/>
    </row>
    <row r="47" spans="1:7" ht="14.25" customHeight="1">
      <c r="A47" s="21">
        <v>21081100</v>
      </c>
      <c r="B47" s="379" t="s">
        <v>68</v>
      </c>
      <c r="C47" s="22">
        <f t="shared" si="2"/>
        <v>83.2</v>
      </c>
      <c r="D47" s="22">
        <v>83.2</v>
      </c>
      <c r="E47" s="21"/>
      <c r="F47" s="21"/>
      <c r="G47" s="3"/>
    </row>
    <row r="48" spans="1:7" ht="15.75">
      <c r="A48" s="18">
        <v>22000000</v>
      </c>
      <c r="B48" s="382" t="s">
        <v>69</v>
      </c>
      <c r="C48" s="20">
        <f>C52+C50</f>
        <v>9869</v>
      </c>
      <c r="D48" s="20">
        <f>D52+D50</f>
        <v>9869</v>
      </c>
      <c r="E48" s="18"/>
      <c r="F48" s="18"/>
      <c r="G48" s="3"/>
    </row>
    <row r="49" spans="1:7" ht="15.75">
      <c r="A49" s="21"/>
      <c r="B49" s="382" t="s">
        <v>70</v>
      </c>
      <c r="C49" s="21"/>
      <c r="D49" s="21"/>
      <c r="E49" s="21"/>
      <c r="F49" s="21"/>
      <c r="G49" s="3"/>
    </row>
    <row r="50" spans="1:7" ht="15.75">
      <c r="A50" s="18">
        <v>22010000</v>
      </c>
      <c r="B50" s="382" t="s">
        <v>413</v>
      </c>
      <c r="C50" s="20">
        <f aca="true" t="shared" si="3" ref="C50:C53">D50</f>
        <v>6569</v>
      </c>
      <c r="D50" s="20">
        <f>D51</f>
        <v>6569</v>
      </c>
      <c r="E50" s="21"/>
      <c r="F50" s="21"/>
      <c r="G50" s="3"/>
    </row>
    <row r="51" spans="1:7" ht="15.75">
      <c r="A51" s="21">
        <v>22012500</v>
      </c>
      <c r="B51" s="382" t="s">
        <v>414</v>
      </c>
      <c r="C51" s="22">
        <f t="shared" si="3"/>
        <v>6569</v>
      </c>
      <c r="D51" s="22">
        <v>6569</v>
      </c>
      <c r="E51" s="21"/>
      <c r="F51" s="21"/>
      <c r="G51" s="3"/>
    </row>
    <row r="52" spans="1:7" ht="15.75">
      <c r="A52" s="18">
        <v>22090000</v>
      </c>
      <c r="B52" s="382" t="s">
        <v>71</v>
      </c>
      <c r="C52" s="20">
        <f t="shared" si="3"/>
        <v>3300</v>
      </c>
      <c r="D52" s="20">
        <f>D53+D55+D56+D58</f>
        <v>3300</v>
      </c>
      <c r="E52" s="18"/>
      <c r="F52" s="18"/>
      <c r="G52" s="3"/>
    </row>
    <row r="53" spans="1:7" ht="15">
      <c r="A53" s="21">
        <v>22090100</v>
      </c>
      <c r="B53" s="379" t="s">
        <v>72</v>
      </c>
      <c r="C53" s="22">
        <f t="shared" si="3"/>
        <v>200</v>
      </c>
      <c r="D53" s="22">
        <v>200</v>
      </c>
      <c r="E53" s="21"/>
      <c r="F53" s="21"/>
      <c r="G53" s="3"/>
    </row>
    <row r="54" spans="1:7" ht="15">
      <c r="A54" s="21"/>
      <c r="B54" s="379" t="s">
        <v>73</v>
      </c>
      <c r="C54" s="22"/>
      <c r="D54" s="22"/>
      <c r="E54" s="21"/>
      <c r="F54" s="21"/>
      <c r="G54" s="3"/>
    </row>
    <row r="55" spans="1:7" ht="15">
      <c r="A55" s="21">
        <v>22090200</v>
      </c>
      <c r="B55" s="379" t="s">
        <v>415</v>
      </c>
      <c r="C55" s="22">
        <f aca="true" t="shared" si="4" ref="C55:C56">D55</f>
        <v>1460</v>
      </c>
      <c r="D55" s="22">
        <v>1460</v>
      </c>
      <c r="E55" s="21"/>
      <c r="F55" s="21"/>
      <c r="G55" s="3"/>
    </row>
    <row r="56" spans="1:7" ht="15">
      <c r="A56" s="21">
        <v>22090300</v>
      </c>
      <c r="B56" s="379" t="s">
        <v>416</v>
      </c>
      <c r="C56" s="22">
        <f t="shared" si="4"/>
        <v>7.5</v>
      </c>
      <c r="D56" s="22">
        <v>7.5</v>
      </c>
      <c r="E56" s="21"/>
      <c r="F56" s="21"/>
      <c r="G56" s="3"/>
    </row>
    <row r="57" spans="1:7" ht="15">
      <c r="A57" s="21"/>
      <c r="B57" s="379" t="s">
        <v>417</v>
      </c>
      <c r="C57" s="22"/>
      <c r="D57" s="22"/>
      <c r="E57" s="21"/>
      <c r="F57" s="21"/>
      <c r="G57" s="3"/>
    </row>
    <row r="58" spans="1:7" ht="15">
      <c r="A58" s="21">
        <v>22090400</v>
      </c>
      <c r="B58" s="379" t="s">
        <v>74</v>
      </c>
      <c r="C58" s="22">
        <f>D58</f>
        <v>1632.5</v>
      </c>
      <c r="D58" s="22">
        <v>1632.5</v>
      </c>
      <c r="E58" s="21"/>
      <c r="F58" s="21"/>
      <c r="G58" s="3"/>
    </row>
    <row r="59" spans="1:7" ht="15">
      <c r="A59" s="21"/>
      <c r="B59" s="379" t="s">
        <v>75</v>
      </c>
      <c r="C59" s="22"/>
      <c r="D59" s="22"/>
      <c r="E59" s="21"/>
      <c r="F59" s="21"/>
      <c r="G59" s="3"/>
    </row>
    <row r="60" spans="1:7" ht="15.75">
      <c r="A60" s="18">
        <v>24000000</v>
      </c>
      <c r="B60" s="382" t="s">
        <v>76</v>
      </c>
      <c r="C60" s="20">
        <f aca="true" t="shared" si="5" ref="C60:C62">D60</f>
        <v>6</v>
      </c>
      <c r="D60" s="20">
        <f aca="true" t="shared" si="6" ref="D60:D61">D61</f>
        <v>6</v>
      </c>
      <c r="E60" s="18"/>
      <c r="F60" s="18"/>
      <c r="G60" s="3"/>
    </row>
    <row r="61" spans="1:7" ht="15.75">
      <c r="A61" s="18">
        <v>24060000</v>
      </c>
      <c r="B61" s="382" t="s">
        <v>64</v>
      </c>
      <c r="C61" s="20">
        <f t="shared" si="5"/>
        <v>6</v>
      </c>
      <c r="D61" s="20">
        <f t="shared" si="6"/>
        <v>6</v>
      </c>
      <c r="E61" s="18"/>
      <c r="F61" s="18"/>
      <c r="G61" s="3"/>
    </row>
    <row r="62" spans="1:7" ht="15">
      <c r="A62" s="21">
        <v>24060300</v>
      </c>
      <c r="B62" s="379" t="s">
        <v>64</v>
      </c>
      <c r="C62" s="22">
        <f t="shared" si="5"/>
        <v>6</v>
      </c>
      <c r="D62" s="22">
        <v>6</v>
      </c>
      <c r="E62" s="21"/>
      <c r="F62" s="21"/>
      <c r="G62" s="3"/>
    </row>
    <row r="63" spans="1:7" ht="15.75">
      <c r="A63" s="18">
        <v>25000000</v>
      </c>
      <c r="B63" s="382" t="s">
        <v>82</v>
      </c>
      <c r="C63" s="20">
        <f aca="true" t="shared" si="7" ref="C63:C64">E63</f>
        <v>8501.694</v>
      </c>
      <c r="D63" s="22"/>
      <c r="E63" s="20">
        <f>E64</f>
        <v>8501.694</v>
      </c>
      <c r="F63" s="21"/>
      <c r="G63" s="3"/>
    </row>
    <row r="64" spans="1:7" ht="15.75">
      <c r="A64" s="18">
        <v>25010000</v>
      </c>
      <c r="B64" s="382" t="s">
        <v>83</v>
      </c>
      <c r="C64" s="20">
        <f t="shared" si="7"/>
        <v>8501.694</v>
      </c>
      <c r="D64" s="22"/>
      <c r="E64" s="20">
        <f>E66+E67+E68</f>
        <v>8501.694</v>
      </c>
      <c r="F64" s="21"/>
      <c r="G64" s="3"/>
    </row>
    <row r="65" spans="1:7" ht="15.75">
      <c r="A65" s="18"/>
      <c r="B65" s="382" t="s">
        <v>84</v>
      </c>
      <c r="C65" s="22"/>
      <c r="D65" s="22"/>
      <c r="E65" s="21"/>
      <c r="F65" s="21"/>
      <c r="G65" s="3"/>
    </row>
    <row r="66" spans="1:7" ht="15">
      <c r="A66" s="21">
        <v>25010100</v>
      </c>
      <c r="B66" s="379" t="s">
        <v>85</v>
      </c>
      <c r="C66" s="22">
        <f aca="true" t="shared" si="8" ref="C66:C68">E66</f>
        <v>8233.738</v>
      </c>
      <c r="D66" s="22"/>
      <c r="E66" s="41">
        <v>8233.738</v>
      </c>
      <c r="F66" s="21"/>
      <c r="G66" s="3"/>
    </row>
    <row r="67" spans="1:7" ht="15">
      <c r="A67" s="21">
        <v>25010200</v>
      </c>
      <c r="B67" s="379" t="s">
        <v>86</v>
      </c>
      <c r="C67" s="22">
        <f t="shared" si="8"/>
        <v>17.519</v>
      </c>
      <c r="D67" s="22"/>
      <c r="E67" s="41">
        <v>17.519</v>
      </c>
      <c r="F67" s="21"/>
      <c r="G67" s="3"/>
    </row>
    <row r="68" spans="1:7" ht="15">
      <c r="A68" s="21">
        <v>25010300</v>
      </c>
      <c r="B68" s="379" t="s">
        <v>87</v>
      </c>
      <c r="C68" s="22">
        <f t="shared" si="8"/>
        <v>250.437</v>
      </c>
      <c r="D68" s="22"/>
      <c r="E68" s="41">
        <v>250.437</v>
      </c>
      <c r="F68" s="21"/>
      <c r="G68" s="3"/>
    </row>
    <row r="69" spans="1:7" ht="15.75">
      <c r="A69" s="18">
        <v>30000000</v>
      </c>
      <c r="B69" s="379" t="s">
        <v>418</v>
      </c>
      <c r="C69" s="20">
        <f aca="true" t="shared" si="9" ref="C69:C71">D69</f>
        <v>2</v>
      </c>
      <c r="D69" s="20">
        <f aca="true" t="shared" si="10" ref="D69:D70">D70</f>
        <v>2</v>
      </c>
      <c r="E69" s="18"/>
      <c r="F69" s="18"/>
      <c r="G69" s="3"/>
    </row>
    <row r="70" spans="1:7" ht="15.75">
      <c r="A70" s="18">
        <v>31000000</v>
      </c>
      <c r="B70" s="382" t="s">
        <v>78</v>
      </c>
      <c r="C70" s="20">
        <f t="shared" si="9"/>
        <v>2</v>
      </c>
      <c r="D70" s="20">
        <f t="shared" si="10"/>
        <v>2</v>
      </c>
      <c r="E70" s="18"/>
      <c r="F70" s="18"/>
      <c r="G70" s="3"/>
    </row>
    <row r="71" spans="1:7" ht="15">
      <c r="A71" s="21">
        <v>31010200</v>
      </c>
      <c r="B71" s="379" t="s">
        <v>79</v>
      </c>
      <c r="C71" s="22">
        <f t="shared" si="9"/>
        <v>2</v>
      </c>
      <c r="D71" s="22">
        <v>2</v>
      </c>
      <c r="E71" s="21"/>
      <c r="F71" s="21"/>
      <c r="G71" s="3"/>
    </row>
    <row r="72" spans="1:7" ht="15">
      <c r="A72" s="21"/>
      <c r="B72" s="379" t="s">
        <v>80</v>
      </c>
      <c r="C72" s="22"/>
      <c r="D72" s="22"/>
      <c r="E72" s="21"/>
      <c r="F72" s="21"/>
      <c r="G72" s="3"/>
    </row>
    <row r="73" spans="1:7" ht="15.75">
      <c r="A73" s="21"/>
      <c r="B73" s="379" t="s">
        <v>81</v>
      </c>
      <c r="C73" s="22"/>
      <c r="D73" s="22"/>
      <c r="E73" s="21"/>
      <c r="F73" s="21"/>
      <c r="G73" s="3"/>
    </row>
    <row r="74" spans="1:7" ht="16.5">
      <c r="A74" s="27"/>
      <c r="B74" s="383" t="s">
        <v>90</v>
      </c>
      <c r="C74" s="29">
        <f>C16+C43+C69</f>
        <v>136044.664</v>
      </c>
      <c r="D74" s="29">
        <f>D16+D43+D69</f>
        <v>127542.96999999999</v>
      </c>
      <c r="E74" s="29">
        <f>E43</f>
        <v>8501.694</v>
      </c>
      <c r="F74" s="27"/>
      <c r="G74" s="3"/>
    </row>
    <row r="75" spans="1:7" ht="15.75">
      <c r="A75" s="384">
        <v>40000000</v>
      </c>
      <c r="B75" s="393" t="s">
        <v>91</v>
      </c>
      <c r="C75" s="40">
        <f aca="true" t="shared" si="11" ref="C75:C76">D75+E75</f>
        <v>291183.144</v>
      </c>
      <c r="D75" s="40">
        <f>D76</f>
        <v>285394.269</v>
      </c>
      <c r="E75" s="40">
        <f>E76</f>
        <v>5788.875000000001</v>
      </c>
      <c r="F75" s="40">
        <f>F76</f>
        <v>5646.251</v>
      </c>
      <c r="G75" s="3"/>
    </row>
    <row r="76" spans="1:7" ht="15.75">
      <c r="A76" s="18">
        <v>41000000</v>
      </c>
      <c r="B76" s="394" t="s">
        <v>92</v>
      </c>
      <c r="C76" s="20">
        <f t="shared" si="11"/>
        <v>291183.144</v>
      </c>
      <c r="D76" s="20">
        <f>D79+D77</f>
        <v>285394.269</v>
      </c>
      <c r="E76" s="20">
        <f>E79</f>
        <v>5788.875000000001</v>
      </c>
      <c r="F76" s="20">
        <f>F79</f>
        <v>5646.251</v>
      </c>
      <c r="G76" s="3"/>
    </row>
    <row r="77" spans="1:7" ht="15.75">
      <c r="A77" s="18">
        <v>41020000</v>
      </c>
      <c r="B77" s="394" t="s">
        <v>93</v>
      </c>
      <c r="C77" s="20">
        <f aca="true" t="shared" si="12" ref="C77:C78">D77</f>
        <v>4432.544</v>
      </c>
      <c r="D77" s="20">
        <f>D78</f>
        <v>4432.544</v>
      </c>
      <c r="E77" s="20"/>
      <c r="F77" s="20"/>
      <c r="G77" s="3"/>
    </row>
    <row r="78" spans="1:7" ht="15.75">
      <c r="A78" s="21">
        <v>41020900</v>
      </c>
      <c r="B78" s="395" t="s">
        <v>460</v>
      </c>
      <c r="C78" s="22">
        <f t="shared" si="12"/>
        <v>4432.544</v>
      </c>
      <c r="D78" s="22">
        <v>4432.544</v>
      </c>
      <c r="E78" s="20"/>
      <c r="F78" s="20"/>
      <c r="G78" s="3"/>
    </row>
    <row r="79" spans="1:7" ht="15.75">
      <c r="A79" s="18">
        <v>41030000</v>
      </c>
      <c r="B79" s="394" t="s">
        <v>97</v>
      </c>
      <c r="C79" s="20">
        <f>D79+E79</f>
        <v>286750.6</v>
      </c>
      <c r="D79" s="20">
        <f>D82+D86+D90+D99+D102+D104+D165+D170</f>
        <v>280961.725</v>
      </c>
      <c r="E79" s="20">
        <f>E104</f>
        <v>5788.875000000001</v>
      </c>
      <c r="F79" s="20">
        <f>F104</f>
        <v>5646.251</v>
      </c>
      <c r="G79" s="3"/>
    </row>
    <row r="80" spans="1:7" ht="15">
      <c r="A80" s="21"/>
      <c r="B80" s="395" t="s">
        <v>98</v>
      </c>
      <c r="C80" s="33"/>
      <c r="D80" s="21"/>
      <c r="E80" s="21"/>
      <c r="F80" s="21"/>
      <c r="G80" s="3"/>
    </row>
    <row r="81" spans="1:7" ht="15">
      <c r="A81" s="21"/>
      <c r="B81" s="395"/>
      <c r="C81" s="33"/>
      <c r="D81" s="21"/>
      <c r="E81" s="21"/>
      <c r="F81" s="21"/>
      <c r="G81" s="3"/>
    </row>
    <row r="82" spans="1:7" ht="15">
      <c r="A82" s="21">
        <v>41030600</v>
      </c>
      <c r="B82" s="395" t="s">
        <v>99</v>
      </c>
      <c r="C82" s="41">
        <f>D82</f>
        <v>118425.6</v>
      </c>
      <c r="D82" s="22">
        <v>118425.6</v>
      </c>
      <c r="E82" s="21"/>
      <c r="F82" s="21"/>
      <c r="G82" s="3"/>
    </row>
    <row r="83" spans="1:7" ht="15">
      <c r="A83" s="21"/>
      <c r="B83" s="395" t="s">
        <v>100</v>
      </c>
      <c r="C83" s="33"/>
      <c r="D83" s="21"/>
      <c r="E83" s="21"/>
      <c r="F83" s="21"/>
      <c r="G83" s="3"/>
    </row>
    <row r="84" spans="1:7" ht="15">
      <c r="A84" s="21"/>
      <c r="B84" s="395" t="s">
        <v>420</v>
      </c>
      <c r="C84" s="33"/>
      <c r="D84" s="21"/>
      <c r="E84" s="21"/>
      <c r="F84" s="21"/>
      <c r="G84" s="3"/>
    </row>
    <row r="85" spans="1:7" ht="15">
      <c r="A85" s="21"/>
      <c r="B85" s="395" t="s">
        <v>421</v>
      </c>
      <c r="C85" s="33"/>
      <c r="D85" s="21"/>
      <c r="E85" s="21"/>
      <c r="F85" s="21"/>
      <c r="G85" s="3"/>
    </row>
    <row r="86" spans="1:7" ht="15">
      <c r="A86" s="21">
        <v>41030800</v>
      </c>
      <c r="B86" s="395" t="s">
        <v>102</v>
      </c>
      <c r="C86" s="41">
        <f>D86</f>
        <v>63562.4</v>
      </c>
      <c r="D86" s="22">
        <v>63562.4</v>
      </c>
      <c r="E86" s="22"/>
      <c r="F86" s="21"/>
      <c r="G86" s="3"/>
    </row>
    <row r="87" spans="1:7" ht="15">
      <c r="A87" s="21"/>
      <c r="B87" s="395" t="s">
        <v>103</v>
      </c>
      <c r="C87" s="33"/>
      <c r="D87" s="21"/>
      <c r="E87" s="21"/>
      <c r="F87" s="21"/>
      <c r="G87" s="3"/>
    </row>
    <row r="88" spans="1:7" ht="15">
      <c r="A88" s="21"/>
      <c r="B88" s="395" t="s">
        <v>104</v>
      </c>
      <c r="C88" s="33"/>
      <c r="D88" s="21"/>
      <c r="E88" s="21"/>
      <c r="F88" s="21"/>
      <c r="G88" s="3"/>
    </row>
    <row r="89" spans="1:7" ht="15">
      <c r="A89" s="21"/>
      <c r="B89" s="395" t="s">
        <v>105</v>
      </c>
      <c r="C89" s="33"/>
      <c r="D89" s="21"/>
      <c r="E89" s="21"/>
      <c r="F89" s="21"/>
      <c r="G89" s="3"/>
    </row>
    <row r="90" spans="1:7" ht="15">
      <c r="A90" s="21">
        <v>41030900</v>
      </c>
      <c r="B90" s="395" t="s">
        <v>106</v>
      </c>
      <c r="C90" s="41">
        <f>D90</f>
        <v>1158</v>
      </c>
      <c r="D90" s="22">
        <v>1158</v>
      </c>
      <c r="E90" s="21"/>
      <c r="F90" s="21"/>
      <c r="G90" s="3"/>
    </row>
    <row r="91" spans="1:7" ht="15">
      <c r="A91" s="21"/>
      <c r="B91" s="395" t="s">
        <v>107</v>
      </c>
      <c r="C91" s="33"/>
      <c r="D91" s="21"/>
      <c r="E91" s="21"/>
      <c r="F91" s="21"/>
      <c r="G91" s="3"/>
    </row>
    <row r="92" spans="1:7" ht="15">
      <c r="A92" s="21"/>
      <c r="B92" s="395" t="s">
        <v>108</v>
      </c>
      <c r="C92" s="33"/>
      <c r="D92" s="21"/>
      <c r="E92" s="21"/>
      <c r="F92" s="21"/>
      <c r="G92" s="3"/>
    </row>
    <row r="93" spans="1:7" ht="15">
      <c r="A93" s="21"/>
      <c r="B93" s="395" t="s">
        <v>109</v>
      </c>
      <c r="C93" s="33"/>
      <c r="D93" s="21"/>
      <c r="E93" s="21"/>
      <c r="F93" s="21"/>
      <c r="G93" s="3"/>
    </row>
    <row r="94" spans="1:7" ht="15">
      <c r="A94" s="21"/>
      <c r="B94" s="395" t="s">
        <v>110</v>
      </c>
      <c r="C94" s="33"/>
      <c r="D94" s="21"/>
      <c r="E94" s="21"/>
      <c r="F94" s="21"/>
      <c r="G94" s="3"/>
    </row>
    <row r="95" spans="1:7" ht="15">
      <c r="A95" s="21"/>
      <c r="B95" s="395" t="s">
        <v>111</v>
      </c>
      <c r="C95" s="33"/>
      <c r="D95" s="21"/>
      <c r="E95" s="21"/>
      <c r="F95" s="21"/>
      <c r="G95" s="3"/>
    </row>
    <row r="96" spans="1:7" ht="15">
      <c r="A96" s="21"/>
      <c r="B96" s="395" t="s">
        <v>112</v>
      </c>
      <c r="C96" s="33"/>
      <c r="D96" s="21"/>
      <c r="E96" s="21"/>
      <c r="F96" s="21"/>
      <c r="G96" s="3"/>
    </row>
    <row r="97" spans="1:7" ht="15">
      <c r="A97" s="21"/>
      <c r="B97" s="395" t="s">
        <v>113</v>
      </c>
      <c r="C97" s="33"/>
      <c r="D97" s="21"/>
      <c r="E97" s="21"/>
      <c r="F97" s="21"/>
      <c r="G97" s="3"/>
    </row>
    <row r="98" spans="1:7" ht="15">
      <c r="A98" s="21"/>
      <c r="B98" s="395" t="s">
        <v>114</v>
      </c>
      <c r="C98" s="33"/>
      <c r="D98" s="21"/>
      <c r="E98" s="21"/>
      <c r="F98" s="21"/>
      <c r="G98" s="3"/>
    </row>
    <row r="99" spans="1:7" ht="15">
      <c r="A99" s="21">
        <v>41031000</v>
      </c>
      <c r="B99" s="395" t="s">
        <v>115</v>
      </c>
      <c r="C99" s="41">
        <f>D99</f>
        <v>9.3</v>
      </c>
      <c r="D99" s="22">
        <v>9.3</v>
      </c>
      <c r="E99" s="21"/>
      <c r="F99" s="21"/>
      <c r="G99" s="3"/>
    </row>
    <row r="100" spans="1:7" ht="15">
      <c r="A100" s="21"/>
      <c r="B100" s="395" t="s">
        <v>116</v>
      </c>
      <c r="C100" s="41"/>
      <c r="D100" s="21"/>
      <c r="E100" s="21"/>
      <c r="F100" s="21"/>
      <c r="G100" s="3"/>
    </row>
    <row r="101" spans="1:7" ht="15">
      <c r="A101" s="21"/>
      <c r="B101" s="395" t="s">
        <v>117</v>
      </c>
      <c r="C101" s="41"/>
      <c r="D101" s="21"/>
      <c r="E101" s="21"/>
      <c r="F101" s="21"/>
      <c r="G101" s="3"/>
    </row>
    <row r="102" spans="1:7" ht="15">
      <c r="A102" s="33">
        <v>41033900</v>
      </c>
      <c r="B102" s="395" t="s">
        <v>422</v>
      </c>
      <c r="C102" s="41">
        <f>D102</f>
        <v>87240.638</v>
      </c>
      <c r="D102" s="22">
        <v>87240.638</v>
      </c>
      <c r="E102" s="21"/>
      <c r="F102" s="21"/>
      <c r="G102" s="3"/>
    </row>
    <row r="103" spans="1:7" ht="15">
      <c r="A103" s="33"/>
      <c r="B103" s="395"/>
      <c r="C103" s="41"/>
      <c r="D103" s="22"/>
      <c r="E103" s="21"/>
      <c r="F103" s="21"/>
      <c r="G103" s="3"/>
    </row>
    <row r="104" spans="1:7" ht="15.75">
      <c r="A104" s="18">
        <v>41035000</v>
      </c>
      <c r="B104" s="394" t="s">
        <v>149</v>
      </c>
      <c r="C104" s="42">
        <f>D104+E104</f>
        <v>14099.764000000003</v>
      </c>
      <c r="D104" s="42">
        <f>D105+D108+D109+D112+D114+D118+D119+D121+D123+D124+D126+D127+D130+D133+D137+D143+D146</f>
        <v>8310.889000000001</v>
      </c>
      <c r="E104" s="42">
        <f>E112+E149+E151+E153+E155+E158+E160+E124+E143+E163</f>
        <v>5788.875000000001</v>
      </c>
      <c r="F104" s="20">
        <f>F112+F151+F153+F155+F158+F160+F124+F143+F163</f>
        <v>5646.251</v>
      </c>
      <c r="G104" s="3"/>
    </row>
    <row r="105" spans="1:7" ht="15">
      <c r="A105" s="21">
        <v>41035000</v>
      </c>
      <c r="B105" s="396" t="s">
        <v>512</v>
      </c>
      <c r="C105" s="41">
        <f>D105</f>
        <v>45</v>
      </c>
      <c r="D105" s="41">
        <v>45</v>
      </c>
      <c r="E105" s="33"/>
      <c r="F105" s="21"/>
      <c r="G105" s="3"/>
    </row>
    <row r="106" spans="1:7" ht="15">
      <c r="A106" s="21"/>
      <c r="B106" s="396" t="s">
        <v>513</v>
      </c>
      <c r="C106" s="41"/>
      <c r="D106" s="41"/>
      <c r="E106" s="41"/>
      <c r="F106" s="22"/>
      <c r="G106" s="3"/>
    </row>
    <row r="107" spans="1:7" ht="15">
      <c r="A107" s="21"/>
      <c r="B107" s="396" t="s">
        <v>514</v>
      </c>
      <c r="C107" s="41"/>
      <c r="D107" s="41"/>
      <c r="E107" s="41"/>
      <c r="F107" s="22"/>
      <c r="G107" s="3"/>
    </row>
    <row r="108" spans="1:7" ht="15">
      <c r="A108" s="21">
        <v>41035000</v>
      </c>
      <c r="B108" s="396" t="s">
        <v>423</v>
      </c>
      <c r="C108" s="41">
        <f aca="true" t="shared" si="13" ref="C108:C109">D108</f>
        <v>99</v>
      </c>
      <c r="D108" s="41">
        <v>99</v>
      </c>
      <c r="E108" s="41"/>
      <c r="F108" s="22"/>
      <c r="G108" s="3"/>
    </row>
    <row r="109" spans="1:7" ht="15">
      <c r="A109" s="21">
        <v>41035000</v>
      </c>
      <c r="B109" s="396" t="s">
        <v>385</v>
      </c>
      <c r="C109" s="41">
        <f t="shared" si="13"/>
        <v>80</v>
      </c>
      <c r="D109" s="41">
        <v>80</v>
      </c>
      <c r="E109" s="41"/>
      <c r="F109" s="22"/>
      <c r="G109" s="3"/>
    </row>
    <row r="110" spans="1:7" ht="15">
      <c r="A110" s="21"/>
      <c r="B110" s="396" t="s">
        <v>484</v>
      </c>
      <c r="C110" s="41"/>
      <c r="D110" s="41"/>
      <c r="E110" s="41"/>
      <c r="F110" s="22"/>
      <c r="G110" s="3"/>
    </row>
    <row r="111" spans="1:7" ht="15">
      <c r="A111" s="21"/>
      <c r="B111" s="396" t="s">
        <v>485</v>
      </c>
      <c r="C111" s="41"/>
      <c r="D111" s="41"/>
      <c r="E111" s="41"/>
      <c r="F111" s="22"/>
      <c r="G111" s="3"/>
    </row>
    <row r="112" spans="1:7" ht="15">
      <c r="A112" s="21">
        <v>41035000</v>
      </c>
      <c r="B112" s="396" t="s">
        <v>486</v>
      </c>
      <c r="C112" s="41">
        <f>E112+D112</f>
        <v>4670.758</v>
      </c>
      <c r="D112" s="41">
        <v>4056.457</v>
      </c>
      <c r="E112" s="41">
        <v>614.301</v>
      </c>
      <c r="F112" s="22">
        <v>556.291</v>
      </c>
      <c r="G112" s="3"/>
    </row>
    <row r="113" spans="1:7" ht="15">
      <c r="A113" s="21"/>
      <c r="B113" s="396" t="s">
        <v>515</v>
      </c>
      <c r="C113" s="41"/>
      <c r="D113" s="41"/>
      <c r="E113" s="41"/>
      <c r="F113" s="22"/>
      <c r="G113" s="3"/>
    </row>
    <row r="114" spans="1:7" ht="15">
      <c r="A114" s="21">
        <v>41035000</v>
      </c>
      <c r="B114" s="396" t="s">
        <v>512</v>
      </c>
      <c r="C114" s="41">
        <f>D114</f>
        <v>1600</v>
      </c>
      <c r="D114" s="41">
        <v>1600</v>
      </c>
      <c r="E114" s="41"/>
      <c r="F114" s="22"/>
      <c r="G114" s="3"/>
    </row>
    <row r="115" spans="1:7" ht="18" customHeight="1">
      <c r="A115" s="21"/>
      <c r="B115" s="396" t="s">
        <v>516</v>
      </c>
      <c r="C115" s="41"/>
      <c r="D115" s="41"/>
      <c r="E115" s="33"/>
      <c r="F115" s="21"/>
      <c r="G115" s="3"/>
    </row>
    <row r="116" spans="1:7" ht="15">
      <c r="A116" s="21"/>
      <c r="B116" s="396" t="s">
        <v>517</v>
      </c>
      <c r="C116" s="33"/>
      <c r="D116" s="33"/>
      <c r="E116" s="33"/>
      <c r="F116" s="21"/>
      <c r="G116" s="3"/>
    </row>
    <row r="117" spans="1:7" ht="15">
      <c r="A117" s="21"/>
      <c r="B117" s="396" t="s">
        <v>518</v>
      </c>
      <c r="C117" s="33"/>
      <c r="D117" s="33"/>
      <c r="E117" s="33"/>
      <c r="F117" s="21"/>
      <c r="G117" s="3"/>
    </row>
    <row r="118" spans="1:7" ht="15">
      <c r="A118" s="21">
        <v>41035000</v>
      </c>
      <c r="B118" s="396" t="s">
        <v>491</v>
      </c>
      <c r="C118" s="41">
        <f aca="true" t="shared" si="14" ref="C118:C119">D118</f>
        <v>100</v>
      </c>
      <c r="D118" s="41">
        <v>100</v>
      </c>
      <c r="E118" s="33"/>
      <c r="F118" s="21"/>
      <c r="G118" s="3"/>
    </row>
    <row r="119" spans="1:7" ht="15.75">
      <c r="A119" s="21">
        <v>41035000</v>
      </c>
      <c r="B119" s="396" t="s">
        <v>492</v>
      </c>
      <c r="C119" s="41">
        <f t="shared" si="14"/>
        <v>96</v>
      </c>
      <c r="D119" s="41">
        <v>96</v>
      </c>
      <c r="E119" s="42"/>
      <c r="F119" s="20"/>
      <c r="G119" s="3"/>
    </row>
    <row r="120" spans="1:7" ht="15.75">
      <c r="A120" s="21"/>
      <c r="B120" s="396" t="s">
        <v>281</v>
      </c>
      <c r="C120" s="405"/>
      <c r="D120" s="404"/>
      <c r="E120" s="405"/>
      <c r="F120" s="397"/>
      <c r="G120" s="3"/>
    </row>
    <row r="121" spans="1:7" ht="15.75">
      <c r="A121" s="21">
        <v>41035000</v>
      </c>
      <c r="B121" s="396" t="s">
        <v>493</v>
      </c>
      <c r="C121" s="33">
        <f>D121</f>
        <v>29.135</v>
      </c>
      <c r="D121" s="33">
        <v>29.135</v>
      </c>
      <c r="E121" s="405"/>
      <c r="F121" s="397"/>
      <c r="G121" s="3"/>
    </row>
    <row r="122" spans="1:7" ht="15.75">
      <c r="A122" s="21"/>
      <c r="B122" s="396" t="s">
        <v>494</v>
      </c>
      <c r="C122" s="407"/>
      <c r="D122" s="404"/>
      <c r="E122" s="405"/>
      <c r="F122" s="397"/>
      <c r="G122" s="3"/>
    </row>
    <row r="123" spans="1:7" ht="15">
      <c r="A123" s="21">
        <v>41035000</v>
      </c>
      <c r="B123" s="396" t="s">
        <v>362</v>
      </c>
      <c r="C123" s="33">
        <f>D123</f>
        <v>94.987</v>
      </c>
      <c r="D123" s="33">
        <v>94.987</v>
      </c>
      <c r="E123" s="406"/>
      <c r="F123" s="32"/>
      <c r="G123" s="3"/>
    </row>
    <row r="124" spans="1:7" ht="15">
      <c r="A124" s="21">
        <v>41035000</v>
      </c>
      <c r="B124" s="396" t="s">
        <v>531</v>
      </c>
      <c r="C124" s="41">
        <f>D124+E124</f>
        <v>241.555</v>
      </c>
      <c r="D124" s="41">
        <v>81</v>
      </c>
      <c r="E124" s="33">
        <v>160.555</v>
      </c>
      <c r="F124" s="21">
        <v>160.555</v>
      </c>
      <c r="G124" s="3"/>
    </row>
    <row r="125" spans="1:7" ht="15">
      <c r="A125" s="21">
        <v>41035000</v>
      </c>
      <c r="B125" s="396" t="s">
        <v>532</v>
      </c>
      <c r="C125" s="33"/>
      <c r="D125" s="33"/>
      <c r="E125" s="406"/>
      <c r="F125" s="32"/>
      <c r="G125" s="3"/>
    </row>
    <row r="126" spans="1:7" ht="15">
      <c r="A126" s="21"/>
      <c r="B126" s="396" t="s">
        <v>540</v>
      </c>
      <c r="C126" s="41">
        <f aca="true" t="shared" si="15" ref="C126:C127">D126</f>
        <v>63.04</v>
      </c>
      <c r="D126" s="41">
        <v>63.04</v>
      </c>
      <c r="E126" s="406"/>
      <c r="F126" s="32"/>
      <c r="G126" s="3"/>
    </row>
    <row r="127" spans="1:7" ht="15">
      <c r="A127" s="21">
        <v>41035000</v>
      </c>
      <c r="B127" s="396" t="s">
        <v>537</v>
      </c>
      <c r="C127" s="41">
        <f t="shared" si="15"/>
        <v>471.45</v>
      </c>
      <c r="D127" s="41">
        <v>471.45</v>
      </c>
      <c r="E127" s="406"/>
      <c r="F127" s="32"/>
      <c r="G127" s="3"/>
    </row>
    <row r="128" spans="1:7" ht="15">
      <c r="A128" s="21"/>
      <c r="B128" s="396" t="s">
        <v>541</v>
      </c>
      <c r="C128" s="33"/>
      <c r="D128" s="41"/>
      <c r="E128" s="406"/>
      <c r="F128" s="32"/>
      <c r="G128" s="3"/>
    </row>
    <row r="129" spans="1:7" ht="15">
      <c r="A129" s="21"/>
      <c r="B129" s="396" t="s">
        <v>542</v>
      </c>
      <c r="C129" s="33"/>
      <c r="D129" s="41"/>
      <c r="E129" s="406"/>
      <c r="F129" s="32"/>
      <c r="G129" s="3"/>
    </row>
    <row r="130" spans="1:7" ht="15">
      <c r="A130" s="21">
        <v>41035000</v>
      </c>
      <c r="B130" s="396" t="s">
        <v>543</v>
      </c>
      <c r="C130" s="41">
        <f>D130</f>
        <v>96.12</v>
      </c>
      <c r="D130" s="41">
        <v>96.12</v>
      </c>
      <c r="E130" s="406"/>
      <c r="F130" s="32"/>
      <c r="G130" s="3"/>
    </row>
    <row r="131" spans="1:7" ht="15">
      <c r="A131" s="21"/>
      <c r="B131" s="396" t="s">
        <v>544</v>
      </c>
      <c r="C131" s="33"/>
      <c r="D131" s="41"/>
      <c r="E131" s="406"/>
      <c r="F131" s="32"/>
      <c r="G131" s="3"/>
    </row>
    <row r="132" spans="1:7" ht="15">
      <c r="A132" s="21"/>
      <c r="B132" s="396" t="s">
        <v>545</v>
      </c>
      <c r="C132" s="33"/>
      <c r="D132" s="33"/>
      <c r="E132" s="406"/>
      <c r="F132" s="32"/>
      <c r="G132" s="3"/>
    </row>
    <row r="133" spans="1:7" ht="15">
      <c r="A133" s="21">
        <v>41035000</v>
      </c>
      <c r="B133" s="396" t="s">
        <v>546</v>
      </c>
      <c r="C133" s="41">
        <f>D133</f>
        <v>100</v>
      </c>
      <c r="D133" s="41">
        <v>100</v>
      </c>
      <c r="E133" s="406"/>
      <c r="F133" s="32"/>
      <c r="G133" s="3"/>
    </row>
    <row r="134" spans="1:7" ht="15">
      <c r="A134" s="21"/>
      <c r="B134" s="396" t="s">
        <v>547</v>
      </c>
      <c r="C134" s="33"/>
      <c r="D134" s="33"/>
      <c r="E134" s="406"/>
      <c r="F134" s="32"/>
      <c r="G134" s="3"/>
    </row>
    <row r="135" spans="1:7" ht="15">
      <c r="A135" s="21"/>
      <c r="B135" s="396" t="s">
        <v>548</v>
      </c>
      <c r="C135" s="33"/>
      <c r="D135" s="33"/>
      <c r="E135" s="406"/>
      <c r="F135" s="32"/>
      <c r="G135" s="3"/>
    </row>
    <row r="136" spans="1:7" ht="15">
      <c r="A136" s="21"/>
      <c r="B136" s="396" t="s">
        <v>549</v>
      </c>
      <c r="C136" s="33"/>
      <c r="D136" s="33"/>
      <c r="E136" s="406"/>
      <c r="F136" s="32"/>
      <c r="G136" s="3"/>
    </row>
    <row r="137" spans="1:7" ht="15">
      <c r="A137" s="388">
        <v>41035000</v>
      </c>
      <c r="B137" s="399" t="s">
        <v>561</v>
      </c>
      <c r="C137" s="33">
        <f>D137</f>
        <v>1000.8</v>
      </c>
      <c r="D137" s="41">
        <v>1000.8</v>
      </c>
      <c r="E137" s="406"/>
      <c r="F137" s="32"/>
      <c r="G137" s="3"/>
    </row>
    <row r="138" spans="1:7" ht="15">
      <c r="A138" s="388"/>
      <c r="B138" s="399" t="s">
        <v>562</v>
      </c>
      <c r="C138" s="33"/>
      <c r="D138" s="33"/>
      <c r="E138" s="406"/>
      <c r="F138" s="32"/>
      <c r="G138" s="3"/>
    </row>
    <row r="139" spans="1:7" ht="15">
      <c r="A139" s="388"/>
      <c r="B139" s="399" t="s">
        <v>563</v>
      </c>
      <c r="C139" s="33"/>
      <c r="D139" s="33"/>
      <c r="E139" s="406"/>
      <c r="F139" s="32"/>
      <c r="G139" s="3"/>
    </row>
    <row r="140" spans="1:7" ht="15">
      <c r="A140" s="388"/>
      <c r="B140" s="399" t="s">
        <v>564</v>
      </c>
      <c r="C140" s="33"/>
      <c r="D140" s="33"/>
      <c r="E140" s="406"/>
      <c r="F140" s="32"/>
      <c r="G140" s="3"/>
    </row>
    <row r="141" spans="1:7" ht="15">
      <c r="A141" s="388"/>
      <c r="B141" s="399" t="s">
        <v>565</v>
      </c>
      <c r="C141" s="33"/>
      <c r="D141" s="33"/>
      <c r="E141" s="406"/>
      <c r="F141" s="32"/>
      <c r="G141" s="3"/>
    </row>
    <row r="142" spans="1:7" ht="15">
      <c r="A142" s="388"/>
      <c r="B142" s="399" t="s">
        <v>566</v>
      </c>
      <c r="C142" s="33"/>
      <c r="D142" s="33"/>
      <c r="E142" s="406"/>
      <c r="F142" s="32"/>
      <c r="G142" s="3"/>
    </row>
    <row r="143" spans="1:7" ht="15">
      <c r="A143" s="388">
        <v>41035000</v>
      </c>
      <c r="B143" s="399" t="s">
        <v>567</v>
      </c>
      <c r="C143" s="41">
        <f>D143+E143</f>
        <v>218.28</v>
      </c>
      <c r="D143" s="41">
        <v>187.9</v>
      </c>
      <c r="E143" s="41">
        <v>30.38</v>
      </c>
      <c r="F143" s="22">
        <v>30.38</v>
      </c>
      <c r="G143" s="3"/>
    </row>
    <row r="144" spans="1:7" ht="15">
      <c r="A144" s="388"/>
      <c r="B144" s="399" t="s">
        <v>568</v>
      </c>
      <c r="C144" s="33"/>
      <c r="D144" s="33"/>
      <c r="E144" s="406"/>
      <c r="F144" s="32"/>
      <c r="G144" s="3"/>
    </row>
    <row r="145" spans="1:7" ht="15">
      <c r="A145" s="388"/>
      <c r="B145" s="396" t="s">
        <v>542</v>
      </c>
      <c r="C145" s="33"/>
      <c r="D145" s="33"/>
      <c r="E145" s="406"/>
      <c r="F145" s="32"/>
      <c r="G145" s="3"/>
    </row>
    <row r="146" spans="1:7" ht="15">
      <c r="A146" s="388">
        <v>41035000</v>
      </c>
      <c r="B146" s="399" t="s">
        <v>569</v>
      </c>
      <c r="C146" s="41">
        <f>D146</f>
        <v>110</v>
      </c>
      <c r="D146" s="41">
        <v>110</v>
      </c>
      <c r="E146" s="406"/>
      <c r="F146" s="32"/>
      <c r="G146" s="3"/>
    </row>
    <row r="147" spans="1:7" ht="15">
      <c r="A147" s="388"/>
      <c r="B147" s="399"/>
      <c r="C147" s="33"/>
      <c r="D147" s="33"/>
      <c r="E147" s="406"/>
      <c r="F147" s="32"/>
      <c r="G147" s="3"/>
    </row>
    <row r="148" spans="1:7" ht="15">
      <c r="A148" s="388">
        <v>41035000</v>
      </c>
      <c r="B148" s="399" t="s">
        <v>502</v>
      </c>
      <c r="C148" s="406"/>
      <c r="D148" s="406"/>
      <c r="E148" s="406"/>
      <c r="F148" s="32"/>
      <c r="G148" s="3"/>
    </row>
    <row r="149" spans="1:7" ht="15">
      <c r="A149" s="388"/>
      <c r="B149" s="399" t="s">
        <v>503</v>
      </c>
      <c r="C149" s="33">
        <f>E149</f>
        <v>84.614</v>
      </c>
      <c r="D149" s="33"/>
      <c r="E149" s="33">
        <v>84.614</v>
      </c>
      <c r="F149" s="21"/>
      <c r="G149" s="3"/>
    </row>
    <row r="150" spans="1:7" ht="15">
      <c r="A150" s="388"/>
      <c r="B150" s="399" t="s">
        <v>429</v>
      </c>
      <c r="C150" s="406"/>
      <c r="D150" s="406"/>
      <c r="E150" s="406"/>
      <c r="F150" s="32"/>
      <c r="G150" s="3"/>
    </row>
    <row r="151" spans="1:7" ht="15">
      <c r="A151" s="388">
        <v>41035000</v>
      </c>
      <c r="B151" s="399" t="s">
        <v>519</v>
      </c>
      <c r="C151" s="33">
        <f>E151</f>
        <v>3621.654</v>
      </c>
      <c r="D151" s="33"/>
      <c r="E151" s="33">
        <v>3621.654</v>
      </c>
      <c r="F151" s="21">
        <v>3621.654</v>
      </c>
      <c r="G151" s="3"/>
    </row>
    <row r="152" spans="1:7" ht="15">
      <c r="A152" s="388"/>
      <c r="B152" s="399" t="s">
        <v>281</v>
      </c>
      <c r="C152" s="33"/>
      <c r="D152" s="33"/>
      <c r="E152" s="33"/>
      <c r="F152" s="21"/>
      <c r="G152" s="3"/>
    </row>
    <row r="153" spans="1:7" ht="15">
      <c r="A153" s="388">
        <v>41035000</v>
      </c>
      <c r="B153" s="399" t="s">
        <v>507</v>
      </c>
      <c r="C153" s="41">
        <f>E153</f>
        <v>44.91</v>
      </c>
      <c r="D153" s="41"/>
      <c r="E153" s="41">
        <v>44.91</v>
      </c>
      <c r="F153" s="22">
        <v>44.91</v>
      </c>
      <c r="G153" s="3"/>
    </row>
    <row r="154" spans="1:7" ht="15">
      <c r="A154" s="388"/>
      <c r="B154" s="399" t="s">
        <v>404</v>
      </c>
      <c r="C154" s="406"/>
      <c r="D154" s="406"/>
      <c r="E154" s="406"/>
      <c r="F154" s="32"/>
      <c r="G154" s="3"/>
    </row>
    <row r="155" spans="1:7" ht="15">
      <c r="A155" s="388">
        <v>41035000</v>
      </c>
      <c r="B155" s="399" t="s">
        <v>508</v>
      </c>
      <c r="C155" s="33">
        <f>E155</f>
        <v>999.957</v>
      </c>
      <c r="D155" s="396"/>
      <c r="E155" s="33">
        <v>999.957</v>
      </c>
      <c r="F155" s="21">
        <v>999.957</v>
      </c>
      <c r="G155" s="3"/>
    </row>
    <row r="156" spans="1:7" ht="15">
      <c r="A156" s="388"/>
      <c r="B156" s="399" t="s">
        <v>509</v>
      </c>
      <c r="C156" s="406"/>
      <c r="D156" s="406"/>
      <c r="E156" s="406"/>
      <c r="F156" s="32"/>
      <c r="G156" s="3"/>
    </row>
    <row r="157" spans="1:7" ht="15">
      <c r="A157" s="388"/>
      <c r="B157" s="399" t="s">
        <v>510</v>
      </c>
      <c r="C157" s="406"/>
      <c r="D157" s="406"/>
      <c r="E157" s="406"/>
      <c r="F157" s="32"/>
      <c r="G157" s="3"/>
    </row>
    <row r="158" spans="1:7" ht="15">
      <c r="A158" s="388">
        <v>41035000</v>
      </c>
      <c r="B158" s="399" t="s">
        <v>520</v>
      </c>
      <c r="C158" s="33">
        <f>E158</f>
        <v>13.604</v>
      </c>
      <c r="D158" s="33"/>
      <c r="E158" s="33">
        <v>13.604</v>
      </c>
      <c r="F158" s="21">
        <v>13.604</v>
      </c>
      <c r="G158" s="3"/>
    </row>
    <row r="159" spans="1:7" ht="15">
      <c r="A159" s="388"/>
      <c r="B159" s="399" t="s">
        <v>521</v>
      </c>
      <c r="C159" s="406"/>
      <c r="D159" s="406"/>
      <c r="E159" s="406"/>
      <c r="F159" s="32"/>
      <c r="G159" s="3"/>
    </row>
    <row r="160" spans="1:7" ht="15">
      <c r="A160" s="388">
        <v>41035000</v>
      </c>
      <c r="B160" s="399" t="s">
        <v>522</v>
      </c>
      <c r="C160" s="41">
        <f>E160</f>
        <v>119</v>
      </c>
      <c r="D160" s="41"/>
      <c r="E160" s="41">
        <v>119</v>
      </c>
      <c r="F160" s="22">
        <v>119</v>
      </c>
      <c r="G160" s="3"/>
    </row>
    <row r="161" spans="1:7" ht="15">
      <c r="A161" s="388"/>
      <c r="B161" s="399" t="s">
        <v>523</v>
      </c>
      <c r="C161" s="406"/>
      <c r="D161" s="406"/>
      <c r="E161" s="406"/>
      <c r="F161" s="32"/>
      <c r="G161" s="3"/>
    </row>
    <row r="162" spans="1:7" ht="15">
      <c r="A162" s="388"/>
      <c r="B162" s="399" t="s">
        <v>524</v>
      </c>
      <c r="C162" s="406"/>
      <c r="D162" s="406"/>
      <c r="E162" s="406"/>
      <c r="F162" s="32"/>
      <c r="G162" s="3"/>
    </row>
    <row r="163" spans="1:7" ht="15">
      <c r="A163" s="388">
        <v>41035000</v>
      </c>
      <c r="B163" s="399" t="s">
        <v>570</v>
      </c>
      <c r="C163" s="41">
        <f>E163</f>
        <v>99.9</v>
      </c>
      <c r="D163" s="41"/>
      <c r="E163" s="41">
        <v>99.9</v>
      </c>
      <c r="F163" s="41">
        <v>99.9</v>
      </c>
      <c r="G163" s="3"/>
    </row>
    <row r="164" spans="1:7" ht="15">
      <c r="A164" s="388"/>
      <c r="B164" s="399" t="s">
        <v>571</v>
      </c>
      <c r="C164" s="396"/>
      <c r="D164" s="396"/>
      <c r="E164" s="396"/>
      <c r="F164" s="32"/>
      <c r="G164" s="3"/>
    </row>
    <row r="165" spans="1:7" ht="15">
      <c r="A165" s="388">
        <v>41035800</v>
      </c>
      <c r="B165" s="399" t="s">
        <v>121</v>
      </c>
      <c r="C165" s="33">
        <f>D165</f>
        <v>1106.626</v>
      </c>
      <c r="D165" s="33">
        <v>1106.626</v>
      </c>
      <c r="E165" s="406"/>
      <c r="F165" s="32"/>
      <c r="G165" s="3"/>
    </row>
    <row r="166" spans="1:7" ht="15">
      <c r="A166" s="388"/>
      <c r="B166" s="399" t="s">
        <v>572</v>
      </c>
      <c r="C166" s="406"/>
      <c r="D166" s="406"/>
      <c r="E166" s="406"/>
      <c r="F166" s="32"/>
      <c r="G166" s="3"/>
    </row>
    <row r="167" spans="1:7" ht="15">
      <c r="A167" s="388"/>
      <c r="B167" s="399" t="s">
        <v>573</v>
      </c>
      <c r="C167" s="406"/>
      <c r="D167" s="406"/>
      <c r="E167" s="406"/>
      <c r="F167" s="32"/>
      <c r="G167" s="3"/>
    </row>
    <row r="168" spans="1:7" ht="15">
      <c r="A168" s="388"/>
      <c r="B168" s="399" t="s">
        <v>574</v>
      </c>
      <c r="C168" s="406"/>
      <c r="D168" s="406"/>
      <c r="E168" s="406"/>
      <c r="F168" s="32"/>
      <c r="G168" s="3"/>
    </row>
    <row r="169" spans="1:7" ht="15">
      <c r="A169" s="388"/>
      <c r="B169" s="399" t="s">
        <v>575</v>
      </c>
      <c r="C169" s="406"/>
      <c r="D169" s="406"/>
      <c r="E169" s="406"/>
      <c r="F169" s="32"/>
      <c r="G169" s="3"/>
    </row>
    <row r="170" spans="1:7" ht="15">
      <c r="A170" s="388">
        <v>41037000</v>
      </c>
      <c r="B170" s="399" t="s">
        <v>576</v>
      </c>
      <c r="C170" s="33">
        <f>D170</f>
        <v>1148.272</v>
      </c>
      <c r="D170" s="33">
        <v>1148.272</v>
      </c>
      <c r="E170" s="406"/>
      <c r="F170" s="32"/>
      <c r="G170" s="3"/>
    </row>
    <row r="171" spans="1:7" ht="15">
      <c r="A171" s="388"/>
      <c r="B171" s="399" t="s">
        <v>577</v>
      </c>
      <c r="C171" s="396"/>
      <c r="D171" s="396"/>
      <c r="E171" s="406"/>
      <c r="F171" s="32"/>
      <c r="G171" s="3"/>
    </row>
    <row r="172" spans="1:7" ht="15">
      <c r="A172" s="32"/>
      <c r="B172" s="32"/>
      <c r="C172" s="406"/>
      <c r="D172" s="406"/>
      <c r="E172" s="406"/>
      <c r="F172" s="32"/>
      <c r="G172" s="3"/>
    </row>
    <row r="173" spans="1:7" ht="16.5">
      <c r="A173" s="34"/>
      <c r="B173" s="34" t="s">
        <v>126</v>
      </c>
      <c r="C173" s="29">
        <f>C74+C75</f>
        <v>427227.80799999996</v>
      </c>
      <c r="D173" s="29">
        <f>D74+D75</f>
        <v>412937.23899999994</v>
      </c>
      <c r="E173" s="29">
        <f>E74+E75</f>
        <v>14290.569</v>
      </c>
      <c r="F173" s="29">
        <f>F74+F75</f>
        <v>5646.251</v>
      </c>
      <c r="G173" s="3"/>
    </row>
    <row r="174" spans="1:7" ht="14.25">
      <c r="A174" s="219"/>
      <c r="B174" s="219"/>
      <c r="C174" s="219"/>
      <c r="D174" s="219"/>
      <c r="E174" s="219"/>
      <c r="F174" s="219"/>
      <c r="G174" s="3"/>
    </row>
    <row r="175" spans="1:7" ht="14.25">
      <c r="A175" s="219"/>
      <c r="B175" s="219"/>
      <c r="C175" s="219"/>
      <c r="D175" s="219"/>
      <c r="E175" s="219"/>
      <c r="F175" s="219"/>
      <c r="G175" s="3"/>
    </row>
    <row r="176" spans="1:7" ht="14.25">
      <c r="A176" s="219"/>
      <c r="B176" s="219"/>
      <c r="C176" s="219"/>
      <c r="D176" s="219"/>
      <c r="E176" s="219"/>
      <c r="F176" s="219"/>
      <c r="G176" s="3"/>
    </row>
    <row r="177" spans="1:7" ht="18">
      <c r="A177" s="219"/>
      <c r="B177" s="39" t="s">
        <v>430</v>
      </c>
      <c r="C177" s="39"/>
      <c r="D177" s="39"/>
      <c r="E177" s="39"/>
      <c r="F177" s="219"/>
      <c r="G177" s="3"/>
    </row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48"/>
  <rowBreaks count="1" manualBreakCount="1">
    <brk id="7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="75" zoomScaleNormal="75" workbookViewId="0" topLeftCell="A1">
      <selection activeCell="B15" sqref="B15"/>
    </sheetView>
  </sheetViews>
  <sheetFormatPr defaultColWidth="9.00390625" defaultRowHeight="12.75"/>
  <cols>
    <col min="1" max="1" width="13.625" style="0" customWidth="1"/>
    <col min="2" max="2" width="90.25390625" style="0" customWidth="1"/>
    <col min="3" max="3" width="13.25390625" style="0" customWidth="1"/>
    <col min="4" max="4" width="14.00390625" style="0" customWidth="1"/>
    <col min="5" max="5" width="16.00390625" style="0" customWidth="1"/>
    <col min="6" max="6" width="14.25390625" style="0" customWidth="1"/>
    <col min="7" max="7" width="12.625" style="0" customWidth="1"/>
  </cols>
  <sheetData>
    <row r="1" spans="1:8" ht="14.25">
      <c r="A1" s="44"/>
      <c r="B1" s="44"/>
      <c r="C1" s="44"/>
      <c r="D1" s="44"/>
      <c r="E1" s="2"/>
      <c r="F1" s="2" t="s">
        <v>0</v>
      </c>
      <c r="G1" s="2"/>
      <c r="H1" s="44"/>
    </row>
    <row r="2" spans="1:8" ht="14.25">
      <c r="A2" s="44"/>
      <c r="B2" s="44"/>
      <c r="C2" s="44"/>
      <c r="D2" s="44"/>
      <c r="E2" s="2" t="s">
        <v>578</v>
      </c>
      <c r="F2" s="2"/>
      <c r="G2" s="2"/>
      <c r="H2" s="44"/>
    </row>
    <row r="3" spans="1:8" ht="14.25">
      <c r="A3" s="44"/>
      <c r="B3" s="44"/>
      <c r="C3" s="44"/>
      <c r="D3" s="44"/>
      <c r="E3" s="2"/>
      <c r="F3" s="2" t="s">
        <v>579</v>
      </c>
      <c r="G3" s="2"/>
      <c r="H3" s="44"/>
    </row>
    <row r="4" spans="1:8" ht="18">
      <c r="A4" s="46"/>
      <c r="B4" s="44"/>
      <c r="C4" s="44"/>
      <c r="D4" s="44"/>
      <c r="E4" s="2"/>
      <c r="F4" s="2"/>
      <c r="G4" s="2"/>
      <c r="H4" s="44"/>
    </row>
    <row r="5" spans="1:7" ht="12.75">
      <c r="A5" s="47"/>
      <c r="B5" s="48"/>
      <c r="C5" s="48"/>
      <c r="D5" s="48"/>
      <c r="E5" s="1"/>
      <c r="F5" s="1"/>
      <c r="G5" s="1"/>
    </row>
    <row r="6" spans="1:6" ht="12.75">
      <c r="A6" s="49"/>
      <c r="B6" s="44" t="s">
        <v>580</v>
      </c>
      <c r="C6" s="44"/>
      <c r="D6" s="44"/>
      <c r="E6" s="47"/>
      <c r="F6" s="47"/>
    </row>
    <row r="7" spans="1:6" ht="12.75">
      <c r="A7" s="44"/>
      <c r="B7" s="44" t="s">
        <v>175</v>
      </c>
      <c r="C7" s="44"/>
      <c r="D7" s="44"/>
      <c r="E7" s="47"/>
      <c r="F7" s="47"/>
    </row>
    <row r="8" spans="1:6" ht="12.75">
      <c r="A8" s="48"/>
      <c r="B8" s="48"/>
      <c r="C8" s="50"/>
      <c r="D8" s="50"/>
      <c r="E8" s="48"/>
      <c r="F8" s="48"/>
    </row>
    <row r="9" spans="1:6" ht="13.5">
      <c r="A9" s="45"/>
      <c r="B9" s="51"/>
      <c r="C9" s="52"/>
      <c r="D9" s="52"/>
      <c r="E9" s="51"/>
      <c r="F9" s="51"/>
    </row>
    <row r="10" spans="1:7" ht="13.5">
      <c r="A10" s="5" t="s">
        <v>5</v>
      </c>
      <c r="B10" s="54"/>
      <c r="C10" s="55" t="s">
        <v>177</v>
      </c>
      <c r="D10" s="5" t="s">
        <v>178</v>
      </c>
      <c r="E10" s="5" t="s">
        <v>179</v>
      </c>
      <c r="F10" s="64" t="s">
        <v>180</v>
      </c>
      <c r="G10" s="248"/>
    </row>
    <row r="11" spans="1:7" ht="12.75">
      <c r="A11" s="10" t="s">
        <v>7</v>
      </c>
      <c r="B11" s="51" t="s">
        <v>181</v>
      </c>
      <c r="C11" s="57" t="s">
        <v>182</v>
      </c>
      <c r="D11" s="58" t="s">
        <v>183</v>
      </c>
      <c r="E11" s="58" t="s">
        <v>185</v>
      </c>
      <c r="F11" s="57" t="s">
        <v>186</v>
      </c>
      <c r="G11" s="5" t="s">
        <v>187</v>
      </c>
    </row>
    <row r="12" spans="1:7" ht="12.75">
      <c r="A12" s="10" t="s">
        <v>12</v>
      </c>
      <c r="B12" s="51"/>
      <c r="C12" s="57" t="s">
        <v>189</v>
      </c>
      <c r="D12" s="58">
        <v>2015</v>
      </c>
      <c r="E12" s="58" t="s">
        <v>191</v>
      </c>
      <c r="F12" s="57" t="s">
        <v>192</v>
      </c>
      <c r="G12" s="60" t="s">
        <v>193</v>
      </c>
    </row>
    <row r="13" spans="1:7" ht="13.5">
      <c r="A13" s="10"/>
      <c r="B13" s="51"/>
      <c r="C13" s="57" t="s">
        <v>433</v>
      </c>
      <c r="D13" s="58" t="s">
        <v>196</v>
      </c>
      <c r="E13" s="61" t="s">
        <v>198</v>
      </c>
      <c r="F13" s="57" t="s">
        <v>199</v>
      </c>
      <c r="G13" s="61" t="s">
        <v>434</v>
      </c>
    </row>
    <row r="14" spans="1:7" ht="13.5">
      <c r="A14" s="62">
        <v>1</v>
      </c>
      <c r="B14" s="63">
        <v>2</v>
      </c>
      <c r="C14" s="64">
        <v>3</v>
      </c>
      <c r="D14" s="64">
        <v>4</v>
      </c>
      <c r="E14" s="64">
        <v>6</v>
      </c>
      <c r="F14" s="65">
        <v>7</v>
      </c>
      <c r="G14" s="66">
        <v>8</v>
      </c>
    </row>
    <row r="15" spans="1:7" ht="12.75">
      <c r="A15" s="67">
        <v>10000000</v>
      </c>
      <c r="B15" s="68" t="s">
        <v>19</v>
      </c>
      <c r="C15" s="69">
        <f>C16+C38+C34</f>
        <v>92461.77</v>
      </c>
      <c r="D15" s="69">
        <f>D16+D38+D34</f>
        <v>118504.56999999999</v>
      </c>
      <c r="E15" s="69">
        <f>E16+E38+E34</f>
        <v>138409.88</v>
      </c>
      <c r="F15" s="71">
        <f aca="true" t="shared" si="0" ref="F15:F16">E15/C15*100</f>
        <v>149.6941708989564</v>
      </c>
      <c r="G15" s="73">
        <f aca="true" t="shared" si="1" ref="G15:G16">E15/D15*100</f>
        <v>116.79708217159896</v>
      </c>
    </row>
    <row r="16" spans="1:7" ht="12.75">
      <c r="A16" s="67">
        <v>11000000</v>
      </c>
      <c r="B16" s="68" t="s">
        <v>201</v>
      </c>
      <c r="C16" s="69">
        <f>C18+C29</f>
        <v>50711.922</v>
      </c>
      <c r="D16" s="69">
        <f>D18+D29</f>
        <v>54931.922</v>
      </c>
      <c r="E16" s="70">
        <f>E18+E29</f>
        <v>63410.895</v>
      </c>
      <c r="F16" s="73">
        <f t="shared" si="0"/>
        <v>125.0413955913562</v>
      </c>
      <c r="G16" s="73">
        <f t="shared" si="1"/>
        <v>115.4354202279687</v>
      </c>
    </row>
    <row r="17" spans="1:7" ht="12.75">
      <c r="A17" s="67"/>
      <c r="B17" s="68" t="s">
        <v>202</v>
      </c>
      <c r="C17" s="69"/>
      <c r="D17" s="69"/>
      <c r="E17" s="70"/>
      <c r="F17" s="73"/>
      <c r="G17" s="73"/>
    </row>
    <row r="18" spans="1:7" ht="12.75">
      <c r="A18" s="58">
        <v>11010000</v>
      </c>
      <c r="B18" s="74" t="s">
        <v>408</v>
      </c>
      <c r="C18" s="75">
        <f>C19+C21+C24+C26+C31</f>
        <v>50711.922</v>
      </c>
      <c r="D18" s="75">
        <f>D19+D21+D24+D26+D31</f>
        <v>54931.922</v>
      </c>
      <c r="E18" s="75">
        <f>E19+E21+E24+E26+E31</f>
        <v>63408.645</v>
      </c>
      <c r="F18" s="73">
        <f aca="true" t="shared" si="2" ref="F18:F19">E18/C18*100</f>
        <v>125.03695876484429</v>
      </c>
      <c r="G18" s="73">
        <f aca="true" t="shared" si="3" ref="G18:G19">E18/D18*100</f>
        <v>115.43132424894944</v>
      </c>
    </row>
    <row r="19" spans="1:7" ht="12.75">
      <c r="A19" s="58">
        <v>11010100</v>
      </c>
      <c r="B19" s="74" t="s">
        <v>203</v>
      </c>
      <c r="C19" s="75">
        <v>37359.022</v>
      </c>
      <c r="D19" s="75">
        <v>40829.022</v>
      </c>
      <c r="E19" s="77">
        <v>42761.417</v>
      </c>
      <c r="F19" s="73">
        <f t="shared" si="2"/>
        <v>114.46075060530225</v>
      </c>
      <c r="G19" s="73">
        <f t="shared" si="3"/>
        <v>104.73289563487465</v>
      </c>
    </row>
    <row r="20" spans="1:7" ht="12.75">
      <c r="A20" s="58"/>
      <c r="B20" s="74" t="s">
        <v>204</v>
      </c>
      <c r="C20" s="75"/>
      <c r="D20" s="75"/>
      <c r="E20" s="77"/>
      <c r="F20" s="73"/>
      <c r="G20" s="73"/>
    </row>
    <row r="21" spans="1:7" ht="12.75">
      <c r="A21" s="58">
        <v>11010200</v>
      </c>
      <c r="B21" s="74" t="s">
        <v>24</v>
      </c>
      <c r="C21" s="75">
        <v>8200</v>
      </c>
      <c r="D21" s="75">
        <v>8200</v>
      </c>
      <c r="E21" s="77">
        <v>10618.29</v>
      </c>
      <c r="F21" s="73">
        <f>E21/C21*100</f>
        <v>129.49134146341464</v>
      </c>
      <c r="G21" s="73">
        <f>E21/D21*100</f>
        <v>129.49134146341464</v>
      </c>
    </row>
    <row r="22" spans="1:7" ht="12.75">
      <c r="A22" s="58"/>
      <c r="B22" s="74" t="s">
        <v>205</v>
      </c>
      <c r="C22" s="75"/>
      <c r="D22" s="75"/>
      <c r="E22" s="77"/>
      <c r="F22" s="73"/>
      <c r="G22" s="73"/>
    </row>
    <row r="23" spans="1:7" ht="12.75">
      <c r="A23" s="58"/>
      <c r="B23" s="74" t="s">
        <v>206</v>
      </c>
      <c r="C23" s="75"/>
      <c r="D23" s="75"/>
      <c r="E23" s="77"/>
      <c r="F23" s="73"/>
      <c r="G23" s="73"/>
    </row>
    <row r="24" spans="1:7" ht="12.75">
      <c r="A24" s="58">
        <v>11010400</v>
      </c>
      <c r="B24" s="74" t="s">
        <v>207</v>
      </c>
      <c r="C24" s="75">
        <v>2687.55</v>
      </c>
      <c r="D24" s="75">
        <v>3937.55</v>
      </c>
      <c r="E24" s="77">
        <v>7289.285</v>
      </c>
      <c r="F24" s="73">
        <f>E24/C24*100</f>
        <v>271.224163271381</v>
      </c>
      <c r="G24" s="73">
        <f>E24/D24*100</f>
        <v>185.12234765272822</v>
      </c>
    </row>
    <row r="25" spans="1:7" ht="12.75">
      <c r="A25" s="58"/>
      <c r="B25" s="74" t="s">
        <v>208</v>
      </c>
      <c r="C25" s="75"/>
      <c r="D25" s="75"/>
      <c r="E25" s="77"/>
      <c r="F25" s="73"/>
      <c r="G25" s="73"/>
    </row>
    <row r="26" spans="1:7" ht="12.75">
      <c r="A26" s="58">
        <v>11010500</v>
      </c>
      <c r="B26" s="74" t="s">
        <v>209</v>
      </c>
      <c r="C26" s="75">
        <v>2425.35</v>
      </c>
      <c r="D26" s="75">
        <v>1925.35</v>
      </c>
      <c r="E26" s="77">
        <v>2157.758</v>
      </c>
      <c r="F26" s="73">
        <f>E26/C26*100</f>
        <v>88.9668707609211</v>
      </c>
      <c r="G26" s="73">
        <f>E26/D26*100</f>
        <v>112.07094813929935</v>
      </c>
    </row>
    <row r="27" spans="1:7" ht="12.75">
      <c r="A27" s="58"/>
      <c r="B27" s="74" t="s">
        <v>210</v>
      </c>
      <c r="C27" s="75"/>
      <c r="D27" s="75"/>
      <c r="E27" s="77"/>
      <c r="F27" s="73"/>
      <c r="G27" s="73"/>
    </row>
    <row r="28" spans="1:7" ht="12.75">
      <c r="A28" s="58"/>
      <c r="B28" s="74" t="s">
        <v>211</v>
      </c>
      <c r="C28" s="75"/>
      <c r="D28" s="75"/>
      <c r="E28" s="77"/>
      <c r="F28" s="73"/>
      <c r="G28" s="73"/>
    </row>
    <row r="29" spans="1:7" ht="12.75">
      <c r="A29" s="78">
        <v>11010600</v>
      </c>
      <c r="B29" s="74" t="s">
        <v>212</v>
      </c>
      <c r="C29" s="75">
        <v>0</v>
      </c>
      <c r="D29" s="75">
        <v>0</v>
      </c>
      <c r="E29" s="77">
        <v>2.25</v>
      </c>
      <c r="F29" s="73">
        <v>0</v>
      </c>
      <c r="G29" s="73">
        <v>0</v>
      </c>
    </row>
    <row r="30" spans="1:7" ht="12.75">
      <c r="A30" s="78"/>
      <c r="B30" s="74" t="s">
        <v>213</v>
      </c>
      <c r="C30" s="75"/>
      <c r="D30" s="75"/>
      <c r="E30" s="77"/>
      <c r="F30" s="73"/>
      <c r="G30" s="73"/>
    </row>
    <row r="31" spans="1:7" ht="12.75">
      <c r="A31" s="78">
        <v>11010900</v>
      </c>
      <c r="B31" s="74" t="s">
        <v>369</v>
      </c>
      <c r="C31" s="75">
        <v>40</v>
      </c>
      <c r="D31" s="75">
        <v>40</v>
      </c>
      <c r="E31" s="77">
        <v>581.895</v>
      </c>
      <c r="F31" s="73">
        <f>E31/C31*100</f>
        <v>1454.7375</v>
      </c>
      <c r="G31" s="73">
        <f>E31/D31*100</f>
        <v>1454.7375</v>
      </c>
    </row>
    <row r="32" spans="1:7" ht="12.75">
      <c r="A32" s="78"/>
      <c r="B32" s="74" t="s">
        <v>435</v>
      </c>
      <c r="C32" s="75"/>
      <c r="D32" s="75"/>
      <c r="E32" s="77"/>
      <c r="F32" s="73"/>
      <c r="G32" s="73"/>
    </row>
    <row r="33" spans="1:7" ht="12.75">
      <c r="A33" s="78"/>
      <c r="B33" s="74" t="s">
        <v>436</v>
      </c>
      <c r="C33" s="75"/>
      <c r="D33" s="75"/>
      <c r="E33" s="77"/>
      <c r="F33" s="73"/>
      <c r="G33" s="73"/>
    </row>
    <row r="34" spans="1:7" ht="12.75">
      <c r="A34" s="67">
        <v>16000000</v>
      </c>
      <c r="B34" s="68" t="s">
        <v>216</v>
      </c>
      <c r="C34" s="75">
        <f aca="true" t="shared" si="4" ref="C34:C35">C35</f>
        <v>0</v>
      </c>
      <c r="D34" s="75">
        <f aca="true" t="shared" si="5" ref="D34:D35">D35</f>
        <v>0</v>
      </c>
      <c r="E34" s="79">
        <f>E35</f>
        <v>16.546</v>
      </c>
      <c r="F34" s="73">
        <v>0</v>
      </c>
      <c r="G34" s="73">
        <v>0</v>
      </c>
    </row>
    <row r="35" spans="1:7" ht="12.75">
      <c r="A35" s="67">
        <v>16010000</v>
      </c>
      <c r="B35" s="68" t="s">
        <v>217</v>
      </c>
      <c r="C35" s="75">
        <f t="shared" si="4"/>
        <v>0</v>
      </c>
      <c r="D35" s="75">
        <f t="shared" si="5"/>
        <v>0</v>
      </c>
      <c r="E35" s="75">
        <f>E36+E37</f>
        <v>16.546</v>
      </c>
      <c r="F35" s="73">
        <v>0</v>
      </c>
      <c r="G35" s="73">
        <v>0</v>
      </c>
    </row>
    <row r="36" spans="1:7" ht="12.75">
      <c r="A36" s="80">
        <v>16010200</v>
      </c>
      <c r="B36" s="74" t="s">
        <v>218</v>
      </c>
      <c r="C36" s="75">
        <v>0</v>
      </c>
      <c r="D36" s="75">
        <v>0</v>
      </c>
      <c r="E36" s="75">
        <v>2.546</v>
      </c>
      <c r="F36" s="73">
        <v>0</v>
      </c>
      <c r="G36" s="73">
        <v>0</v>
      </c>
    </row>
    <row r="37" spans="1:7" ht="12.75">
      <c r="A37" s="80">
        <v>16010400</v>
      </c>
      <c r="B37" s="74" t="s">
        <v>219</v>
      </c>
      <c r="C37" s="75">
        <v>0</v>
      </c>
      <c r="D37" s="75">
        <v>0</v>
      </c>
      <c r="E37" s="79">
        <v>14</v>
      </c>
      <c r="F37" s="73">
        <v>0</v>
      </c>
      <c r="G37" s="73">
        <v>0</v>
      </c>
    </row>
    <row r="38" spans="1:7" ht="12.75">
      <c r="A38" s="67">
        <v>18000000</v>
      </c>
      <c r="B38" s="68" t="s">
        <v>411</v>
      </c>
      <c r="C38" s="69">
        <f>C39+C44+C49+C52</f>
        <v>41749.848000000005</v>
      </c>
      <c r="D38" s="69">
        <f>D39+D44+D49+D52</f>
        <v>63572.647999999994</v>
      </c>
      <c r="E38" s="69">
        <f>E39+E44+E49+E52</f>
        <v>74982.439</v>
      </c>
      <c r="F38" s="73">
        <f aca="true" t="shared" si="6" ref="F38:F45">E38/C38*100</f>
        <v>179.5993101579675</v>
      </c>
      <c r="G38" s="73">
        <f aca="true" t="shared" si="7" ref="G38:G45">E38/D38*100</f>
        <v>117.94764157063271</v>
      </c>
    </row>
    <row r="39" spans="1:7" ht="12.75">
      <c r="A39" s="67">
        <v>18010000</v>
      </c>
      <c r="B39" s="68" t="s">
        <v>412</v>
      </c>
      <c r="C39" s="69">
        <f>C40+C41+C42+C43</f>
        <v>39713.048</v>
      </c>
      <c r="D39" s="69">
        <f>D40+D41+D42+D43</f>
        <v>61985.84799999999</v>
      </c>
      <c r="E39" s="69">
        <f>E40+E41+E42+E43</f>
        <v>73100.147</v>
      </c>
      <c r="F39" s="73">
        <f t="shared" si="6"/>
        <v>184.07085499959607</v>
      </c>
      <c r="G39" s="73">
        <f t="shared" si="7"/>
        <v>117.9303814638464</v>
      </c>
    </row>
    <row r="40" spans="1:7" ht="12.75">
      <c r="A40" s="67">
        <v>18010500</v>
      </c>
      <c r="B40" s="74" t="s">
        <v>33</v>
      </c>
      <c r="C40" s="69">
        <v>12290.07</v>
      </c>
      <c r="D40" s="69">
        <v>17290.67</v>
      </c>
      <c r="E40" s="70">
        <v>21120.979</v>
      </c>
      <c r="F40" s="73">
        <f t="shared" si="6"/>
        <v>171.85401710486596</v>
      </c>
      <c r="G40" s="73">
        <f t="shared" si="7"/>
        <v>122.15246141416152</v>
      </c>
    </row>
    <row r="41" spans="1:7" ht="12.75">
      <c r="A41" s="67">
        <v>18010600</v>
      </c>
      <c r="B41" s="74" t="s">
        <v>34</v>
      </c>
      <c r="C41" s="69">
        <v>22492.268</v>
      </c>
      <c r="D41" s="69">
        <v>37764.268</v>
      </c>
      <c r="E41" s="70">
        <v>42644.928</v>
      </c>
      <c r="F41" s="73">
        <f t="shared" si="6"/>
        <v>189.59816769033696</v>
      </c>
      <c r="G41" s="73">
        <f t="shared" si="7"/>
        <v>112.92401589777936</v>
      </c>
    </row>
    <row r="42" spans="1:7" ht="12.75">
      <c r="A42" s="67">
        <v>18010700</v>
      </c>
      <c r="B42" s="74" t="s">
        <v>35</v>
      </c>
      <c r="C42" s="69">
        <v>1546.67</v>
      </c>
      <c r="D42" s="69">
        <v>2175.77</v>
      </c>
      <c r="E42" s="70">
        <v>2554.527</v>
      </c>
      <c r="F42" s="73">
        <f t="shared" si="6"/>
        <v>165.16302766588865</v>
      </c>
      <c r="G42" s="73">
        <f t="shared" si="7"/>
        <v>117.40795212729287</v>
      </c>
    </row>
    <row r="43" spans="1:7" ht="12.75">
      <c r="A43" s="67">
        <v>18010900</v>
      </c>
      <c r="B43" s="74" t="s">
        <v>36</v>
      </c>
      <c r="C43" s="69">
        <v>3384.04</v>
      </c>
      <c r="D43" s="69">
        <v>4755.14</v>
      </c>
      <c r="E43" s="70">
        <v>6779.713</v>
      </c>
      <c r="F43" s="73">
        <f t="shared" si="6"/>
        <v>200.34376071204832</v>
      </c>
      <c r="G43" s="73">
        <f t="shared" si="7"/>
        <v>142.57651720033476</v>
      </c>
    </row>
    <row r="44" spans="1:7" ht="12.75">
      <c r="A44" s="67">
        <v>18020000</v>
      </c>
      <c r="B44" s="68" t="s">
        <v>38</v>
      </c>
      <c r="C44" s="69">
        <f>C45+C47</f>
        <v>1778.9</v>
      </c>
      <c r="D44" s="69">
        <f>D45+D47</f>
        <v>1328.9</v>
      </c>
      <c r="E44" s="70">
        <f>E45+E47</f>
        <v>1630.162</v>
      </c>
      <c r="F44" s="73">
        <f t="shared" si="6"/>
        <v>91.63876552925964</v>
      </c>
      <c r="G44" s="73">
        <f t="shared" si="7"/>
        <v>122.67002784257657</v>
      </c>
    </row>
    <row r="45" spans="1:7" ht="12.75">
      <c r="A45" s="58">
        <v>18020100</v>
      </c>
      <c r="B45" s="74" t="s">
        <v>220</v>
      </c>
      <c r="C45" s="75">
        <v>1488</v>
      </c>
      <c r="D45" s="75">
        <v>1038</v>
      </c>
      <c r="E45" s="77">
        <v>1119.189</v>
      </c>
      <c r="F45" s="73">
        <f t="shared" si="6"/>
        <v>75.21431451612904</v>
      </c>
      <c r="G45" s="73">
        <f t="shared" si="7"/>
        <v>107.82167630057803</v>
      </c>
    </row>
    <row r="46" spans="1:7" ht="12.75">
      <c r="A46" s="58"/>
      <c r="B46" s="74" t="s">
        <v>46</v>
      </c>
      <c r="C46" s="75"/>
      <c r="D46" s="75"/>
      <c r="E46" s="77"/>
      <c r="F46" s="73"/>
      <c r="G46" s="73"/>
    </row>
    <row r="47" spans="1:7" ht="12.75">
      <c r="A47" s="58">
        <v>18020200</v>
      </c>
      <c r="B47" s="74" t="s">
        <v>221</v>
      </c>
      <c r="C47" s="75">
        <v>290.9</v>
      </c>
      <c r="D47" s="75">
        <v>290.9</v>
      </c>
      <c r="E47" s="77">
        <v>510.973</v>
      </c>
      <c r="F47" s="73">
        <f>E47/C47*100</f>
        <v>175.65245788930906</v>
      </c>
      <c r="G47" s="73">
        <f>E47/D47*100</f>
        <v>175.65245788930906</v>
      </c>
    </row>
    <row r="48" spans="1:7" ht="12.75">
      <c r="A48" s="58"/>
      <c r="B48" s="74" t="s">
        <v>46</v>
      </c>
      <c r="C48" s="75"/>
      <c r="D48" s="75"/>
      <c r="E48" s="77"/>
      <c r="F48" s="73"/>
      <c r="G48" s="73"/>
    </row>
    <row r="49" spans="1:7" ht="12.75">
      <c r="A49" s="67">
        <v>18030000</v>
      </c>
      <c r="B49" s="68" t="s">
        <v>41</v>
      </c>
      <c r="C49" s="69">
        <f>C50+C51</f>
        <v>257.90000000000003</v>
      </c>
      <c r="D49" s="69">
        <f>D50+D51</f>
        <v>257.90000000000003</v>
      </c>
      <c r="E49" s="70">
        <f>E50+E51</f>
        <v>443.391</v>
      </c>
      <c r="F49" s="73">
        <f aca="true" t="shared" si="8" ref="F49:F51">E49/C49*100</f>
        <v>171.9236138037999</v>
      </c>
      <c r="G49" s="73">
        <f aca="true" t="shared" si="9" ref="G49:G51">E49/D49*100</f>
        <v>171.9236138037999</v>
      </c>
    </row>
    <row r="50" spans="1:7" ht="12.75">
      <c r="A50" s="58">
        <v>18030100</v>
      </c>
      <c r="B50" s="74" t="s">
        <v>42</v>
      </c>
      <c r="C50" s="75">
        <v>235.8</v>
      </c>
      <c r="D50" s="75">
        <v>235.8</v>
      </c>
      <c r="E50" s="77">
        <v>398.726</v>
      </c>
      <c r="F50" s="73">
        <f t="shared" si="8"/>
        <v>169.0949957591179</v>
      </c>
      <c r="G50" s="73">
        <f t="shared" si="9"/>
        <v>169.0949957591179</v>
      </c>
    </row>
    <row r="51" spans="1:7" ht="12.75">
      <c r="A51" s="58">
        <v>18030200</v>
      </c>
      <c r="B51" s="74" t="s">
        <v>43</v>
      </c>
      <c r="C51" s="75">
        <v>22.1</v>
      </c>
      <c r="D51" s="75">
        <v>22.1</v>
      </c>
      <c r="E51" s="77">
        <v>44.665</v>
      </c>
      <c r="F51" s="73">
        <f t="shared" si="8"/>
        <v>202.10407239819003</v>
      </c>
      <c r="G51" s="73">
        <f t="shared" si="9"/>
        <v>202.10407239819003</v>
      </c>
    </row>
    <row r="52" spans="1:7" ht="12.75">
      <c r="A52" s="67">
        <v>18040000</v>
      </c>
      <c r="B52" s="68" t="s">
        <v>440</v>
      </c>
      <c r="C52" s="69">
        <f>C54+C56+C58+C60+C62+C64+C70+C72+C66+C68</f>
        <v>0</v>
      </c>
      <c r="D52" s="69">
        <f>D54+D56+D58+D60+D62+D64+D70+D72+D66+D68</f>
        <v>0</v>
      </c>
      <c r="E52" s="69">
        <f>E54+E56+E58+E60+E62+E64+E70+E72+E66+E68</f>
        <v>-191.26100000000002</v>
      </c>
      <c r="F52" s="73">
        <v>0</v>
      </c>
      <c r="G52" s="73">
        <v>0</v>
      </c>
    </row>
    <row r="53" spans="1:7" ht="12.75">
      <c r="A53" s="67"/>
      <c r="B53" s="68" t="s">
        <v>441</v>
      </c>
      <c r="C53" s="69"/>
      <c r="D53" s="69"/>
      <c r="E53" s="70"/>
      <c r="F53" s="73"/>
      <c r="G53" s="73"/>
    </row>
    <row r="54" spans="1:7" ht="12.75">
      <c r="A54" s="58">
        <v>18040100</v>
      </c>
      <c r="B54" s="74" t="s">
        <v>222</v>
      </c>
      <c r="C54" s="75">
        <v>0</v>
      </c>
      <c r="D54" s="75">
        <v>0</v>
      </c>
      <c r="E54" s="77">
        <v>7.227</v>
      </c>
      <c r="F54" s="73">
        <v>0</v>
      </c>
      <c r="G54" s="73">
        <v>0</v>
      </c>
    </row>
    <row r="55" spans="1:7" ht="12.75">
      <c r="A55" s="58"/>
      <c r="B55" s="74" t="s">
        <v>442</v>
      </c>
      <c r="C55" s="58"/>
      <c r="D55" s="58"/>
      <c r="E55" s="77"/>
      <c r="F55" s="73"/>
      <c r="G55" s="73"/>
    </row>
    <row r="56" spans="1:7" ht="12.75">
      <c r="A56" s="58">
        <v>18040200</v>
      </c>
      <c r="B56" s="74" t="s">
        <v>222</v>
      </c>
      <c r="C56" s="75">
        <v>0</v>
      </c>
      <c r="D56" s="75">
        <v>0</v>
      </c>
      <c r="E56" s="70">
        <v>-177.319</v>
      </c>
      <c r="F56" s="73">
        <v>0</v>
      </c>
      <c r="G56" s="73">
        <v>0</v>
      </c>
    </row>
    <row r="57" spans="1:7" ht="12.75">
      <c r="A57" s="58"/>
      <c r="B57" s="74" t="s">
        <v>443</v>
      </c>
      <c r="C57" s="58"/>
      <c r="D57" s="58"/>
      <c r="E57" s="70"/>
      <c r="F57" s="73"/>
      <c r="G57" s="73"/>
    </row>
    <row r="58" spans="1:7" ht="12.75">
      <c r="A58" s="58">
        <v>18040500</v>
      </c>
      <c r="B58" s="74" t="s">
        <v>223</v>
      </c>
      <c r="C58" s="75">
        <v>0</v>
      </c>
      <c r="D58" s="75">
        <v>0</v>
      </c>
      <c r="E58" s="77">
        <v>1.47</v>
      </c>
      <c r="F58" s="73">
        <v>0</v>
      </c>
      <c r="G58" s="73">
        <v>0</v>
      </c>
    </row>
    <row r="59" spans="1:7" ht="12.75">
      <c r="A59" s="58"/>
      <c r="B59" s="74" t="s">
        <v>442</v>
      </c>
      <c r="C59" s="58"/>
      <c r="D59" s="58"/>
      <c r="E59" s="77"/>
      <c r="F59" s="73"/>
      <c r="G59" s="73"/>
    </row>
    <row r="60" spans="1:7" ht="12.75">
      <c r="A60" s="58">
        <v>18040600</v>
      </c>
      <c r="B60" s="74" t="s">
        <v>225</v>
      </c>
      <c r="C60" s="75">
        <v>0</v>
      </c>
      <c r="D60" s="75">
        <v>0</v>
      </c>
      <c r="E60" s="77">
        <v>-1.122</v>
      </c>
      <c r="F60" s="73">
        <v>0</v>
      </c>
      <c r="G60" s="73">
        <v>0</v>
      </c>
    </row>
    <row r="61" spans="1:7" ht="12.75">
      <c r="A61" s="58"/>
      <c r="B61" s="74" t="s">
        <v>444</v>
      </c>
      <c r="C61" s="58"/>
      <c r="D61" s="58"/>
      <c r="E61" s="77"/>
      <c r="F61" s="73"/>
      <c r="G61" s="73"/>
    </row>
    <row r="62" spans="1:7" ht="12.75">
      <c r="A62" s="58">
        <v>18040700</v>
      </c>
      <c r="B62" s="74" t="s">
        <v>223</v>
      </c>
      <c r="C62" s="75">
        <v>0</v>
      </c>
      <c r="D62" s="75">
        <v>0</v>
      </c>
      <c r="E62" s="77">
        <v>-5.121</v>
      </c>
      <c r="F62" s="73">
        <v>0</v>
      </c>
      <c r="G62" s="73">
        <v>0</v>
      </c>
    </row>
    <row r="63" spans="1:7" ht="12.75">
      <c r="A63" s="58"/>
      <c r="B63" s="74" t="s">
        <v>445</v>
      </c>
      <c r="C63" s="58"/>
      <c r="D63" s="58"/>
      <c r="E63" s="77"/>
      <c r="F63" s="73"/>
      <c r="G63" s="73"/>
    </row>
    <row r="64" spans="1:7" ht="12.75">
      <c r="A64" s="58">
        <v>18040800</v>
      </c>
      <c r="B64" s="74" t="s">
        <v>225</v>
      </c>
      <c r="C64" s="75">
        <v>0</v>
      </c>
      <c r="D64" s="75">
        <v>0</v>
      </c>
      <c r="E64" s="70">
        <v>-14.521</v>
      </c>
      <c r="F64" s="73">
        <v>0</v>
      </c>
      <c r="G64" s="73">
        <v>0</v>
      </c>
    </row>
    <row r="65" spans="1:7" ht="12.75">
      <c r="A65" s="58"/>
      <c r="B65" s="74" t="s">
        <v>446</v>
      </c>
      <c r="C65" s="75"/>
      <c r="D65" s="75"/>
      <c r="E65" s="70"/>
      <c r="F65" s="73"/>
      <c r="G65" s="73"/>
    </row>
    <row r="66" spans="1:7" ht="12.75">
      <c r="A66" s="58">
        <v>18040900</v>
      </c>
      <c r="B66" s="74" t="s">
        <v>229</v>
      </c>
      <c r="C66" s="75">
        <v>0</v>
      </c>
      <c r="D66" s="75">
        <v>0</v>
      </c>
      <c r="E66" s="77">
        <v>-0.169</v>
      </c>
      <c r="F66" s="73">
        <v>0</v>
      </c>
      <c r="G66" s="73">
        <v>0</v>
      </c>
    </row>
    <row r="67" spans="1:7" ht="12.75">
      <c r="A67" s="58"/>
      <c r="B67" s="74" t="s">
        <v>447</v>
      </c>
      <c r="C67" s="75"/>
      <c r="D67" s="75"/>
      <c r="E67" s="77"/>
      <c r="F67" s="73"/>
      <c r="G67" s="73"/>
    </row>
    <row r="68" spans="1:7" ht="12.75">
      <c r="A68" s="58">
        <v>18041000</v>
      </c>
      <c r="B68" s="74" t="s">
        <v>56</v>
      </c>
      <c r="C68" s="75">
        <v>0</v>
      </c>
      <c r="D68" s="75">
        <v>0</v>
      </c>
      <c r="E68" s="77">
        <v>0</v>
      </c>
      <c r="F68" s="73">
        <v>0</v>
      </c>
      <c r="G68" s="73">
        <v>0</v>
      </c>
    </row>
    <row r="69" spans="1:7" ht="12.75">
      <c r="A69" s="58"/>
      <c r="B69" s="74" t="s">
        <v>448</v>
      </c>
      <c r="C69" s="75"/>
      <c r="D69" s="75"/>
      <c r="E69" s="77"/>
      <c r="F69" s="73"/>
      <c r="G69" s="73"/>
    </row>
    <row r="70" spans="1:7" ht="12.75">
      <c r="A70" s="58">
        <v>18041400</v>
      </c>
      <c r="B70" s="74" t="s">
        <v>231</v>
      </c>
      <c r="C70" s="75">
        <v>0</v>
      </c>
      <c r="D70" s="75">
        <v>0</v>
      </c>
      <c r="E70" s="77">
        <v>-1.706</v>
      </c>
      <c r="F70" s="73">
        <v>0</v>
      </c>
      <c r="G70" s="73">
        <v>0</v>
      </c>
    </row>
    <row r="71" spans="1:7" ht="12.75">
      <c r="A71" s="58"/>
      <c r="B71" s="74" t="s">
        <v>449</v>
      </c>
      <c r="C71" s="75"/>
      <c r="D71" s="75"/>
      <c r="E71" s="70"/>
      <c r="F71" s="73"/>
      <c r="G71" s="73"/>
    </row>
    <row r="72" spans="1:7" ht="12.75">
      <c r="A72" s="58">
        <v>18041700</v>
      </c>
      <c r="B72" s="74" t="s">
        <v>233</v>
      </c>
      <c r="C72" s="75">
        <v>0</v>
      </c>
      <c r="D72" s="75">
        <v>0</v>
      </c>
      <c r="E72" s="77">
        <v>0</v>
      </c>
      <c r="F72" s="73">
        <v>0</v>
      </c>
      <c r="G72" s="73">
        <v>0</v>
      </c>
    </row>
    <row r="73" spans="1:7" ht="12.75">
      <c r="A73" s="58"/>
      <c r="B73" s="74" t="s">
        <v>450</v>
      </c>
      <c r="C73" s="58"/>
      <c r="D73" s="58"/>
      <c r="E73" s="77"/>
      <c r="F73" s="73"/>
      <c r="G73" s="73"/>
    </row>
    <row r="74" spans="1:7" ht="12.75">
      <c r="A74" s="67">
        <v>20000000</v>
      </c>
      <c r="B74" s="68" t="s">
        <v>62</v>
      </c>
      <c r="C74" s="69">
        <f>C75+C81+C84+C92</f>
        <v>26090.2</v>
      </c>
      <c r="D74" s="69">
        <f>D75+D81+D84+D92</f>
        <v>9018.4</v>
      </c>
      <c r="E74" s="69">
        <f>E75+E81+E84+E92</f>
        <v>5609.8550000000005</v>
      </c>
      <c r="F74" s="73">
        <f aca="true" t="shared" si="10" ref="F74:F76">E74/C74*100</f>
        <v>21.501770779833045</v>
      </c>
      <c r="G74" s="73">
        <f aca="true" t="shared" si="11" ref="G74:G76">E74/D74*100</f>
        <v>62.20454847866584</v>
      </c>
    </row>
    <row r="75" spans="1:7" ht="12.75">
      <c r="A75" s="67">
        <v>21000000</v>
      </c>
      <c r="B75" s="68" t="s">
        <v>63</v>
      </c>
      <c r="C75" s="69">
        <f>C76+C80+C77</f>
        <v>84.2</v>
      </c>
      <c r="D75" s="69">
        <f>D76+D80+D77</f>
        <v>38.4</v>
      </c>
      <c r="E75" s="69">
        <f>E76+E80+E77</f>
        <v>68.844</v>
      </c>
      <c r="F75" s="73">
        <f t="shared" si="10"/>
        <v>81.7624703087886</v>
      </c>
      <c r="G75" s="73">
        <f t="shared" si="11"/>
        <v>179.28125</v>
      </c>
    </row>
    <row r="76" spans="1:7" ht="12.75">
      <c r="A76" s="58">
        <v>21080500</v>
      </c>
      <c r="B76" s="74" t="s">
        <v>64</v>
      </c>
      <c r="C76" s="75">
        <v>1</v>
      </c>
      <c r="D76" s="75">
        <v>1</v>
      </c>
      <c r="E76" s="77">
        <v>13.954</v>
      </c>
      <c r="F76" s="73">
        <f t="shared" si="10"/>
        <v>1395.4</v>
      </c>
      <c r="G76" s="73">
        <f t="shared" si="11"/>
        <v>1395.4</v>
      </c>
    </row>
    <row r="77" spans="1:7" ht="13.5" customHeight="1">
      <c r="A77" s="58">
        <v>21080900</v>
      </c>
      <c r="B77" s="74" t="s">
        <v>526</v>
      </c>
      <c r="C77" s="75">
        <v>0</v>
      </c>
      <c r="D77" s="75">
        <v>0</v>
      </c>
      <c r="E77" s="77">
        <v>23.381</v>
      </c>
      <c r="F77" s="73">
        <v>0</v>
      </c>
      <c r="G77" s="73">
        <v>0</v>
      </c>
    </row>
    <row r="78" spans="1:7" ht="13.5" customHeight="1">
      <c r="A78" s="58"/>
      <c r="B78" s="74" t="s">
        <v>527</v>
      </c>
      <c r="C78" s="75"/>
      <c r="D78" s="75"/>
      <c r="E78" s="77"/>
      <c r="F78" s="73"/>
      <c r="G78" s="73"/>
    </row>
    <row r="79" spans="1:7" ht="13.5" customHeight="1">
      <c r="A79" s="58"/>
      <c r="B79" s="74" t="s">
        <v>528</v>
      </c>
      <c r="C79" s="75"/>
      <c r="D79" s="75"/>
      <c r="E79" s="77"/>
      <c r="F79" s="73"/>
      <c r="G79" s="73"/>
    </row>
    <row r="80" spans="1:7" ht="12.75">
      <c r="A80" s="58">
        <v>21081100</v>
      </c>
      <c r="B80" s="74" t="s">
        <v>68</v>
      </c>
      <c r="C80" s="75">
        <v>83.2</v>
      </c>
      <c r="D80" s="75">
        <v>37.4</v>
      </c>
      <c r="E80" s="77">
        <v>31.509</v>
      </c>
      <c r="F80" s="73">
        <f aca="true" t="shared" si="12" ref="F80:F85">E80/C80*100</f>
        <v>37.871394230769226</v>
      </c>
      <c r="G80" s="73">
        <f aca="true" t="shared" si="13" ref="G80:G85">E80/D80*100</f>
        <v>84.24866310160428</v>
      </c>
    </row>
    <row r="81" spans="1:7" ht="12.75">
      <c r="A81" s="67">
        <v>22000000</v>
      </c>
      <c r="B81" s="68" t="s">
        <v>452</v>
      </c>
      <c r="C81" s="69">
        <f aca="true" t="shared" si="14" ref="C81:C82">C82</f>
        <v>22700</v>
      </c>
      <c r="D81" s="69">
        <f aca="true" t="shared" si="15" ref="D81:D82">D82</f>
        <v>6569</v>
      </c>
      <c r="E81" s="69">
        <f aca="true" t="shared" si="16" ref="E81:E82">E82</f>
        <v>2733.039</v>
      </c>
      <c r="F81" s="73">
        <f t="shared" si="12"/>
        <v>12.039819383259912</v>
      </c>
      <c r="G81" s="73">
        <f t="shared" si="13"/>
        <v>41.60509971076268</v>
      </c>
    </row>
    <row r="82" spans="1:7" ht="12.75">
      <c r="A82" s="67">
        <v>22010000</v>
      </c>
      <c r="B82" s="68" t="s">
        <v>413</v>
      </c>
      <c r="C82" s="69">
        <f t="shared" si="14"/>
        <v>22700</v>
      </c>
      <c r="D82" s="69">
        <f t="shared" si="15"/>
        <v>6569</v>
      </c>
      <c r="E82" s="69">
        <f t="shared" si="16"/>
        <v>2733.039</v>
      </c>
      <c r="F82" s="73">
        <f t="shared" si="12"/>
        <v>12.039819383259912</v>
      </c>
      <c r="G82" s="73">
        <f t="shared" si="13"/>
        <v>41.60509971076268</v>
      </c>
    </row>
    <row r="83" spans="1:7" ht="12.75">
      <c r="A83" s="67">
        <v>22012500</v>
      </c>
      <c r="B83" s="68" t="s">
        <v>453</v>
      </c>
      <c r="C83" s="69">
        <v>22700</v>
      </c>
      <c r="D83" s="69">
        <v>6569</v>
      </c>
      <c r="E83" s="70">
        <v>2733.039</v>
      </c>
      <c r="F83" s="73">
        <f t="shared" si="12"/>
        <v>12.039819383259912</v>
      </c>
      <c r="G83" s="73">
        <f t="shared" si="13"/>
        <v>41.60509971076268</v>
      </c>
    </row>
    <row r="84" spans="1:7" ht="12.75">
      <c r="A84" s="67">
        <v>22090000</v>
      </c>
      <c r="B84" s="68" t="s">
        <v>71</v>
      </c>
      <c r="C84" s="69">
        <f>C85+C87+C88+C90</f>
        <v>3300</v>
      </c>
      <c r="D84" s="69">
        <f>D85+D87+D88+D90</f>
        <v>2390</v>
      </c>
      <c r="E84" s="69">
        <f>E85+E87+E88+E90</f>
        <v>2711.256</v>
      </c>
      <c r="F84" s="73">
        <f t="shared" si="12"/>
        <v>82.15927272727272</v>
      </c>
      <c r="G84" s="73">
        <f t="shared" si="13"/>
        <v>113.44167364016735</v>
      </c>
    </row>
    <row r="85" spans="1:7" ht="12.75">
      <c r="A85" s="58">
        <v>22090100</v>
      </c>
      <c r="B85" s="74" t="s">
        <v>454</v>
      </c>
      <c r="C85" s="75">
        <v>200</v>
      </c>
      <c r="D85" s="75">
        <v>146</v>
      </c>
      <c r="E85" s="77">
        <v>194.921</v>
      </c>
      <c r="F85" s="73">
        <f t="shared" si="12"/>
        <v>97.4605</v>
      </c>
      <c r="G85" s="73">
        <f t="shared" si="13"/>
        <v>133.50753424657535</v>
      </c>
    </row>
    <row r="86" spans="1:7" ht="12.75">
      <c r="A86" s="58"/>
      <c r="B86" s="74" t="s">
        <v>455</v>
      </c>
      <c r="C86" s="75"/>
      <c r="D86" s="75"/>
      <c r="E86" s="77"/>
      <c r="F86" s="73"/>
      <c r="G86" s="73"/>
    </row>
    <row r="87" spans="1:7" ht="12.75">
      <c r="A87" s="58">
        <v>22090200</v>
      </c>
      <c r="B87" s="74" t="s">
        <v>415</v>
      </c>
      <c r="C87" s="75">
        <v>1460</v>
      </c>
      <c r="D87" s="75">
        <v>221.9</v>
      </c>
      <c r="E87" s="77">
        <v>98.647</v>
      </c>
      <c r="F87" s="73">
        <f aca="true" t="shared" si="17" ref="F87:F88">E87/C87*100</f>
        <v>6.756643835616439</v>
      </c>
      <c r="G87" s="73">
        <f aca="true" t="shared" si="18" ref="G87:G88">E87/D87*100</f>
        <v>44.45561063542136</v>
      </c>
    </row>
    <row r="88" spans="1:7" ht="12.75">
      <c r="A88" s="58">
        <v>22090300</v>
      </c>
      <c r="B88" s="74" t="s">
        <v>456</v>
      </c>
      <c r="C88" s="75">
        <v>7.5</v>
      </c>
      <c r="D88" s="75">
        <v>2.1</v>
      </c>
      <c r="E88" s="77">
        <v>2.278</v>
      </c>
      <c r="F88" s="73">
        <f t="shared" si="17"/>
        <v>30.373333333333335</v>
      </c>
      <c r="G88" s="73">
        <f t="shared" si="18"/>
        <v>108.47619047619048</v>
      </c>
    </row>
    <row r="89" spans="1:7" ht="12.75">
      <c r="A89" s="58"/>
      <c r="B89" s="74" t="s">
        <v>457</v>
      </c>
      <c r="C89" s="75"/>
      <c r="D89" s="75"/>
      <c r="E89" s="77"/>
      <c r="F89" s="73"/>
      <c r="G89" s="73"/>
    </row>
    <row r="90" spans="1:7" ht="12.75">
      <c r="A90" s="58">
        <v>22090400</v>
      </c>
      <c r="B90" s="74" t="s">
        <v>458</v>
      </c>
      <c r="C90" s="75">
        <v>1632.5</v>
      </c>
      <c r="D90" s="75">
        <v>2020</v>
      </c>
      <c r="E90" s="77">
        <v>2415.41</v>
      </c>
      <c r="F90" s="73">
        <f>E90/C90*100</f>
        <v>147.95773353751912</v>
      </c>
      <c r="G90" s="73">
        <f>E90/D90*100</f>
        <v>119.57475247524752</v>
      </c>
    </row>
    <row r="91" spans="1:7" ht="12.75">
      <c r="A91" s="58"/>
      <c r="B91" s="74" t="s">
        <v>459</v>
      </c>
      <c r="C91" s="75"/>
      <c r="D91" s="75"/>
      <c r="E91" s="77"/>
      <c r="F91" s="73"/>
      <c r="G91" s="73"/>
    </row>
    <row r="92" spans="1:7" ht="12.75">
      <c r="A92" s="67">
        <v>24000000</v>
      </c>
      <c r="B92" s="68" t="s">
        <v>76</v>
      </c>
      <c r="C92" s="69">
        <f>C93</f>
        <v>6</v>
      </c>
      <c r="D92" s="69">
        <f>D93</f>
        <v>21</v>
      </c>
      <c r="E92" s="70">
        <f>E93</f>
        <v>96.71600000000001</v>
      </c>
      <c r="F92" s="73">
        <f aca="true" t="shared" si="19" ref="F92:F94">E92/C92*100</f>
        <v>1611.9333333333334</v>
      </c>
      <c r="G92" s="73">
        <f aca="true" t="shared" si="20" ref="G92:G94">E92/D92*100</f>
        <v>460.552380952381</v>
      </c>
    </row>
    <row r="93" spans="1:7" ht="12.75">
      <c r="A93" s="67">
        <v>24060000</v>
      </c>
      <c r="B93" s="68" t="s">
        <v>64</v>
      </c>
      <c r="C93" s="69">
        <f>C94+C95</f>
        <v>6</v>
      </c>
      <c r="D93" s="69">
        <f>D94+D95</f>
        <v>21</v>
      </c>
      <c r="E93" s="69">
        <f>E94+E95</f>
        <v>96.71600000000001</v>
      </c>
      <c r="F93" s="73">
        <f t="shared" si="19"/>
        <v>1611.9333333333334</v>
      </c>
      <c r="G93" s="73">
        <f t="shared" si="20"/>
        <v>460.552380952381</v>
      </c>
    </row>
    <row r="94" spans="1:7" ht="12.75">
      <c r="A94" s="58">
        <v>24060300</v>
      </c>
      <c r="B94" s="74" t="s">
        <v>64</v>
      </c>
      <c r="C94" s="75">
        <v>6</v>
      </c>
      <c r="D94" s="75">
        <v>21</v>
      </c>
      <c r="E94" s="77">
        <v>57.956</v>
      </c>
      <c r="F94" s="73">
        <f t="shared" si="19"/>
        <v>965.9333333333334</v>
      </c>
      <c r="G94" s="73">
        <f t="shared" si="20"/>
        <v>275.9809523809524</v>
      </c>
    </row>
    <row r="95" spans="1:7" ht="12.75">
      <c r="A95" s="58">
        <v>24060600</v>
      </c>
      <c r="B95" s="74" t="s">
        <v>529</v>
      </c>
      <c r="C95" s="75">
        <v>0</v>
      </c>
      <c r="D95" s="75">
        <v>0</v>
      </c>
      <c r="E95" s="77">
        <v>38.76</v>
      </c>
      <c r="F95" s="73">
        <v>0</v>
      </c>
      <c r="G95" s="73">
        <v>0</v>
      </c>
    </row>
    <row r="96" spans="1:7" ht="12.75">
      <c r="A96" s="67">
        <v>30000000</v>
      </c>
      <c r="B96" s="68" t="s">
        <v>77</v>
      </c>
      <c r="C96" s="69">
        <f aca="true" t="shared" si="21" ref="C96:C97">C97</f>
        <v>2</v>
      </c>
      <c r="D96" s="69">
        <f aca="true" t="shared" si="22" ref="D96:D97">D97</f>
        <v>20</v>
      </c>
      <c r="E96" s="70">
        <f aca="true" t="shared" si="23" ref="E96:E97">E97</f>
        <v>27.863</v>
      </c>
      <c r="F96" s="73">
        <f aca="true" t="shared" si="24" ref="F96:F98">E96/C96*100</f>
        <v>1393.15</v>
      </c>
      <c r="G96" s="73">
        <f aca="true" t="shared" si="25" ref="G96:G98">E96/D96*100</f>
        <v>139.315</v>
      </c>
    </row>
    <row r="97" spans="1:7" ht="12.75">
      <c r="A97" s="67">
        <v>31000000</v>
      </c>
      <c r="B97" s="68" t="s">
        <v>78</v>
      </c>
      <c r="C97" s="69">
        <f t="shared" si="21"/>
        <v>2</v>
      </c>
      <c r="D97" s="69">
        <f t="shared" si="22"/>
        <v>20</v>
      </c>
      <c r="E97" s="70">
        <f t="shared" si="23"/>
        <v>27.863</v>
      </c>
      <c r="F97" s="73">
        <f t="shared" si="24"/>
        <v>1393.15</v>
      </c>
      <c r="G97" s="73">
        <f t="shared" si="25"/>
        <v>139.315</v>
      </c>
    </row>
    <row r="98" spans="1:7" ht="12.75">
      <c r="A98" s="58">
        <v>31010200</v>
      </c>
      <c r="B98" s="74" t="s">
        <v>244</v>
      </c>
      <c r="C98" s="75">
        <v>2</v>
      </c>
      <c r="D98" s="75">
        <v>20</v>
      </c>
      <c r="E98" s="77">
        <v>27.863</v>
      </c>
      <c r="F98" s="73">
        <f t="shared" si="24"/>
        <v>1393.15</v>
      </c>
      <c r="G98" s="73">
        <f t="shared" si="25"/>
        <v>139.315</v>
      </c>
    </row>
    <row r="99" spans="1:7" ht="12.75">
      <c r="A99" s="58"/>
      <c r="B99" s="74" t="s">
        <v>245</v>
      </c>
      <c r="C99" s="75"/>
      <c r="D99" s="75"/>
      <c r="E99" s="70"/>
      <c r="F99" s="73"/>
      <c r="G99" s="73"/>
    </row>
    <row r="100" spans="1:7" ht="13.5">
      <c r="A100" s="58"/>
      <c r="B100" s="74" t="s">
        <v>246</v>
      </c>
      <c r="C100" s="75"/>
      <c r="D100" s="75"/>
      <c r="E100" s="70"/>
      <c r="F100" s="81"/>
      <c r="G100" s="73"/>
    </row>
    <row r="101" spans="1:7" ht="15.75">
      <c r="A101" s="82">
        <v>900101</v>
      </c>
      <c r="B101" s="83" t="s">
        <v>247</v>
      </c>
      <c r="C101" s="84">
        <f>C15+C74+C96</f>
        <v>118553.97</v>
      </c>
      <c r="D101" s="84">
        <f>D15+D74+D96</f>
        <v>127542.96999999999</v>
      </c>
      <c r="E101" s="84">
        <f>E15+E74+E96</f>
        <v>144047.59800000003</v>
      </c>
      <c r="F101" s="85">
        <f>E101/C101*100</f>
        <v>121.50381636312983</v>
      </c>
      <c r="G101" s="85">
        <f>E101/D101*100</f>
        <v>112.94044509078003</v>
      </c>
    </row>
    <row r="102" spans="1:7" ht="15.75">
      <c r="A102" s="82"/>
      <c r="B102" s="83"/>
      <c r="C102" s="84"/>
      <c r="D102" s="84"/>
      <c r="E102" s="84"/>
      <c r="F102" s="85"/>
      <c r="G102" s="85"/>
    </row>
    <row r="103" spans="1:7" ht="12.75">
      <c r="A103" s="67">
        <v>40000000</v>
      </c>
      <c r="B103" s="87" t="s">
        <v>91</v>
      </c>
      <c r="C103" s="70">
        <f>C104</f>
        <v>228858.83799999996</v>
      </c>
      <c r="D103" s="70">
        <f>D104</f>
        <v>263441.348</v>
      </c>
      <c r="E103" s="70">
        <f>E104</f>
        <v>260798.434</v>
      </c>
      <c r="F103" s="88">
        <f aca="true" t="shared" si="26" ref="F103:F104">E103/C103*100</f>
        <v>113.95602471773454</v>
      </c>
      <c r="G103" s="71">
        <f aca="true" t="shared" si="27" ref="G103:G107">E103/D103*100</f>
        <v>98.99677327797458</v>
      </c>
    </row>
    <row r="104" spans="1:7" ht="12.75">
      <c r="A104" s="67">
        <v>41000000</v>
      </c>
      <c r="B104" s="89" t="s">
        <v>92</v>
      </c>
      <c r="C104" s="70">
        <f>C107+C105</f>
        <v>228858.83799999996</v>
      </c>
      <c r="D104" s="70">
        <f>D107+D105</f>
        <v>263441.348</v>
      </c>
      <c r="E104" s="70">
        <f>E107+E105</f>
        <v>260798.434</v>
      </c>
      <c r="F104" s="73">
        <f t="shared" si="26"/>
        <v>113.95602471773454</v>
      </c>
      <c r="G104" s="73">
        <f t="shared" si="27"/>
        <v>98.99677327797458</v>
      </c>
    </row>
    <row r="105" spans="1:7" ht="12.75">
      <c r="A105" s="67">
        <v>41020000</v>
      </c>
      <c r="B105" s="89" t="s">
        <v>93</v>
      </c>
      <c r="C105" s="70">
        <f>C106</f>
        <v>0</v>
      </c>
      <c r="D105" s="70">
        <f>D106</f>
        <v>4432.544</v>
      </c>
      <c r="E105" s="70">
        <f>E106</f>
        <v>4432.544</v>
      </c>
      <c r="F105" s="73">
        <v>0</v>
      </c>
      <c r="G105" s="73">
        <f t="shared" si="27"/>
        <v>100</v>
      </c>
    </row>
    <row r="106" spans="1:7" ht="12.75">
      <c r="A106" s="67">
        <v>41020900</v>
      </c>
      <c r="B106" s="89" t="s">
        <v>460</v>
      </c>
      <c r="C106" s="70">
        <v>0</v>
      </c>
      <c r="D106" s="70">
        <v>4432.544</v>
      </c>
      <c r="E106" s="70">
        <v>4432.544</v>
      </c>
      <c r="F106" s="73">
        <v>0</v>
      </c>
      <c r="G106" s="73">
        <f t="shared" si="27"/>
        <v>100</v>
      </c>
    </row>
    <row r="107" spans="1:7" ht="12.75">
      <c r="A107" s="67">
        <v>41030000</v>
      </c>
      <c r="B107" s="89" t="s">
        <v>97</v>
      </c>
      <c r="C107" s="70">
        <f>C109+C113+C117+C126+C129+C130+C172</f>
        <v>228858.83799999996</v>
      </c>
      <c r="D107" s="70">
        <f>D109+D113+D117+D126+D129+D130+D172+D177</f>
        <v>259008.804</v>
      </c>
      <c r="E107" s="70">
        <f>E109+E113+E117+E126+E129+E130+E172+E177</f>
        <v>256365.89</v>
      </c>
      <c r="F107" s="73">
        <f>E107/C107*100</f>
        <v>112.01922208483819</v>
      </c>
      <c r="G107" s="73">
        <f t="shared" si="27"/>
        <v>98.97960456973502</v>
      </c>
    </row>
    <row r="108" spans="1:7" ht="12.75">
      <c r="A108" s="58"/>
      <c r="B108" s="10" t="s">
        <v>98</v>
      </c>
      <c r="C108" s="57"/>
      <c r="D108" s="69"/>
      <c r="E108" s="69"/>
      <c r="F108" s="73"/>
      <c r="G108" s="73"/>
    </row>
    <row r="109" spans="1:7" ht="12.75">
      <c r="A109" s="58">
        <v>41030600</v>
      </c>
      <c r="B109" s="10" t="s">
        <v>461</v>
      </c>
      <c r="C109" s="79">
        <v>108180.7</v>
      </c>
      <c r="D109" s="99">
        <v>110561.003</v>
      </c>
      <c r="E109" s="76">
        <v>110558.372</v>
      </c>
      <c r="F109" s="73">
        <f>E109/C109*100</f>
        <v>102.19787078471482</v>
      </c>
      <c r="G109" s="73">
        <f>E109/D109*100</f>
        <v>99.99762031825996</v>
      </c>
    </row>
    <row r="110" spans="1:7" ht="12.75">
      <c r="A110" s="58"/>
      <c r="B110" s="10" t="s">
        <v>462</v>
      </c>
      <c r="C110" s="57"/>
      <c r="D110" s="75"/>
      <c r="E110" s="76"/>
      <c r="F110" s="73"/>
      <c r="G110" s="73"/>
    </row>
    <row r="111" spans="1:7" ht="12.75">
      <c r="A111" s="58"/>
      <c r="B111" s="10" t="s">
        <v>463</v>
      </c>
      <c r="C111" s="57"/>
      <c r="D111" s="69"/>
      <c r="E111" s="69"/>
      <c r="F111" s="73"/>
      <c r="G111" s="73"/>
    </row>
    <row r="112" spans="1:7" ht="12.75">
      <c r="A112" s="58"/>
      <c r="B112" s="10" t="s">
        <v>464</v>
      </c>
      <c r="C112" s="57"/>
      <c r="D112" s="69"/>
      <c r="E112" s="69"/>
      <c r="F112" s="73"/>
      <c r="G112" s="73"/>
    </row>
    <row r="113" spans="1:7" ht="12.75">
      <c r="A113" s="58">
        <v>41030800</v>
      </c>
      <c r="B113" s="10" t="s">
        <v>465</v>
      </c>
      <c r="C113" s="79">
        <v>32592.6</v>
      </c>
      <c r="D113" s="100">
        <v>46585.846</v>
      </c>
      <c r="E113" s="69">
        <v>46322.756</v>
      </c>
      <c r="F113" s="73">
        <f>E113/C113*100</f>
        <v>142.12660542577152</v>
      </c>
      <c r="G113" s="73">
        <f>E113/D113*100</f>
        <v>99.43525765315071</v>
      </c>
    </row>
    <row r="114" spans="1:7" ht="12.75">
      <c r="A114" s="58"/>
      <c r="B114" s="10" t="s">
        <v>466</v>
      </c>
      <c r="C114" s="57"/>
      <c r="D114" s="75"/>
      <c r="E114" s="75"/>
      <c r="F114" s="73"/>
      <c r="G114" s="73"/>
    </row>
    <row r="115" spans="1:7" ht="12.75">
      <c r="A115" s="58"/>
      <c r="B115" s="10" t="s">
        <v>467</v>
      </c>
      <c r="C115" s="57"/>
      <c r="D115" s="69"/>
      <c r="E115" s="69"/>
      <c r="F115" s="73"/>
      <c r="G115" s="73"/>
    </row>
    <row r="116" spans="1:7" ht="12.75">
      <c r="A116" s="58"/>
      <c r="B116" s="10" t="s">
        <v>468</v>
      </c>
      <c r="C116" s="57"/>
      <c r="D116" s="75"/>
      <c r="E116" s="76"/>
      <c r="F116" s="73"/>
      <c r="G116" s="73"/>
    </row>
    <row r="117" spans="1:7" ht="12.75">
      <c r="A117" s="58">
        <v>41030900</v>
      </c>
      <c r="B117" s="10" t="s">
        <v>469</v>
      </c>
      <c r="C117" s="79">
        <v>1158</v>
      </c>
      <c r="D117" s="75">
        <v>1019.154</v>
      </c>
      <c r="E117" s="76">
        <v>978.649</v>
      </c>
      <c r="F117" s="73">
        <f>E117/C117*100</f>
        <v>84.51200345423143</v>
      </c>
      <c r="G117" s="73">
        <f>E117/D117*100</f>
        <v>96.02562517539057</v>
      </c>
    </row>
    <row r="118" spans="1:7" ht="12.75">
      <c r="A118" s="58"/>
      <c r="B118" s="10" t="s">
        <v>470</v>
      </c>
      <c r="C118" s="57"/>
      <c r="D118" s="75"/>
      <c r="E118" s="75"/>
      <c r="F118" s="73"/>
      <c r="G118" s="73"/>
    </row>
    <row r="119" spans="1:7" ht="12.75">
      <c r="A119" s="58"/>
      <c r="B119" s="10" t="s">
        <v>471</v>
      </c>
      <c r="C119" s="57"/>
      <c r="D119" s="80"/>
      <c r="E119" s="76"/>
      <c r="F119" s="73"/>
      <c r="G119" s="73"/>
    </row>
    <row r="120" spans="1:7" ht="12.75">
      <c r="A120" s="58"/>
      <c r="B120" s="10" t="s">
        <v>472</v>
      </c>
      <c r="C120" s="57"/>
      <c r="D120" s="76"/>
      <c r="E120" s="76"/>
      <c r="F120" s="73"/>
      <c r="G120" s="73"/>
    </row>
    <row r="121" spans="1:7" ht="12.75">
      <c r="A121" s="58"/>
      <c r="B121" s="10" t="s">
        <v>473</v>
      </c>
      <c r="C121" s="57"/>
      <c r="D121" s="80"/>
      <c r="E121" s="76"/>
      <c r="F121" s="73"/>
      <c r="G121" s="73"/>
    </row>
    <row r="122" spans="1:7" ht="12.75">
      <c r="A122" s="58"/>
      <c r="B122" s="10" t="s">
        <v>474</v>
      </c>
      <c r="C122" s="57"/>
      <c r="D122" s="80"/>
      <c r="E122" s="76"/>
      <c r="F122" s="73"/>
      <c r="G122" s="73"/>
    </row>
    <row r="123" spans="1:7" ht="12.75">
      <c r="A123" s="58"/>
      <c r="B123" s="10" t="s">
        <v>475</v>
      </c>
      <c r="C123" s="57"/>
      <c r="D123" s="76"/>
      <c r="E123" s="76"/>
      <c r="F123" s="73"/>
      <c r="G123" s="73"/>
    </row>
    <row r="124" spans="1:7" ht="12.75">
      <c r="A124" s="58"/>
      <c r="B124" s="10" t="s">
        <v>476</v>
      </c>
      <c r="C124" s="57"/>
      <c r="D124" s="80"/>
      <c r="E124" s="76"/>
      <c r="F124" s="73"/>
      <c r="G124" s="73"/>
    </row>
    <row r="125" spans="1:7" ht="12.75">
      <c r="A125" s="58"/>
      <c r="B125" s="10" t="s">
        <v>144</v>
      </c>
      <c r="C125" s="57"/>
      <c r="D125" s="80"/>
      <c r="E125" s="76"/>
      <c r="F125" s="73"/>
      <c r="G125" s="73"/>
    </row>
    <row r="126" spans="1:7" ht="12.75">
      <c r="A126" s="58">
        <v>41031000</v>
      </c>
      <c r="B126" s="10" t="s">
        <v>477</v>
      </c>
      <c r="C126" s="79">
        <v>3.8</v>
      </c>
      <c r="D126" s="76">
        <v>11.5</v>
      </c>
      <c r="E126" s="76">
        <v>10.624</v>
      </c>
      <c r="F126" s="73">
        <f>E126/C126*100</f>
        <v>279.57894736842104</v>
      </c>
      <c r="G126" s="73">
        <f>E126/D126*100</f>
        <v>92.38260869565218</v>
      </c>
    </row>
    <row r="127" spans="1:7" ht="12.75">
      <c r="A127" s="58"/>
      <c r="B127" s="10" t="s">
        <v>478</v>
      </c>
      <c r="C127" s="57"/>
      <c r="D127" s="76"/>
      <c r="E127" s="76"/>
      <c r="F127" s="73"/>
      <c r="G127" s="73"/>
    </row>
    <row r="128" spans="1:7" ht="12.75">
      <c r="A128" s="58"/>
      <c r="B128" s="10" t="s">
        <v>479</v>
      </c>
      <c r="C128" s="57"/>
      <c r="D128" s="80"/>
      <c r="E128" s="76"/>
      <c r="F128" s="73"/>
      <c r="G128" s="73"/>
    </row>
    <row r="129" spans="1:7" ht="12.75">
      <c r="A129" s="90">
        <v>41033900</v>
      </c>
      <c r="B129" s="91" t="s">
        <v>422</v>
      </c>
      <c r="C129" s="92">
        <v>84102.127</v>
      </c>
      <c r="D129" s="92">
        <v>87733.524</v>
      </c>
      <c r="E129" s="93">
        <v>87733.524</v>
      </c>
      <c r="F129" s="94">
        <f aca="true" t="shared" si="28" ref="F129:F131">E129/C129*100</f>
        <v>104.31784204458945</v>
      </c>
      <c r="G129" s="94">
        <f aca="true" t="shared" si="29" ref="G129:G130">E129/D129*100</f>
        <v>100</v>
      </c>
    </row>
    <row r="130" spans="1:7" ht="12.75">
      <c r="A130" s="95">
        <v>41035000</v>
      </c>
      <c r="B130" s="96" t="s">
        <v>149</v>
      </c>
      <c r="C130" s="92">
        <f>C131+C134+C135</f>
        <v>1779</v>
      </c>
      <c r="D130" s="79">
        <f>D131+D134+D135+D138+D140+D144+D145+D147+D149+D152+D153+D156+D157+D159+D163+D166+D169+D171</f>
        <v>10410.806</v>
      </c>
      <c r="E130" s="79">
        <f>E131+E134+E135+E138+E140+E144+E145+E147+E149+E152+E153+E156+E157+E159+E163+E166+E169+E171</f>
        <v>8359.527999999998</v>
      </c>
      <c r="F130" s="94">
        <f t="shared" si="28"/>
        <v>469.9003934794828</v>
      </c>
      <c r="G130" s="94">
        <f t="shared" si="29"/>
        <v>80.29664561994527</v>
      </c>
    </row>
    <row r="131" spans="1:7" ht="12.75">
      <c r="A131" s="97">
        <v>41035000</v>
      </c>
      <c r="B131" s="400" t="s">
        <v>480</v>
      </c>
      <c r="C131" s="92">
        <v>1600</v>
      </c>
      <c r="D131" s="93">
        <v>0</v>
      </c>
      <c r="E131" s="93">
        <v>0</v>
      </c>
      <c r="F131" s="94">
        <f t="shared" si="28"/>
        <v>0</v>
      </c>
      <c r="G131" s="94">
        <v>0</v>
      </c>
    </row>
    <row r="132" spans="1:7" ht="12.75">
      <c r="A132" s="97"/>
      <c r="B132" s="400" t="s">
        <v>481</v>
      </c>
      <c r="C132" s="249"/>
      <c r="D132" s="98"/>
      <c r="E132" s="93"/>
      <c r="F132" s="94"/>
      <c r="G132" s="94"/>
    </row>
    <row r="133" spans="1:7" ht="12.75">
      <c r="A133" s="97"/>
      <c r="B133" s="400" t="s">
        <v>482</v>
      </c>
      <c r="C133" s="249"/>
      <c r="D133" s="98"/>
      <c r="E133" s="93"/>
      <c r="F133" s="94"/>
      <c r="G133" s="94"/>
    </row>
    <row r="134" spans="1:7" ht="12.75">
      <c r="A134" s="97">
        <v>41035000</v>
      </c>
      <c r="B134" s="91" t="s">
        <v>423</v>
      </c>
      <c r="C134" s="92">
        <v>99</v>
      </c>
      <c r="D134" s="93">
        <v>99</v>
      </c>
      <c r="E134" s="93">
        <v>98.995</v>
      </c>
      <c r="F134" s="94">
        <f aca="true" t="shared" si="30" ref="F134:F135">E134/C134*100</f>
        <v>99.99494949494951</v>
      </c>
      <c r="G134" s="94">
        <f aca="true" t="shared" si="31" ref="G134:G135">E134/D134*100</f>
        <v>99.99494949494951</v>
      </c>
    </row>
    <row r="135" spans="1:7" ht="12.75">
      <c r="A135" s="97">
        <v>41035000</v>
      </c>
      <c r="B135" s="91" t="s">
        <v>385</v>
      </c>
      <c r="C135" s="92">
        <v>80</v>
      </c>
      <c r="D135" s="93">
        <v>80</v>
      </c>
      <c r="E135" s="93">
        <v>67.787</v>
      </c>
      <c r="F135" s="94">
        <f t="shared" si="30"/>
        <v>84.73375000000001</v>
      </c>
      <c r="G135" s="94">
        <f t="shared" si="31"/>
        <v>84.73375000000001</v>
      </c>
    </row>
    <row r="136" spans="1:7" ht="12.75">
      <c r="A136" s="97"/>
      <c r="B136" s="91" t="s">
        <v>484</v>
      </c>
      <c r="C136" s="249"/>
      <c r="D136" s="98"/>
      <c r="E136" s="93"/>
      <c r="F136" s="94"/>
      <c r="G136" s="94"/>
    </row>
    <row r="137" spans="1:7" ht="12.75">
      <c r="A137" s="97"/>
      <c r="B137" s="91" t="s">
        <v>485</v>
      </c>
      <c r="C137" s="249"/>
      <c r="D137" s="98"/>
      <c r="E137" s="93"/>
      <c r="F137" s="94"/>
      <c r="G137" s="94"/>
    </row>
    <row r="138" spans="1:7" ht="12.75">
      <c r="A138" s="97">
        <v>41035000</v>
      </c>
      <c r="B138" s="91" t="s">
        <v>486</v>
      </c>
      <c r="C138" s="92">
        <v>0</v>
      </c>
      <c r="D138" s="98">
        <v>6156.374</v>
      </c>
      <c r="E138" s="93">
        <v>6033.525</v>
      </c>
      <c r="F138" s="94">
        <v>0</v>
      </c>
      <c r="G138" s="94">
        <f>E138/D138*100</f>
        <v>98.00452344188317</v>
      </c>
    </row>
    <row r="139" spans="1:7" ht="12.75">
      <c r="A139" s="97"/>
      <c r="B139" s="202" t="s">
        <v>551</v>
      </c>
      <c r="C139" s="249"/>
      <c r="D139" s="98"/>
      <c r="E139" s="93"/>
      <c r="F139" s="94"/>
      <c r="G139" s="94"/>
    </row>
    <row r="140" spans="1:7" ht="12.75">
      <c r="A140" s="97">
        <v>41035000</v>
      </c>
      <c r="B140" s="400" t="s">
        <v>512</v>
      </c>
      <c r="C140" s="92">
        <v>0</v>
      </c>
      <c r="D140" s="93">
        <v>1600</v>
      </c>
      <c r="E140" s="93">
        <v>814.026</v>
      </c>
      <c r="F140" s="94">
        <v>0</v>
      </c>
      <c r="G140" s="94">
        <f>E140/D140*100</f>
        <v>50.876625</v>
      </c>
    </row>
    <row r="141" spans="1:7" ht="12.75">
      <c r="A141" s="97"/>
      <c r="B141" s="400" t="s">
        <v>516</v>
      </c>
      <c r="C141" s="249"/>
      <c r="D141" s="98"/>
      <c r="E141" s="93"/>
      <c r="F141" s="94"/>
      <c r="G141" s="94"/>
    </row>
    <row r="142" spans="1:7" ht="12.75">
      <c r="A142" s="97"/>
      <c r="B142" s="400" t="s">
        <v>530</v>
      </c>
      <c r="C142" s="249"/>
      <c r="D142" s="98"/>
      <c r="E142" s="93"/>
      <c r="F142" s="94"/>
      <c r="G142" s="94"/>
    </row>
    <row r="143" spans="1:7" ht="12.75">
      <c r="A143" s="97"/>
      <c r="B143" s="122" t="s">
        <v>518</v>
      </c>
      <c r="C143" s="249"/>
      <c r="D143" s="98"/>
      <c r="E143" s="93"/>
      <c r="F143" s="94"/>
      <c r="G143" s="94"/>
    </row>
    <row r="144" spans="1:7" ht="12.75">
      <c r="A144" s="97">
        <v>41035000</v>
      </c>
      <c r="B144" s="91" t="s">
        <v>491</v>
      </c>
      <c r="C144" s="92">
        <v>0</v>
      </c>
      <c r="D144" s="93">
        <v>100</v>
      </c>
      <c r="E144" s="93">
        <v>99.997</v>
      </c>
      <c r="F144" s="94">
        <v>0</v>
      </c>
      <c r="G144" s="94">
        <f aca="true" t="shared" si="32" ref="G144:G145">E144/D144*100</f>
        <v>99.997</v>
      </c>
    </row>
    <row r="145" spans="1:7" ht="12.75">
      <c r="A145" s="97">
        <v>41035000</v>
      </c>
      <c r="B145" s="91" t="s">
        <v>492</v>
      </c>
      <c r="C145" s="92">
        <v>0</v>
      </c>
      <c r="D145" s="93">
        <v>96</v>
      </c>
      <c r="E145" s="93">
        <v>96</v>
      </c>
      <c r="F145" s="94">
        <v>0</v>
      </c>
      <c r="G145" s="94">
        <f t="shared" si="32"/>
        <v>100</v>
      </c>
    </row>
    <row r="146" spans="1:7" ht="12.75">
      <c r="A146" s="97"/>
      <c r="B146" s="202" t="s">
        <v>281</v>
      </c>
      <c r="C146" s="249"/>
      <c r="D146" s="98"/>
      <c r="E146" s="93"/>
      <c r="F146" s="94"/>
      <c r="G146" s="94"/>
    </row>
    <row r="147" spans="1:7" ht="12.75">
      <c r="A147" s="97">
        <v>41035000</v>
      </c>
      <c r="B147" s="91" t="s">
        <v>493</v>
      </c>
      <c r="C147" s="92">
        <v>0</v>
      </c>
      <c r="D147" s="98">
        <v>29.135</v>
      </c>
      <c r="E147" s="93">
        <v>29.135</v>
      </c>
      <c r="F147" s="94">
        <v>0</v>
      </c>
      <c r="G147" s="94">
        <f>E147/D147*100</f>
        <v>100</v>
      </c>
    </row>
    <row r="148" spans="1:7" ht="12.75">
      <c r="A148" s="97"/>
      <c r="B148" s="202" t="s">
        <v>494</v>
      </c>
      <c r="C148" s="249"/>
      <c r="D148" s="98"/>
      <c r="E148" s="93"/>
      <c r="F148" s="94"/>
      <c r="G148" s="94"/>
    </row>
    <row r="149" spans="1:7" ht="12.75">
      <c r="A149" s="97">
        <v>41035000</v>
      </c>
      <c r="B149" s="400" t="s">
        <v>512</v>
      </c>
      <c r="C149" s="92">
        <v>0</v>
      </c>
      <c r="D149" s="93">
        <v>45</v>
      </c>
      <c r="E149" s="93">
        <v>38.36</v>
      </c>
      <c r="F149" s="94">
        <v>0</v>
      </c>
      <c r="G149" s="94">
        <f>E149/D149*100</f>
        <v>85.24444444444444</v>
      </c>
    </row>
    <row r="150" spans="1:7" ht="12.75">
      <c r="A150" s="97"/>
      <c r="B150" s="122" t="s">
        <v>513</v>
      </c>
      <c r="C150" s="249"/>
      <c r="D150" s="98"/>
      <c r="E150" s="93"/>
      <c r="F150" s="94"/>
      <c r="G150" s="94"/>
    </row>
    <row r="151" spans="1:7" ht="12.75">
      <c r="A151" s="97"/>
      <c r="B151" s="122" t="s">
        <v>514</v>
      </c>
      <c r="C151" s="249"/>
      <c r="D151" s="98"/>
      <c r="E151" s="93"/>
      <c r="F151" s="94"/>
      <c r="G151" s="94"/>
    </row>
    <row r="152" spans="1:7" ht="12.75">
      <c r="A152" s="97">
        <v>41035000</v>
      </c>
      <c r="B152" s="91" t="s">
        <v>362</v>
      </c>
      <c r="C152" s="92">
        <v>0</v>
      </c>
      <c r="D152" s="98">
        <v>94.987</v>
      </c>
      <c r="E152" s="93">
        <v>94.987</v>
      </c>
      <c r="F152" s="94">
        <v>0</v>
      </c>
      <c r="G152" s="94">
        <f aca="true" t="shared" si="33" ref="G152:G153">E152/D152*100</f>
        <v>100</v>
      </c>
    </row>
    <row r="153" spans="1:7" ht="12.75">
      <c r="A153" s="97">
        <v>41035000</v>
      </c>
      <c r="B153" s="202" t="s">
        <v>537</v>
      </c>
      <c r="C153" s="92">
        <v>0</v>
      </c>
      <c r="D153" s="93">
        <v>471.45</v>
      </c>
      <c r="E153" s="93">
        <v>471.45</v>
      </c>
      <c r="F153" s="94">
        <v>0</v>
      </c>
      <c r="G153" s="94">
        <f t="shared" si="33"/>
        <v>100</v>
      </c>
    </row>
    <row r="154" spans="1:7" ht="12.75">
      <c r="A154" s="97"/>
      <c r="B154" s="202" t="s">
        <v>538</v>
      </c>
      <c r="C154" s="249"/>
      <c r="D154" s="98"/>
      <c r="E154" s="93"/>
      <c r="F154" s="94"/>
      <c r="G154" s="94"/>
    </row>
    <row r="155" spans="1:7" ht="12.75">
      <c r="A155" s="97"/>
      <c r="B155" s="202" t="s">
        <v>539</v>
      </c>
      <c r="C155" s="249"/>
      <c r="D155" s="98"/>
      <c r="E155" s="93"/>
      <c r="F155" s="94"/>
      <c r="G155" s="94"/>
    </row>
    <row r="156" spans="1:7" ht="12.75">
      <c r="A156" s="97">
        <v>41035000</v>
      </c>
      <c r="B156" s="202" t="s">
        <v>531</v>
      </c>
      <c r="C156" s="92">
        <v>0</v>
      </c>
      <c r="D156" s="93">
        <v>81</v>
      </c>
      <c r="E156" s="93">
        <v>0</v>
      </c>
      <c r="F156" s="94">
        <v>0</v>
      </c>
      <c r="G156" s="94">
        <f aca="true" t="shared" si="34" ref="G156:G157">E156/D156*100</f>
        <v>0</v>
      </c>
    </row>
    <row r="157" spans="1:7" ht="12.75">
      <c r="A157" s="97">
        <v>41035000</v>
      </c>
      <c r="B157" s="202" t="s">
        <v>532</v>
      </c>
      <c r="C157" s="92">
        <v>0</v>
      </c>
      <c r="D157" s="93">
        <v>63.04</v>
      </c>
      <c r="E157" s="93">
        <v>63.039</v>
      </c>
      <c r="F157" s="94">
        <v>0</v>
      </c>
      <c r="G157" s="94">
        <f t="shared" si="34"/>
        <v>99.99841370558376</v>
      </c>
    </row>
    <row r="158" spans="1:7" ht="12.75">
      <c r="A158" s="97"/>
      <c r="B158" s="202" t="s">
        <v>533</v>
      </c>
      <c r="C158" s="249"/>
      <c r="D158" s="98"/>
      <c r="E158" s="93"/>
      <c r="F158" s="94"/>
      <c r="G158" s="94"/>
    </row>
    <row r="159" spans="1:7" ht="12.75">
      <c r="A159" s="97">
        <v>41035000</v>
      </c>
      <c r="B159" s="202" t="s">
        <v>546</v>
      </c>
      <c r="C159" s="92">
        <v>0</v>
      </c>
      <c r="D159" s="93">
        <v>100</v>
      </c>
      <c r="E159" s="93">
        <v>99.927</v>
      </c>
      <c r="F159" s="94">
        <v>0</v>
      </c>
      <c r="G159" s="94">
        <f>E159/D159*100</f>
        <v>99.927</v>
      </c>
    </row>
    <row r="160" spans="1:7" ht="12.75">
      <c r="A160" s="97"/>
      <c r="B160" s="202" t="s">
        <v>552</v>
      </c>
      <c r="C160" s="57"/>
      <c r="D160" s="98"/>
      <c r="E160" s="93"/>
      <c r="F160" s="94"/>
      <c r="G160" s="94"/>
    </row>
    <row r="161" spans="1:7" ht="12.75">
      <c r="A161" s="97"/>
      <c r="B161" s="202" t="s">
        <v>553</v>
      </c>
      <c r="C161" s="57"/>
      <c r="D161" s="98"/>
      <c r="E161" s="93"/>
      <c r="F161" s="94"/>
      <c r="G161" s="94"/>
    </row>
    <row r="162" spans="1:7" ht="12.75">
      <c r="A162" s="97"/>
      <c r="B162" s="202" t="s">
        <v>554</v>
      </c>
      <c r="C162" s="57"/>
      <c r="D162" s="98"/>
      <c r="E162" s="93"/>
      <c r="F162" s="94"/>
      <c r="G162" s="94"/>
    </row>
    <row r="163" spans="1:7" ht="12.75">
      <c r="A163" s="97">
        <v>41035000</v>
      </c>
      <c r="B163" s="202" t="s">
        <v>555</v>
      </c>
      <c r="C163" s="92">
        <v>0</v>
      </c>
      <c r="D163" s="93">
        <v>187.9</v>
      </c>
      <c r="E163" s="93">
        <v>187.9</v>
      </c>
      <c r="F163" s="94">
        <v>0</v>
      </c>
      <c r="G163" s="94">
        <f>E163/D163*100</f>
        <v>100</v>
      </c>
    </row>
    <row r="164" spans="1:7" ht="12.75">
      <c r="A164" s="97"/>
      <c r="B164" s="202" t="s">
        <v>556</v>
      </c>
      <c r="C164" s="249"/>
      <c r="D164" s="98"/>
      <c r="E164" s="93"/>
      <c r="F164" s="94"/>
      <c r="G164" s="94"/>
    </row>
    <row r="165" spans="1:7" ht="12.75">
      <c r="A165" s="97"/>
      <c r="B165" s="202" t="s">
        <v>557</v>
      </c>
      <c r="C165" s="249"/>
      <c r="D165" s="98"/>
      <c r="E165" s="93"/>
      <c r="F165" s="94"/>
      <c r="G165" s="94"/>
    </row>
    <row r="166" spans="1:7" ht="12.75">
      <c r="A166" s="97">
        <v>41035000</v>
      </c>
      <c r="B166" s="202" t="s">
        <v>543</v>
      </c>
      <c r="C166" s="92">
        <v>0</v>
      </c>
      <c r="D166" s="93">
        <v>96.12</v>
      </c>
      <c r="E166" s="93">
        <v>94.5</v>
      </c>
      <c r="F166" s="94">
        <v>0</v>
      </c>
      <c r="G166" s="94">
        <f>E166/D166*100</f>
        <v>98.31460674157303</v>
      </c>
    </row>
    <row r="167" spans="1:7" ht="12.75">
      <c r="A167" s="97"/>
      <c r="B167" s="202" t="s">
        <v>558</v>
      </c>
      <c r="C167" s="57"/>
      <c r="D167" s="98"/>
      <c r="E167" s="93"/>
      <c r="F167" s="94"/>
      <c r="G167" s="94"/>
    </row>
    <row r="168" spans="1:7" ht="12.75">
      <c r="A168" s="97"/>
      <c r="B168" s="202" t="s">
        <v>559</v>
      </c>
      <c r="C168" s="57"/>
      <c r="D168" s="98"/>
      <c r="E168" s="93"/>
      <c r="F168" s="94"/>
      <c r="G168" s="94"/>
    </row>
    <row r="169" spans="1:7" ht="12.75">
      <c r="A169" s="97">
        <v>41035000</v>
      </c>
      <c r="B169" s="202" t="s">
        <v>569</v>
      </c>
      <c r="C169" s="79">
        <v>0</v>
      </c>
      <c r="D169" s="93">
        <v>110</v>
      </c>
      <c r="E169" s="93">
        <v>0</v>
      </c>
      <c r="F169" s="94">
        <v>0</v>
      </c>
      <c r="G169" s="94">
        <f>E169/D169*100</f>
        <v>0</v>
      </c>
    </row>
    <row r="170" spans="1:7" ht="12.75">
      <c r="A170" s="97">
        <v>41035000</v>
      </c>
      <c r="B170" s="202" t="s">
        <v>152</v>
      </c>
      <c r="C170" s="57"/>
      <c r="D170" s="98"/>
      <c r="E170" s="93"/>
      <c r="F170" s="94"/>
      <c r="G170" s="94"/>
    </row>
    <row r="171" spans="1:7" ht="12.75">
      <c r="A171" s="97"/>
      <c r="B171" s="202" t="s">
        <v>581</v>
      </c>
      <c r="C171" s="79">
        <v>0</v>
      </c>
      <c r="D171" s="93">
        <v>1000.8</v>
      </c>
      <c r="E171" s="93">
        <v>69.9</v>
      </c>
      <c r="F171" s="94">
        <v>0</v>
      </c>
      <c r="G171" s="94">
        <f aca="true" t="shared" si="35" ref="G171:G172">E171/D171*100</f>
        <v>6.984412470023981</v>
      </c>
    </row>
    <row r="172" spans="1:7" ht="12.75">
      <c r="A172" s="58">
        <v>41035800</v>
      </c>
      <c r="B172" s="74" t="s">
        <v>285</v>
      </c>
      <c r="C172" s="79">
        <v>1042.611</v>
      </c>
      <c r="D172" s="80">
        <v>1082.074</v>
      </c>
      <c r="E172" s="93">
        <v>1064.207</v>
      </c>
      <c r="F172" s="94">
        <f>E172/C172*100</f>
        <v>102.07133820763448</v>
      </c>
      <c r="G172" s="94">
        <f t="shared" si="35"/>
        <v>98.3488190271645</v>
      </c>
    </row>
    <row r="173" spans="1:7" ht="12.75">
      <c r="A173" s="58"/>
      <c r="B173" s="74" t="s">
        <v>286</v>
      </c>
      <c r="C173" s="57"/>
      <c r="D173" s="80"/>
      <c r="E173" s="93"/>
      <c r="F173" s="94"/>
      <c r="G173" s="94"/>
    </row>
    <row r="174" spans="1:7" ht="12.75">
      <c r="A174" s="58"/>
      <c r="B174" s="74" t="s">
        <v>287</v>
      </c>
      <c r="C174" s="57"/>
      <c r="D174" s="75"/>
      <c r="E174" s="100"/>
      <c r="F174" s="94"/>
      <c r="G174" s="94"/>
    </row>
    <row r="175" spans="1:7" ht="12.75">
      <c r="A175" s="58"/>
      <c r="B175" s="74" t="s">
        <v>288</v>
      </c>
      <c r="C175" s="57"/>
      <c r="D175" s="101"/>
      <c r="E175" s="76"/>
      <c r="F175" s="73"/>
      <c r="G175" s="73"/>
    </row>
    <row r="176" spans="1:7" ht="12.75">
      <c r="A176" s="58"/>
      <c r="B176" s="74" t="s">
        <v>289</v>
      </c>
      <c r="C176" s="57"/>
      <c r="D176" s="80"/>
      <c r="E176" s="76"/>
      <c r="F176" s="73"/>
      <c r="G176" s="73"/>
    </row>
    <row r="177" spans="1:7" ht="12.75">
      <c r="A177" s="58">
        <v>41037000</v>
      </c>
      <c r="B177" s="74" t="s">
        <v>582</v>
      </c>
      <c r="C177" s="79">
        <v>0</v>
      </c>
      <c r="D177" s="80">
        <v>1604.897</v>
      </c>
      <c r="E177" s="76">
        <v>1338.23</v>
      </c>
      <c r="F177" s="73">
        <v>0</v>
      </c>
      <c r="G177" s="73">
        <f>E177/D177*100</f>
        <v>83.38416733285689</v>
      </c>
    </row>
    <row r="178" spans="1:7" ht="12.75">
      <c r="A178" s="58"/>
      <c r="B178" s="74" t="s">
        <v>583</v>
      </c>
      <c r="C178" s="57"/>
      <c r="D178" s="80"/>
      <c r="E178" s="76"/>
      <c r="F178" s="73"/>
      <c r="G178" s="73"/>
    </row>
    <row r="179" spans="1:7" ht="13.5">
      <c r="A179" s="58"/>
      <c r="B179" s="74"/>
      <c r="C179" s="57"/>
      <c r="D179" s="80"/>
      <c r="E179" s="80"/>
      <c r="F179" s="73"/>
      <c r="G179" s="73"/>
    </row>
    <row r="180" spans="1:7" ht="13.5">
      <c r="A180" s="102">
        <v>900102</v>
      </c>
      <c r="B180" s="103" t="s">
        <v>290</v>
      </c>
      <c r="C180" s="104">
        <f>C101+C103</f>
        <v>347412.80799999996</v>
      </c>
      <c r="D180" s="104">
        <f>D101+D103</f>
        <v>390984.31799999997</v>
      </c>
      <c r="E180" s="104">
        <f>E101+E103</f>
        <v>404846.032</v>
      </c>
      <c r="F180" s="85">
        <f>E180/C180*100</f>
        <v>116.53169447915117</v>
      </c>
      <c r="G180" s="85">
        <f>E180/D180*100</f>
        <v>103.54533759075217</v>
      </c>
    </row>
    <row r="181" spans="1:7" ht="13.5">
      <c r="A181" s="82">
        <v>602100</v>
      </c>
      <c r="B181" s="105" t="s">
        <v>291</v>
      </c>
      <c r="C181" s="104"/>
      <c r="D181" s="66"/>
      <c r="E181" s="66">
        <v>3860.647</v>
      </c>
      <c r="F181" s="107"/>
      <c r="G181" s="107"/>
    </row>
    <row r="182" spans="1:7" ht="27.75" customHeight="1">
      <c r="A182" s="82">
        <v>602400</v>
      </c>
      <c r="B182" s="401" t="s">
        <v>346</v>
      </c>
      <c r="C182" s="104"/>
      <c r="D182" s="80"/>
      <c r="E182" s="93">
        <v>-982.71</v>
      </c>
      <c r="F182" s="73"/>
      <c r="G182" s="73"/>
    </row>
    <row r="183" spans="1:7" ht="13.5">
      <c r="A183" s="82">
        <v>603000</v>
      </c>
      <c r="B183" s="105" t="s">
        <v>292</v>
      </c>
      <c r="C183" s="104"/>
      <c r="D183" s="66"/>
      <c r="E183" s="402"/>
      <c r="F183" s="107"/>
      <c r="G183" s="107"/>
    </row>
    <row r="184" spans="1:7" ht="13.5">
      <c r="A184" s="108"/>
      <c r="B184" s="109" t="s">
        <v>293</v>
      </c>
      <c r="C184" s="104">
        <f>C180</f>
        <v>347412.80799999996</v>
      </c>
      <c r="D184" s="104">
        <f>D180</f>
        <v>390984.31799999997</v>
      </c>
      <c r="E184" s="104">
        <f>E180+E181+E183+E182</f>
        <v>407723.969</v>
      </c>
      <c r="F184" s="107">
        <f aca="true" t="shared" si="36" ref="F184:F187">E184/C184*100</f>
        <v>117.36008564197785</v>
      </c>
      <c r="G184" s="107">
        <f aca="true" t="shared" si="37" ref="G184:G187">E184/D184*100</f>
        <v>104.28141238135285</v>
      </c>
    </row>
    <row r="185" spans="1:7" ht="12.75">
      <c r="A185" s="67"/>
      <c r="B185" s="110" t="s">
        <v>294</v>
      </c>
      <c r="C185" s="111">
        <f>C186+C202</f>
        <v>8936.307999999999</v>
      </c>
      <c r="D185" s="111">
        <f>D186+D202</f>
        <v>19530.02</v>
      </c>
      <c r="E185" s="111">
        <f>E186+E202</f>
        <v>18955.513</v>
      </c>
      <c r="F185" s="112">
        <f t="shared" si="36"/>
        <v>212.11794624804784</v>
      </c>
      <c r="G185" s="114">
        <f t="shared" si="37"/>
        <v>97.05833890595093</v>
      </c>
    </row>
    <row r="186" spans="1:7" ht="12.75">
      <c r="A186" s="67">
        <v>25000000</v>
      </c>
      <c r="B186" s="68" t="s">
        <v>82</v>
      </c>
      <c r="C186" s="70">
        <f>C187+C195</f>
        <v>8501.694</v>
      </c>
      <c r="D186" s="70">
        <f>D187+D195</f>
        <v>13050.453</v>
      </c>
      <c r="E186" s="70">
        <f>E187+E195</f>
        <v>13065.858</v>
      </c>
      <c r="F186" s="114">
        <f t="shared" si="36"/>
        <v>153.68534788478627</v>
      </c>
      <c r="G186" s="114">
        <f t="shared" si="37"/>
        <v>100.1180418794658</v>
      </c>
    </row>
    <row r="187" spans="1:7" ht="12.75">
      <c r="A187" s="67">
        <v>25010000</v>
      </c>
      <c r="B187" s="68" t="s">
        <v>297</v>
      </c>
      <c r="C187" s="70">
        <f>C189+C191+C192+C193</f>
        <v>8501.694</v>
      </c>
      <c r="D187" s="70">
        <f>D189+D191+D192+D193</f>
        <v>7674.025</v>
      </c>
      <c r="E187" s="70">
        <f>E189+E191+E192+E193</f>
        <v>7690.891</v>
      </c>
      <c r="F187" s="114">
        <f t="shared" si="36"/>
        <v>90.4630418361329</v>
      </c>
      <c r="G187" s="114">
        <f t="shared" si="37"/>
        <v>100.21978036297772</v>
      </c>
    </row>
    <row r="188" spans="1:7" ht="12.75">
      <c r="A188" s="67"/>
      <c r="B188" s="68" t="s">
        <v>84</v>
      </c>
      <c r="C188" s="70"/>
      <c r="D188" s="70"/>
      <c r="E188" s="70"/>
      <c r="F188" s="114"/>
      <c r="G188" s="114"/>
    </row>
    <row r="189" spans="1:7" ht="12.75">
      <c r="A189" s="58">
        <v>25010100</v>
      </c>
      <c r="B189" s="74" t="s">
        <v>298</v>
      </c>
      <c r="C189" s="115">
        <v>8233.738</v>
      </c>
      <c r="D189" s="76">
        <v>7274.967</v>
      </c>
      <c r="E189" s="116">
        <v>7289.347</v>
      </c>
      <c r="F189" s="73">
        <f>E189/C189*100</f>
        <v>88.53022770459785</v>
      </c>
      <c r="G189" s="73">
        <f>E189/D189*100</f>
        <v>100.19766412686133</v>
      </c>
    </row>
    <row r="190" spans="1:7" ht="12.75">
      <c r="A190" s="58"/>
      <c r="B190" s="74" t="s">
        <v>299</v>
      </c>
      <c r="C190" s="115"/>
      <c r="D190" s="101"/>
      <c r="E190" s="117"/>
      <c r="F190" s="73"/>
      <c r="G190" s="73"/>
    </row>
    <row r="191" spans="1:7" ht="12.75">
      <c r="A191" s="58">
        <v>25010200</v>
      </c>
      <c r="B191" s="74" t="s">
        <v>86</v>
      </c>
      <c r="C191" s="79">
        <v>17.519</v>
      </c>
      <c r="D191" s="69">
        <v>0</v>
      </c>
      <c r="E191" s="119">
        <v>0</v>
      </c>
      <c r="F191" s="73">
        <f aca="true" t="shared" si="38" ref="F191:F192">E191/C191*100</f>
        <v>0</v>
      </c>
      <c r="G191" s="73">
        <v>0</v>
      </c>
    </row>
    <row r="192" spans="1:7" ht="12.75">
      <c r="A192" s="58">
        <v>25010300</v>
      </c>
      <c r="B192" s="74" t="s">
        <v>87</v>
      </c>
      <c r="C192" s="115">
        <v>250.437</v>
      </c>
      <c r="D192" s="69">
        <v>323.845</v>
      </c>
      <c r="E192" s="119">
        <v>325.614</v>
      </c>
      <c r="F192" s="114">
        <f t="shared" si="38"/>
        <v>130.01832796272114</v>
      </c>
      <c r="G192" s="114">
        <f aca="true" t="shared" si="39" ref="G192:G193">E192/D192*100</f>
        <v>100.54624897713411</v>
      </c>
    </row>
    <row r="193" spans="1:7" ht="12.75">
      <c r="A193" s="58">
        <v>25010400</v>
      </c>
      <c r="B193" s="74" t="s">
        <v>300</v>
      </c>
      <c r="C193" s="77">
        <v>0</v>
      </c>
      <c r="D193" s="80">
        <v>75.213</v>
      </c>
      <c r="E193" s="116">
        <v>75.93</v>
      </c>
      <c r="F193" s="73">
        <v>0</v>
      </c>
      <c r="G193" s="73">
        <f t="shared" si="39"/>
        <v>100.95329264887721</v>
      </c>
    </row>
    <row r="194" spans="1:7" ht="12.75">
      <c r="A194" s="58"/>
      <c r="B194" s="74" t="s">
        <v>301</v>
      </c>
      <c r="C194" s="77"/>
      <c r="D194" s="115"/>
      <c r="E194" s="120"/>
      <c r="F194" s="73"/>
      <c r="G194" s="73"/>
    </row>
    <row r="195" spans="1:7" ht="12.75">
      <c r="A195" s="67">
        <v>25020000</v>
      </c>
      <c r="B195" s="68" t="s">
        <v>302</v>
      </c>
      <c r="C195" s="70">
        <f>C196+C197</f>
        <v>0</v>
      </c>
      <c r="D195" s="70">
        <f>D196+D197</f>
        <v>5376.428</v>
      </c>
      <c r="E195" s="119">
        <f>E196+E197</f>
        <v>5374.967</v>
      </c>
      <c r="F195" s="73">
        <v>0</v>
      </c>
      <c r="G195" s="73">
        <f aca="true" t="shared" si="40" ref="G195:G197">E195/D195*100</f>
        <v>99.97282582413453</v>
      </c>
    </row>
    <row r="196" spans="1:7" ht="12.75">
      <c r="A196" s="58">
        <v>25020100</v>
      </c>
      <c r="B196" s="74" t="s">
        <v>303</v>
      </c>
      <c r="C196" s="77">
        <v>0</v>
      </c>
      <c r="D196" s="80">
        <v>2253.821</v>
      </c>
      <c r="E196" s="120">
        <v>2253.796</v>
      </c>
      <c r="F196" s="73">
        <v>0</v>
      </c>
      <c r="G196" s="73">
        <f t="shared" si="40"/>
        <v>99.9988907726035</v>
      </c>
    </row>
    <row r="197" spans="1:7" ht="12.75">
      <c r="A197" s="58">
        <v>25020200</v>
      </c>
      <c r="B197" s="74" t="s">
        <v>304</v>
      </c>
      <c r="C197" s="77">
        <v>0</v>
      </c>
      <c r="D197" s="80">
        <v>3122.607</v>
      </c>
      <c r="E197" s="120">
        <v>3121.171</v>
      </c>
      <c r="F197" s="73">
        <v>0</v>
      </c>
      <c r="G197" s="73">
        <f t="shared" si="40"/>
        <v>99.9540127848301</v>
      </c>
    </row>
    <row r="198" spans="1:7" ht="14.25">
      <c r="A198" s="58"/>
      <c r="B198" s="74" t="s">
        <v>305</v>
      </c>
      <c r="C198" s="74"/>
      <c r="D198" s="101"/>
      <c r="E198" s="74"/>
      <c r="F198" s="121"/>
      <c r="G198" s="101"/>
    </row>
    <row r="199" spans="1:7" ht="14.25">
      <c r="A199" s="58"/>
      <c r="B199" s="74" t="s">
        <v>306</v>
      </c>
      <c r="C199" s="74"/>
      <c r="D199" s="74"/>
      <c r="E199" s="74"/>
      <c r="F199" s="121"/>
      <c r="G199" s="101"/>
    </row>
    <row r="200" spans="1:7" ht="14.25">
      <c r="A200" s="58"/>
      <c r="B200" s="74" t="s">
        <v>498</v>
      </c>
      <c r="C200" s="74"/>
      <c r="D200" s="74"/>
      <c r="E200" s="74"/>
      <c r="F200" s="121"/>
      <c r="G200" s="101"/>
    </row>
    <row r="201" spans="1:7" ht="14.25">
      <c r="A201" s="58"/>
      <c r="B201" s="74" t="s">
        <v>499</v>
      </c>
      <c r="C201" s="74"/>
      <c r="D201" s="74"/>
      <c r="E201" s="74"/>
      <c r="F201" s="121"/>
      <c r="G201" s="101"/>
    </row>
    <row r="202" spans="1:7" ht="12.75">
      <c r="A202" s="67">
        <v>40000000</v>
      </c>
      <c r="B202" s="68" t="s">
        <v>308</v>
      </c>
      <c r="C202" s="70">
        <f aca="true" t="shared" si="41" ref="C202:C203">C203</f>
        <v>434.61400000000003</v>
      </c>
      <c r="D202" s="70">
        <f aca="true" t="shared" si="42" ref="D202:D203">D203</f>
        <v>6479.567000000001</v>
      </c>
      <c r="E202" s="70">
        <f aca="true" t="shared" si="43" ref="E202:E203">E203</f>
        <v>5889.655000000001</v>
      </c>
      <c r="F202" s="73">
        <f aca="true" t="shared" si="44" ref="F202:F207">E202/C202*100</f>
        <v>1355.1461756869314</v>
      </c>
      <c r="G202" s="73">
        <f aca="true" t="shared" si="45" ref="G202:G204">E202/D202*100</f>
        <v>90.89581140221253</v>
      </c>
    </row>
    <row r="203" spans="1:7" ht="12.75">
      <c r="A203" s="67">
        <v>41000000</v>
      </c>
      <c r="B203" s="68" t="s">
        <v>92</v>
      </c>
      <c r="C203" s="70">
        <f t="shared" si="41"/>
        <v>434.61400000000003</v>
      </c>
      <c r="D203" s="70">
        <f t="shared" si="42"/>
        <v>6479.567000000001</v>
      </c>
      <c r="E203" s="70">
        <f t="shared" si="43"/>
        <v>5889.655000000001</v>
      </c>
      <c r="F203" s="73">
        <f t="shared" si="44"/>
        <v>1355.1461756869314</v>
      </c>
      <c r="G203" s="73">
        <f t="shared" si="45"/>
        <v>90.89581140221253</v>
      </c>
    </row>
    <row r="204" spans="1:7" ht="12.75">
      <c r="A204" s="67">
        <v>41030000</v>
      </c>
      <c r="B204" s="44" t="s">
        <v>309</v>
      </c>
      <c r="C204" s="70">
        <f>C205+C207</f>
        <v>434.61400000000003</v>
      </c>
      <c r="D204" s="70">
        <f>D205+D206</f>
        <v>6479.567000000001</v>
      </c>
      <c r="E204" s="70">
        <f>E205+E206</f>
        <v>5889.655000000001</v>
      </c>
      <c r="F204" s="73">
        <f t="shared" si="44"/>
        <v>1355.1461756869314</v>
      </c>
      <c r="G204" s="73">
        <f t="shared" si="45"/>
        <v>90.89581140221253</v>
      </c>
    </row>
    <row r="205" spans="1:7" ht="12.75">
      <c r="A205" s="90">
        <v>41030400</v>
      </c>
      <c r="B205" s="122" t="s">
        <v>500</v>
      </c>
      <c r="C205" s="79">
        <v>350</v>
      </c>
      <c r="D205" s="93">
        <v>0</v>
      </c>
      <c r="E205" s="77">
        <v>0</v>
      </c>
      <c r="F205" s="73">
        <f t="shared" si="44"/>
        <v>0</v>
      </c>
      <c r="G205" s="73">
        <v>0</v>
      </c>
    </row>
    <row r="206" spans="1:7" ht="12.75">
      <c r="A206" s="90">
        <v>41035000</v>
      </c>
      <c r="B206" s="122" t="s">
        <v>501</v>
      </c>
      <c r="C206" s="79">
        <f>C207+C210+C212+C214+C216</f>
        <v>84.614</v>
      </c>
      <c r="D206" s="93">
        <f>D207+D210+D212+D214+D216+D219+D221+D224+D225+D228</f>
        <v>6479.567000000001</v>
      </c>
      <c r="E206" s="93">
        <f>E207+E210+E212+E214+E216+E219+E221+E224+E225+E228</f>
        <v>5889.655000000001</v>
      </c>
      <c r="F206" s="73">
        <f t="shared" si="44"/>
        <v>6960.615264613422</v>
      </c>
      <c r="G206" s="73">
        <f aca="true" t="shared" si="46" ref="G206:G207">E206/D206*100</f>
        <v>90.89581140221253</v>
      </c>
    </row>
    <row r="207" spans="1:7" ht="12.75">
      <c r="A207" s="58">
        <v>41035000</v>
      </c>
      <c r="B207" s="74" t="s">
        <v>502</v>
      </c>
      <c r="C207" s="92">
        <v>84.614</v>
      </c>
      <c r="D207" s="93">
        <v>84.614</v>
      </c>
      <c r="E207" s="116">
        <v>84.613</v>
      </c>
      <c r="F207" s="73">
        <f t="shared" si="44"/>
        <v>99.99881816247903</v>
      </c>
      <c r="G207" s="73">
        <f t="shared" si="46"/>
        <v>99.99881816247903</v>
      </c>
    </row>
    <row r="208" spans="1:7" ht="12.75">
      <c r="A208" s="58"/>
      <c r="B208" s="74" t="s">
        <v>503</v>
      </c>
      <c r="C208" s="79"/>
      <c r="D208" s="98"/>
      <c r="E208" s="120"/>
      <c r="F208" s="73"/>
      <c r="G208" s="73"/>
    </row>
    <row r="209" spans="1:7" ht="12.75">
      <c r="A209" s="58"/>
      <c r="B209" s="74" t="s">
        <v>429</v>
      </c>
      <c r="C209" s="79"/>
      <c r="D209" s="98"/>
      <c r="E209" s="120"/>
      <c r="F209" s="73"/>
      <c r="G209" s="73"/>
    </row>
    <row r="210" spans="1:7" ht="12.75">
      <c r="A210" s="58">
        <v>41035000</v>
      </c>
      <c r="B210" s="74" t="s">
        <v>504</v>
      </c>
      <c r="C210" s="92">
        <v>0</v>
      </c>
      <c r="D210" s="93">
        <v>1004.993</v>
      </c>
      <c r="E210" s="116">
        <v>988.252</v>
      </c>
      <c r="F210" s="73">
        <v>0</v>
      </c>
      <c r="G210" s="73">
        <f>E210/D210*100</f>
        <v>98.33421725325448</v>
      </c>
    </row>
    <row r="211" spans="1:7" ht="12.75">
      <c r="A211" s="58"/>
      <c r="B211" s="202" t="s">
        <v>584</v>
      </c>
      <c r="C211" s="57"/>
      <c r="D211" s="98"/>
      <c r="E211" s="403"/>
      <c r="F211" s="73"/>
      <c r="G211" s="73"/>
    </row>
    <row r="212" spans="1:7" ht="12.75">
      <c r="A212" s="58">
        <v>41035000</v>
      </c>
      <c r="B212" s="74" t="s">
        <v>519</v>
      </c>
      <c r="C212" s="92">
        <v>0</v>
      </c>
      <c r="D212" s="98">
        <v>3921.654</v>
      </c>
      <c r="E212" s="116">
        <v>3844.683</v>
      </c>
      <c r="F212" s="73">
        <v>0</v>
      </c>
      <c r="G212" s="73">
        <f>E212/D212*100</f>
        <v>98.03728222836588</v>
      </c>
    </row>
    <row r="213" spans="1:7" ht="12.75">
      <c r="A213" s="58"/>
      <c r="B213" s="74" t="s">
        <v>281</v>
      </c>
      <c r="C213" s="57"/>
      <c r="D213" s="98"/>
      <c r="E213" s="403"/>
      <c r="F213" s="73"/>
      <c r="G213" s="73"/>
    </row>
    <row r="214" spans="1:7" ht="12.75">
      <c r="A214" s="58">
        <v>41035000</v>
      </c>
      <c r="B214" s="74" t="s">
        <v>507</v>
      </c>
      <c r="C214" s="92">
        <v>0</v>
      </c>
      <c r="D214" s="93">
        <v>44.91</v>
      </c>
      <c r="E214" s="116">
        <v>0</v>
      </c>
      <c r="F214" s="73">
        <v>0</v>
      </c>
      <c r="G214" s="73">
        <f>E214/D214*100</f>
        <v>0</v>
      </c>
    </row>
    <row r="215" spans="1:7" ht="12.75">
      <c r="A215" s="58"/>
      <c r="B215" s="74" t="s">
        <v>404</v>
      </c>
      <c r="C215" s="57"/>
      <c r="D215" s="98"/>
      <c r="E215" s="403"/>
      <c r="F215" s="73"/>
      <c r="G215" s="73"/>
    </row>
    <row r="216" spans="1:7" ht="12.75">
      <c r="A216" s="58">
        <v>41035000</v>
      </c>
      <c r="B216" s="74" t="s">
        <v>508</v>
      </c>
      <c r="C216" s="92">
        <v>0</v>
      </c>
      <c r="D216" s="93">
        <v>999.957</v>
      </c>
      <c r="E216" s="116">
        <v>648.648</v>
      </c>
      <c r="F216" s="73">
        <v>0</v>
      </c>
      <c r="G216" s="73">
        <f>E216/D216*100</f>
        <v>64.86758930634018</v>
      </c>
    </row>
    <row r="217" spans="1:7" ht="12.75">
      <c r="A217" s="58"/>
      <c r="B217" s="74" t="s">
        <v>509</v>
      </c>
      <c r="C217" s="57"/>
      <c r="D217" s="98"/>
      <c r="E217" s="403"/>
      <c r="F217" s="73"/>
      <c r="G217" s="73"/>
    </row>
    <row r="218" spans="1:7" ht="12.75">
      <c r="A218" s="58"/>
      <c r="B218" s="74" t="s">
        <v>510</v>
      </c>
      <c r="C218" s="57"/>
      <c r="D218" s="98"/>
      <c r="E218" s="403"/>
      <c r="F218" s="73"/>
      <c r="G218" s="73"/>
    </row>
    <row r="219" spans="1:7" ht="12.75">
      <c r="A219" s="58">
        <v>41035000</v>
      </c>
      <c r="B219" s="74" t="s">
        <v>520</v>
      </c>
      <c r="C219" s="92">
        <v>0</v>
      </c>
      <c r="D219" s="98">
        <v>13.604</v>
      </c>
      <c r="E219" s="116">
        <v>13.604</v>
      </c>
      <c r="F219" s="73">
        <v>0</v>
      </c>
      <c r="G219" s="73">
        <f>E219/D219*100</f>
        <v>100</v>
      </c>
    </row>
    <row r="220" spans="1:7" ht="12.75">
      <c r="A220" s="58"/>
      <c r="B220" s="74" t="s">
        <v>521</v>
      </c>
      <c r="C220" s="57"/>
      <c r="D220" s="98"/>
      <c r="E220" s="403"/>
      <c r="F220" s="73"/>
      <c r="G220" s="73"/>
    </row>
    <row r="221" spans="1:7" ht="12.75">
      <c r="A221" s="58">
        <v>41035000</v>
      </c>
      <c r="B221" s="74" t="s">
        <v>560</v>
      </c>
      <c r="C221" s="92">
        <v>0</v>
      </c>
      <c r="D221" s="93">
        <v>119</v>
      </c>
      <c r="E221" s="116">
        <v>118.92</v>
      </c>
      <c r="F221" s="73">
        <v>0</v>
      </c>
      <c r="G221" s="73">
        <f>E221/D221*100</f>
        <v>99.9327731092437</v>
      </c>
    </row>
    <row r="222" spans="1:7" ht="12.75">
      <c r="A222" s="58"/>
      <c r="B222" s="74" t="s">
        <v>535</v>
      </c>
      <c r="C222" s="57"/>
      <c r="D222" s="98"/>
      <c r="E222" s="116"/>
      <c r="F222" s="73"/>
      <c r="G222" s="73"/>
    </row>
    <row r="223" spans="1:7" ht="12.75">
      <c r="A223" s="58"/>
      <c r="B223" s="74" t="s">
        <v>536</v>
      </c>
      <c r="C223" s="57"/>
      <c r="D223" s="80"/>
      <c r="E223" s="403"/>
      <c r="F223" s="73"/>
      <c r="G223" s="73"/>
    </row>
    <row r="224" spans="1:7" ht="12.75">
      <c r="A224" s="58">
        <v>41035000</v>
      </c>
      <c r="B224" s="74" t="s">
        <v>531</v>
      </c>
      <c r="C224" s="92">
        <v>0</v>
      </c>
      <c r="D224" s="80">
        <v>160.555</v>
      </c>
      <c r="E224" s="116">
        <v>160.555</v>
      </c>
      <c r="F224" s="73">
        <v>0</v>
      </c>
      <c r="G224" s="73">
        <f aca="true" t="shared" si="47" ref="G224:G225">E224/D224*100</f>
        <v>100</v>
      </c>
    </row>
    <row r="225" spans="1:7" ht="12.75">
      <c r="A225" s="58">
        <v>41035000</v>
      </c>
      <c r="B225" s="74" t="s">
        <v>585</v>
      </c>
      <c r="C225" s="92">
        <v>0</v>
      </c>
      <c r="D225" s="76">
        <v>30.38</v>
      </c>
      <c r="E225" s="116">
        <v>30.38</v>
      </c>
      <c r="F225" s="73">
        <v>0</v>
      </c>
      <c r="G225" s="73">
        <f t="shared" si="47"/>
        <v>100</v>
      </c>
    </row>
    <row r="226" spans="1:7" ht="12.75">
      <c r="A226" s="58"/>
      <c r="B226" s="74" t="s">
        <v>586</v>
      </c>
      <c r="C226" s="92"/>
      <c r="D226" s="80"/>
      <c r="E226" s="116"/>
      <c r="F226" s="73"/>
      <c r="G226" s="73"/>
    </row>
    <row r="227" spans="1:7" ht="12.75">
      <c r="A227" s="58"/>
      <c r="B227" s="74" t="s">
        <v>587</v>
      </c>
      <c r="C227" s="92"/>
      <c r="D227" s="80"/>
      <c r="E227" s="116"/>
      <c r="F227" s="73"/>
      <c r="G227" s="73"/>
    </row>
    <row r="228" spans="1:7" ht="12.75">
      <c r="A228" s="58">
        <v>41035000</v>
      </c>
      <c r="B228" s="74" t="s">
        <v>588</v>
      </c>
      <c r="C228" s="92">
        <v>0</v>
      </c>
      <c r="D228" s="76">
        <v>99.9</v>
      </c>
      <c r="E228" s="116">
        <v>0</v>
      </c>
      <c r="F228" s="73">
        <v>0</v>
      </c>
      <c r="G228" s="73">
        <f>E228/D228*100</f>
        <v>0</v>
      </c>
    </row>
    <row r="229" spans="1:7" ht="12.75">
      <c r="A229" s="58"/>
      <c r="B229" s="74" t="s">
        <v>589</v>
      </c>
      <c r="C229" s="92"/>
      <c r="D229" s="80"/>
      <c r="E229" s="116"/>
      <c r="F229" s="73"/>
      <c r="G229" s="73"/>
    </row>
    <row r="230" spans="1:7" ht="13.5">
      <c r="A230" s="58"/>
      <c r="B230" s="74"/>
      <c r="C230" s="57"/>
      <c r="D230" s="80"/>
      <c r="E230" s="391"/>
      <c r="F230" s="73"/>
      <c r="G230" s="73"/>
    </row>
    <row r="231" spans="1:7" ht="13.5">
      <c r="A231" s="82">
        <v>602100</v>
      </c>
      <c r="B231" s="124" t="s">
        <v>291</v>
      </c>
      <c r="C231" s="125"/>
      <c r="D231" s="126"/>
      <c r="E231" s="127">
        <v>1554.475</v>
      </c>
      <c r="F231" s="126"/>
      <c r="G231" s="126"/>
    </row>
    <row r="232" spans="1:7" ht="27.75" customHeight="1">
      <c r="A232" s="82">
        <v>602400</v>
      </c>
      <c r="B232" s="401" t="s">
        <v>346</v>
      </c>
      <c r="C232" s="125"/>
      <c r="D232" s="129"/>
      <c r="E232" s="204">
        <v>982.71</v>
      </c>
      <c r="F232" s="126"/>
      <c r="G232" s="126"/>
    </row>
    <row r="233" spans="1:7" ht="13.5">
      <c r="A233" s="89"/>
      <c r="B233" s="68" t="s">
        <v>321</v>
      </c>
      <c r="C233" s="104">
        <f>C185</f>
        <v>8936.307999999999</v>
      </c>
      <c r="D233" s="104">
        <f>D185</f>
        <v>19530.02</v>
      </c>
      <c r="E233" s="104">
        <f>E185+E231+E232</f>
        <v>21492.697999999997</v>
      </c>
      <c r="F233" s="107">
        <f aca="true" t="shared" si="48" ref="F233:F234">E233/C233*100</f>
        <v>240.50981680577706</v>
      </c>
      <c r="G233" s="107">
        <f aca="true" t="shared" si="49" ref="G233:G234">E233/D233*100</f>
        <v>110.04954424009806</v>
      </c>
    </row>
    <row r="234" spans="1:7" ht="13.5">
      <c r="A234" s="82">
        <v>900103</v>
      </c>
      <c r="B234" s="124" t="s">
        <v>322</v>
      </c>
      <c r="C234" s="104">
        <f>C184+C233</f>
        <v>356349.116</v>
      </c>
      <c r="D234" s="104">
        <f>D184+D233</f>
        <v>410514.338</v>
      </c>
      <c r="E234" s="104">
        <f>E184+E233</f>
        <v>429216.66699999996</v>
      </c>
      <c r="F234" s="81">
        <f t="shared" si="48"/>
        <v>120.44836025354417</v>
      </c>
      <c r="G234" s="81">
        <f t="shared" si="49"/>
        <v>104.55582844952909</v>
      </c>
    </row>
    <row r="235" spans="6:7" ht="12.75">
      <c r="F235" s="47"/>
      <c r="G235" s="47"/>
    </row>
    <row r="236" spans="6:7" ht="12.75">
      <c r="F236" s="47"/>
      <c r="G236" s="47"/>
    </row>
    <row r="237" spans="6:7" ht="12.75">
      <c r="F237" s="47"/>
      <c r="G237" s="47"/>
    </row>
    <row r="238" spans="2:7" ht="14.25">
      <c r="B238" s="131"/>
      <c r="C238" s="47"/>
      <c r="D238" s="47"/>
      <c r="F238" s="47"/>
      <c r="G238" s="47"/>
    </row>
    <row r="239" spans="2:7" ht="30.75">
      <c r="B239" s="408" t="s">
        <v>590</v>
      </c>
      <c r="E239" s="39"/>
      <c r="F239" s="389" t="s">
        <v>324</v>
      </c>
      <c r="G239" s="389"/>
    </row>
  </sheetData>
  <sheetProtection selectLockedCells="1" selectUnlockedCells="1"/>
  <printOptions/>
  <pageMargins left="0.5798611111111112" right="0.1597222222222222" top="0.24027777777777778" bottom="0.25" header="0.5118055555555555" footer="0.5118055555555555"/>
  <pageSetup horizontalDpi="300" verticalDpi="300" orientation="portrait" paperSize="9" scale="49"/>
  <rowBreaks count="2" manualBreakCount="2">
    <brk id="101" max="255" man="1"/>
    <brk id="2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"/>
  <sheetViews>
    <sheetView zoomScale="75" zoomScaleNormal="75" workbookViewId="0" topLeftCell="A62">
      <selection activeCell="B91" sqref="B91"/>
    </sheetView>
  </sheetViews>
  <sheetFormatPr defaultColWidth="9.00390625" defaultRowHeight="12.75"/>
  <cols>
    <col min="1" max="1" width="13.625" style="0" customWidth="1"/>
    <col min="2" max="2" width="80.37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2.75">
      <c r="A1" s="44"/>
      <c r="B1" s="44"/>
      <c r="C1" s="44"/>
      <c r="D1" s="44"/>
      <c r="E1" s="45" t="s">
        <v>170</v>
      </c>
      <c r="F1" s="45"/>
      <c r="G1" s="45"/>
      <c r="H1" s="45"/>
      <c r="I1" s="44"/>
      <c r="J1" s="44"/>
    </row>
    <row r="2" spans="1:10" ht="12.75">
      <c r="A2" s="44"/>
      <c r="B2" s="44"/>
      <c r="C2" s="44"/>
      <c r="D2" s="44"/>
      <c r="E2" s="45" t="s">
        <v>171</v>
      </c>
      <c r="F2" s="45"/>
      <c r="G2" s="45"/>
      <c r="H2" s="45"/>
      <c r="I2" s="44"/>
      <c r="J2" s="44"/>
    </row>
    <row r="3" spans="1:10" ht="12.75">
      <c r="A3" s="44"/>
      <c r="B3" s="44"/>
      <c r="C3" s="44"/>
      <c r="D3" s="44"/>
      <c r="E3" s="45"/>
      <c r="F3" s="45"/>
      <c r="G3" s="45" t="s">
        <v>172</v>
      </c>
      <c r="H3" s="45" t="s">
        <v>173</v>
      </c>
      <c r="I3" s="45"/>
      <c r="J3" s="44"/>
    </row>
    <row r="4" spans="1:10" ht="18">
      <c r="A4" s="46"/>
      <c r="B4" s="44"/>
      <c r="C4" s="44"/>
      <c r="D4" s="44"/>
      <c r="E4" s="44"/>
      <c r="F4" s="45"/>
      <c r="G4" s="45"/>
      <c r="H4" s="45"/>
      <c r="I4" s="47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174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2014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195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200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C16+C31+C43+C39</f>
        <v>171910.22000000003</v>
      </c>
      <c r="D15" s="69">
        <f>D16+D31+D43+D39</f>
        <v>171910.22000000003</v>
      </c>
      <c r="E15" s="69">
        <f>E16+E31+E43+E39</f>
        <v>38720.2</v>
      </c>
      <c r="F15" s="70">
        <f>F16+F31+F43+F39</f>
        <v>36233.793</v>
      </c>
      <c r="G15" s="71">
        <f aca="true" t="shared" si="0" ref="G15:G16">F15/C15*100</f>
        <v>21.077160508549166</v>
      </c>
      <c r="H15" s="72">
        <f aca="true" t="shared" si="1" ref="H15:H16">F15/D15*100</f>
        <v>21.077160508549166</v>
      </c>
      <c r="I15" s="71">
        <f aca="true" t="shared" si="2" ref="I15:I16">F15/E15*100</f>
        <v>93.5785274869448</v>
      </c>
    </row>
    <row r="16" spans="1:9" ht="12.75">
      <c r="A16" s="67">
        <v>11000000</v>
      </c>
      <c r="B16" s="68" t="s">
        <v>201</v>
      </c>
      <c r="C16" s="69">
        <f>C18+C29</f>
        <v>85839.52</v>
      </c>
      <c r="D16" s="69">
        <f>D18+D29</f>
        <v>85839.52</v>
      </c>
      <c r="E16" s="69">
        <f>E18+E29</f>
        <v>19457.2</v>
      </c>
      <c r="F16" s="70">
        <f>F18+F29</f>
        <v>17182.784</v>
      </c>
      <c r="G16" s="73">
        <f t="shared" si="0"/>
        <v>20.017334672887266</v>
      </c>
      <c r="H16" s="72">
        <f t="shared" si="1"/>
        <v>20.017334672887266</v>
      </c>
      <c r="I16" s="73">
        <f t="shared" si="2"/>
        <v>88.31067162798347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21</v>
      </c>
      <c r="C18" s="75">
        <f>C19+C21+C24+C26</f>
        <v>85839.52</v>
      </c>
      <c r="D18" s="75">
        <f>D19+D21+D24+D26</f>
        <v>85839.52</v>
      </c>
      <c r="E18" s="75">
        <f>E19+E21+E24+E26</f>
        <v>19457.2</v>
      </c>
      <c r="F18" s="75">
        <f>F19+F21+F24+F26</f>
        <v>17182.784</v>
      </c>
      <c r="G18" s="73">
        <f aca="true" t="shared" si="3" ref="G18:G19">F18/C18*100</f>
        <v>20.017334672887266</v>
      </c>
      <c r="H18" s="72">
        <f aca="true" t="shared" si="4" ref="H18:H19">F18/D18*100</f>
        <v>20.017334672887266</v>
      </c>
      <c r="I18" s="73">
        <f aca="true" t="shared" si="5" ref="I18:I19">F18/E18*100</f>
        <v>88.31067162798347</v>
      </c>
    </row>
    <row r="19" spans="1:9" ht="12.75">
      <c r="A19" s="58">
        <v>11010100</v>
      </c>
      <c r="B19" s="74" t="s">
        <v>203</v>
      </c>
      <c r="C19" s="75">
        <v>66566.52</v>
      </c>
      <c r="D19" s="75">
        <v>66566.52</v>
      </c>
      <c r="E19" s="76">
        <v>15178.2</v>
      </c>
      <c r="F19" s="77">
        <v>13057.149</v>
      </c>
      <c r="G19" s="73">
        <f t="shared" si="3"/>
        <v>19.615189437573118</v>
      </c>
      <c r="H19" s="72">
        <f t="shared" si="4"/>
        <v>19.615189437573118</v>
      </c>
      <c r="I19" s="73">
        <f t="shared" si="5"/>
        <v>86.02567498122306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10477.3</v>
      </c>
      <c r="D21" s="75">
        <v>10477.3</v>
      </c>
      <c r="E21" s="76">
        <v>2480</v>
      </c>
      <c r="F21" s="77">
        <v>2484.921</v>
      </c>
      <c r="G21" s="73">
        <f>F21/C21*100</f>
        <v>23.71718858866311</v>
      </c>
      <c r="H21" s="72">
        <f>F21/D21*100</f>
        <v>23.71718858866311</v>
      </c>
      <c r="I21" s="73">
        <f>F21/E21*100</f>
        <v>100.19842741935483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4448.9</v>
      </c>
      <c r="D24" s="75">
        <v>4448.9</v>
      </c>
      <c r="E24" s="76">
        <v>870</v>
      </c>
      <c r="F24" s="77">
        <v>748.236</v>
      </c>
      <c r="G24" s="73">
        <f>F24/C24*100</f>
        <v>16.81844950437187</v>
      </c>
      <c r="H24" s="72">
        <f>F24/D24*100</f>
        <v>16.81844950437187</v>
      </c>
      <c r="I24" s="73">
        <f>F24/E24*100</f>
        <v>86.00413793103449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4346.8</v>
      </c>
      <c r="D26" s="75">
        <v>4346.8</v>
      </c>
      <c r="E26" s="76">
        <v>929</v>
      </c>
      <c r="F26" s="77">
        <v>892.478</v>
      </c>
      <c r="G26" s="73">
        <f>F26/C26*100</f>
        <v>20.531839514125334</v>
      </c>
      <c r="H26" s="72">
        <f>F26/D26*100</f>
        <v>20.531839514125334</v>
      </c>
      <c r="I26" s="73">
        <f>F26/E26*100</f>
        <v>96.06867599569429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0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13000000</v>
      </c>
      <c r="B31" s="74" t="s">
        <v>31</v>
      </c>
      <c r="C31" s="75">
        <f>C32+C34</f>
        <v>80350</v>
      </c>
      <c r="D31" s="75">
        <f>D32+D34</f>
        <v>80350</v>
      </c>
      <c r="E31" s="75">
        <f>E32+E34</f>
        <v>17880</v>
      </c>
      <c r="F31" s="79">
        <f>F32+F34</f>
        <v>17683.913999999997</v>
      </c>
      <c r="G31" s="73">
        <f>F31/C31*100</f>
        <v>22.008604853764776</v>
      </c>
      <c r="H31" s="72">
        <f>F31/D31*100</f>
        <v>22.008604853764776</v>
      </c>
      <c r="I31" s="73">
        <f>F31/E31*100</f>
        <v>98.90332214765098</v>
      </c>
    </row>
    <row r="32" spans="1:9" ht="12.75">
      <c r="A32" s="78">
        <v>13020000</v>
      </c>
      <c r="B32" s="74" t="s">
        <v>214</v>
      </c>
      <c r="C32" s="75">
        <f>C33</f>
        <v>0</v>
      </c>
      <c r="D32" s="75">
        <f>D33</f>
        <v>0</v>
      </c>
      <c r="E32" s="75">
        <f>E33</f>
        <v>0</v>
      </c>
      <c r="F32" s="79">
        <f>F33</f>
        <v>0</v>
      </c>
      <c r="G32" s="73">
        <v>0</v>
      </c>
      <c r="H32" s="72">
        <v>0</v>
      </c>
      <c r="I32" s="73">
        <v>0</v>
      </c>
    </row>
    <row r="33" spans="1:9" ht="12.75">
      <c r="A33" s="58">
        <v>13020200</v>
      </c>
      <c r="B33" s="74" t="s">
        <v>215</v>
      </c>
      <c r="C33" s="75">
        <v>0</v>
      </c>
      <c r="D33" s="75">
        <v>0</v>
      </c>
      <c r="E33" s="76">
        <v>0</v>
      </c>
      <c r="F33" s="77">
        <v>0</v>
      </c>
      <c r="G33" s="73">
        <v>0</v>
      </c>
      <c r="H33" s="72">
        <v>0</v>
      </c>
      <c r="I33" s="73">
        <v>0</v>
      </c>
    </row>
    <row r="34" spans="1:9" ht="12.75">
      <c r="A34" s="58">
        <v>13050000</v>
      </c>
      <c r="B34" s="74" t="s">
        <v>32</v>
      </c>
      <c r="C34" s="75">
        <f>C35+C36+C37+C38</f>
        <v>80350</v>
      </c>
      <c r="D34" s="75">
        <f>D35+D36+D37+D38</f>
        <v>80350</v>
      </c>
      <c r="E34" s="75">
        <f>E35+E36+E37+E38</f>
        <v>17880</v>
      </c>
      <c r="F34" s="79">
        <f>F35+F36+F37+F38</f>
        <v>17683.913999999997</v>
      </c>
      <c r="G34" s="73">
        <f aca="true" t="shared" si="6" ref="G34:G38">F34/C34*100</f>
        <v>22.008604853764776</v>
      </c>
      <c r="H34" s="72">
        <f aca="true" t="shared" si="7" ref="H34:H38">F34/D34*100</f>
        <v>22.008604853764776</v>
      </c>
      <c r="I34" s="73">
        <f aca="true" t="shared" si="8" ref="I34:I38">F34/E34*100</f>
        <v>98.90332214765098</v>
      </c>
    </row>
    <row r="35" spans="1:9" ht="12.75">
      <c r="A35" s="58">
        <v>13050100</v>
      </c>
      <c r="B35" s="74" t="s">
        <v>33</v>
      </c>
      <c r="C35" s="75">
        <v>23000</v>
      </c>
      <c r="D35" s="75">
        <v>23000</v>
      </c>
      <c r="E35" s="76">
        <v>5870</v>
      </c>
      <c r="F35" s="77">
        <v>4412.007</v>
      </c>
      <c r="G35" s="73">
        <f t="shared" si="6"/>
        <v>19.18263913043478</v>
      </c>
      <c r="H35" s="72">
        <f t="shared" si="7"/>
        <v>19.18263913043478</v>
      </c>
      <c r="I35" s="73">
        <f t="shared" si="8"/>
        <v>75.16195911413969</v>
      </c>
    </row>
    <row r="36" spans="1:9" ht="12.75">
      <c r="A36" s="58">
        <v>13050200</v>
      </c>
      <c r="B36" s="74" t="s">
        <v>34</v>
      </c>
      <c r="C36" s="75">
        <v>49030</v>
      </c>
      <c r="D36" s="75">
        <v>49030</v>
      </c>
      <c r="E36" s="76">
        <v>10700</v>
      </c>
      <c r="F36" s="77">
        <v>11769.965</v>
      </c>
      <c r="G36" s="73">
        <f t="shared" si="6"/>
        <v>24.005639404446256</v>
      </c>
      <c r="H36" s="72">
        <f t="shared" si="7"/>
        <v>24.005639404446256</v>
      </c>
      <c r="I36" s="73">
        <f t="shared" si="8"/>
        <v>109.99967289719625</v>
      </c>
    </row>
    <row r="37" spans="1:9" ht="12.75">
      <c r="A37" s="58">
        <v>13050300</v>
      </c>
      <c r="B37" s="74" t="s">
        <v>35</v>
      </c>
      <c r="C37" s="75">
        <v>2620</v>
      </c>
      <c r="D37" s="75">
        <v>2620</v>
      </c>
      <c r="E37" s="76">
        <v>400</v>
      </c>
      <c r="F37" s="77">
        <v>285.054</v>
      </c>
      <c r="G37" s="73">
        <f t="shared" si="6"/>
        <v>10.879923664122137</v>
      </c>
      <c r="H37" s="72">
        <f t="shared" si="7"/>
        <v>10.879923664122137</v>
      </c>
      <c r="I37" s="73">
        <f t="shared" si="8"/>
        <v>71.2635</v>
      </c>
    </row>
    <row r="38" spans="1:9" ht="12.75">
      <c r="A38" s="58">
        <v>13050500</v>
      </c>
      <c r="B38" s="74" t="s">
        <v>36</v>
      </c>
      <c r="C38" s="75">
        <v>5700</v>
      </c>
      <c r="D38" s="75">
        <v>5700</v>
      </c>
      <c r="E38" s="76">
        <v>910</v>
      </c>
      <c r="F38" s="77">
        <v>1216.888</v>
      </c>
      <c r="G38" s="73">
        <f t="shared" si="6"/>
        <v>21.348912280701754</v>
      </c>
      <c r="H38" s="72">
        <f t="shared" si="7"/>
        <v>21.348912280701754</v>
      </c>
      <c r="I38" s="73">
        <f t="shared" si="8"/>
        <v>133.72395604395604</v>
      </c>
    </row>
    <row r="39" spans="1:9" ht="12.75">
      <c r="A39" s="67">
        <v>16000000</v>
      </c>
      <c r="B39" s="68" t="s">
        <v>216</v>
      </c>
      <c r="C39" s="75">
        <f aca="true" t="shared" si="9" ref="C39:C40">C40</f>
        <v>0</v>
      </c>
      <c r="D39" s="75">
        <f aca="true" t="shared" si="10" ref="D39:D40">D40</f>
        <v>0</v>
      </c>
      <c r="E39" s="75">
        <f aca="true" t="shared" si="11" ref="E39:E40">E40</f>
        <v>0</v>
      </c>
      <c r="F39" s="79">
        <f>F40</f>
        <v>5.2620000000000005</v>
      </c>
      <c r="G39" s="73">
        <v>0</v>
      </c>
      <c r="H39" s="72">
        <v>0</v>
      </c>
      <c r="I39" s="73">
        <v>0</v>
      </c>
    </row>
    <row r="40" spans="1:9" ht="12.75">
      <c r="A40" s="67">
        <v>16010000</v>
      </c>
      <c r="B40" s="68" t="s">
        <v>217</v>
      </c>
      <c r="C40" s="75">
        <f t="shared" si="9"/>
        <v>0</v>
      </c>
      <c r="D40" s="75">
        <f t="shared" si="10"/>
        <v>0</v>
      </c>
      <c r="E40" s="75">
        <f t="shared" si="11"/>
        <v>0</v>
      </c>
      <c r="F40" s="75">
        <f>F41+F42</f>
        <v>5.2620000000000005</v>
      </c>
      <c r="G40" s="73">
        <v>0</v>
      </c>
      <c r="H40" s="72">
        <v>0</v>
      </c>
      <c r="I40" s="73">
        <v>0</v>
      </c>
    </row>
    <row r="41" spans="1:9" ht="12.75">
      <c r="A41" s="80">
        <v>16010200</v>
      </c>
      <c r="B41" s="74" t="s">
        <v>218</v>
      </c>
      <c r="C41" s="75">
        <v>0</v>
      </c>
      <c r="D41" s="75">
        <v>0</v>
      </c>
      <c r="E41" s="75">
        <v>0</v>
      </c>
      <c r="F41" s="75">
        <v>-0.153</v>
      </c>
      <c r="G41" s="73">
        <v>0</v>
      </c>
      <c r="H41" s="72">
        <v>0</v>
      </c>
      <c r="I41" s="73">
        <v>0</v>
      </c>
    </row>
    <row r="42" spans="1:9" ht="12.75">
      <c r="A42" s="80">
        <v>16010400</v>
      </c>
      <c r="B42" s="74" t="s">
        <v>219</v>
      </c>
      <c r="C42" s="75">
        <v>0</v>
      </c>
      <c r="D42" s="75">
        <v>0</v>
      </c>
      <c r="E42" s="75">
        <v>0</v>
      </c>
      <c r="F42" s="79">
        <v>5.415</v>
      </c>
      <c r="G42" s="73"/>
      <c r="H42" s="72"/>
      <c r="I42" s="73"/>
    </row>
    <row r="43" spans="1:9" ht="12.75">
      <c r="A43" s="67">
        <v>18000000</v>
      </c>
      <c r="B43" s="68" t="s">
        <v>37</v>
      </c>
      <c r="C43" s="69">
        <f>C44+C49+C52</f>
        <v>5720.7</v>
      </c>
      <c r="D43" s="69">
        <f>D44+D49+D52</f>
        <v>5720.7</v>
      </c>
      <c r="E43" s="69">
        <f>E44+E49+E52</f>
        <v>1383</v>
      </c>
      <c r="F43" s="70">
        <f>F44+F49+F52</f>
        <v>1361.8329999999999</v>
      </c>
      <c r="G43" s="73">
        <f aca="true" t="shared" si="12" ref="G43:G45">F43/C43*100</f>
        <v>23.805355987903575</v>
      </c>
      <c r="H43" s="72">
        <f aca="true" t="shared" si="13" ref="H43:H45">F43/D43*100</f>
        <v>23.805355987903575</v>
      </c>
      <c r="I43" s="73">
        <f aca="true" t="shared" si="14" ref="I43:I45">F43/E43*100</f>
        <v>98.4694866232827</v>
      </c>
    </row>
    <row r="44" spans="1:9" ht="12.75">
      <c r="A44" s="67">
        <v>18020000</v>
      </c>
      <c r="B44" s="68" t="s">
        <v>38</v>
      </c>
      <c r="C44" s="69">
        <f>C45+C47</f>
        <v>1855.7</v>
      </c>
      <c r="D44" s="69">
        <f>D45+D47</f>
        <v>1855.7</v>
      </c>
      <c r="E44" s="69">
        <f>E45+E47</f>
        <v>425.5</v>
      </c>
      <c r="F44" s="70">
        <f>F45+F47</f>
        <v>419.306</v>
      </c>
      <c r="G44" s="73">
        <f t="shared" si="12"/>
        <v>22.595570404699032</v>
      </c>
      <c r="H44" s="72">
        <f t="shared" si="13"/>
        <v>22.595570404699032</v>
      </c>
      <c r="I44" s="73">
        <f t="shared" si="14"/>
        <v>98.5443008225617</v>
      </c>
    </row>
    <row r="45" spans="1:9" ht="12.75">
      <c r="A45" s="58">
        <v>18020100</v>
      </c>
      <c r="B45" s="74" t="s">
        <v>220</v>
      </c>
      <c r="C45" s="75">
        <v>1528.7</v>
      </c>
      <c r="D45" s="75">
        <v>1528.7</v>
      </c>
      <c r="E45" s="76">
        <v>336.5</v>
      </c>
      <c r="F45" s="77">
        <v>347.664</v>
      </c>
      <c r="G45" s="73">
        <f t="shared" si="12"/>
        <v>22.742460914502516</v>
      </c>
      <c r="H45" s="72">
        <f t="shared" si="13"/>
        <v>22.742460914502516</v>
      </c>
      <c r="I45" s="73">
        <f t="shared" si="14"/>
        <v>103.31768202080238</v>
      </c>
    </row>
    <row r="46" spans="1:9" ht="12.75">
      <c r="A46" s="58"/>
      <c r="B46" s="74" t="s">
        <v>46</v>
      </c>
      <c r="C46" s="75"/>
      <c r="D46" s="75"/>
      <c r="E46" s="76"/>
      <c r="F46" s="77"/>
      <c r="G46" s="73"/>
      <c r="H46" s="72"/>
      <c r="I46" s="73"/>
    </row>
    <row r="47" spans="1:9" ht="12.75">
      <c r="A47" s="58">
        <v>18020200</v>
      </c>
      <c r="B47" s="74" t="s">
        <v>221</v>
      </c>
      <c r="C47" s="75">
        <v>327</v>
      </c>
      <c r="D47" s="75">
        <v>327</v>
      </c>
      <c r="E47" s="76">
        <v>89</v>
      </c>
      <c r="F47" s="77">
        <v>71.642</v>
      </c>
      <c r="G47" s="73">
        <f>F47/C47*100</f>
        <v>21.90886850152905</v>
      </c>
      <c r="H47" s="72">
        <f>F47/D47*100</f>
        <v>21.90886850152905</v>
      </c>
      <c r="I47" s="73">
        <f>F47/E47*100</f>
        <v>80.49662921348315</v>
      </c>
    </row>
    <row r="48" spans="1:9" ht="12.75">
      <c r="A48" s="58"/>
      <c r="B48" s="74" t="s">
        <v>46</v>
      </c>
      <c r="C48" s="75"/>
      <c r="D48" s="75"/>
      <c r="E48" s="76"/>
      <c r="F48" s="77"/>
      <c r="G48" s="73"/>
      <c r="H48" s="72"/>
      <c r="I48" s="73"/>
    </row>
    <row r="49" spans="1:9" ht="12.75">
      <c r="A49" s="67">
        <v>18030000</v>
      </c>
      <c r="B49" s="68" t="s">
        <v>41</v>
      </c>
      <c r="C49" s="69">
        <f>C50+C51</f>
        <v>307</v>
      </c>
      <c r="D49" s="69">
        <f>D50+D51</f>
        <v>307</v>
      </c>
      <c r="E49" s="69">
        <f>E50+E51</f>
        <v>62.5</v>
      </c>
      <c r="F49" s="70">
        <f>F50+F51</f>
        <v>85.72999999999999</v>
      </c>
      <c r="G49" s="73">
        <f aca="true" t="shared" si="15" ref="G49:G53">F49/C49*100</f>
        <v>27.92508143322475</v>
      </c>
      <c r="H49" s="72">
        <f aca="true" t="shared" si="16" ref="H49:H53">F49/D49*100</f>
        <v>27.92508143322475</v>
      </c>
      <c r="I49" s="73">
        <f aca="true" t="shared" si="17" ref="I49:I53">F49/E49*100</f>
        <v>137.16799999999998</v>
      </c>
    </row>
    <row r="50" spans="1:9" ht="12.75">
      <c r="A50" s="58">
        <v>18030100</v>
      </c>
      <c r="B50" s="74" t="s">
        <v>42</v>
      </c>
      <c r="C50" s="75">
        <v>272</v>
      </c>
      <c r="D50" s="75">
        <v>272</v>
      </c>
      <c r="E50" s="76">
        <v>49</v>
      </c>
      <c r="F50" s="77">
        <v>73.832</v>
      </c>
      <c r="G50" s="73">
        <f t="shared" si="15"/>
        <v>27.14411764705882</v>
      </c>
      <c r="H50" s="72">
        <f t="shared" si="16"/>
        <v>27.14411764705882</v>
      </c>
      <c r="I50" s="73">
        <f t="shared" si="17"/>
        <v>150.67755102040815</v>
      </c>
    </row>
    <row r="51" spans="1:9" ht="12.75">
      <c r="A51" s="58">
        <v>18030200</v>
      </c>
      <c r="B51" s="74" t="s">
        <v>43</v>
      </c>
      <c r="C51" s="75">
        <v>35</v>
      </c>
      <c r="D51" s="75">
        <v>35</v>
      </c>
      <c r="E51" s="76">
        <v>13.5</v>
      </c>
      <c r="F51" s="77">
        <v>11.898</v>
      </c>
      <c r="G51" s="73">
        <f t="shared" si="15"/>
        <v>33.994285714285716</v>
      </c>
      <c r="H51" s="72">
        <f t="shared" si="16"/>
        <v>33.994285714285716</v>
      </c>
      <c r="I51" s="73">
        <f t="shared" si="17"/>
        <v>88.13333333333333</v>
      </c>
    </row>
    <row r="52" spans="1:9" ht="12.75">
      <c r="A52" s="67">
        <v>18040000</v>
      </c>
      <c r="B52" s="68" t="s">
        <v>44</v>
      </c>
      <c r="C52" s="69">
        <f>C53+C55+C57+C59+C61+C63+C69+C71+C65+C67</f>
        <v>3558</v>
      </c>
      <c r="D52" s="69">
        <f>D53+D55+D57+D59+D61+D63+D69+D71+D65+D67</f>
        <v>3558</v>
      </c>
      <c r="E52" s="69">
        <f>E53+E55+E57+E59+E61+E63+E69+E71+E65+E67</f>
        <v>895.0000000000001</v>
      </c>
      <c r="F52" s="69">
        <f>F53+F55+F57+F59+F61+F63+F69+F71+F65+F67</f>
        <v>856.7969999999999</v>
      </c>
      <c r="G52" s="73">
        <f t="shared" si="15"/>
        <v>24.08086003372681</v>
      </c>
      <c r="H52" s="72">
        <f t="shared" si="16"/>
        <v>24.08086003372681</v>
      </c>
      <c r="I52" s="73">
        <f t="shared" si="17"/>
        <v>95.73150837988824</v>
      </c>
    </row>
    <row r="53" spans="1:9" ht="12.75">
      <c r="A53" s="58">
        <v>18040100</v>
      </c>
      <c r="B53" s="74" t="s">
        <v>222</v>
      </c>
      <c r="C53" s="75">
        <v>238</v>
      </c>
      <c r="D53" s="75">
        <v>238</v>
      </c>
      <c r="E53" s="76">
        <v>59</v>
      </c>
      <c r="F53" s="77">
        <v>54.169</v>
      </c>
      <c r="G53" s="73">
        <f t="shared" si="15"/>
        <v>22.760084033613445</v>
      </c>
      <c r="H53" s="72">
        <f t="shared" si="16"/>
        <v>22.760084033613445</v>
      </c>
      <c r="I53" s="73">
        <f t="shared" si="17"/>
        <v>91.81186440677965</v>
      </c>
    </row>
    <row r="54" spans="1:9" ht="12.75">
      <c r="A54" s="58"/>
      <c r="B54" s="74" t="s">
        <v>52</v>
      </c>
      <c r="C54" s="58"/>
      <c r="D54" s="58"/>
      <c r="E54" s="76"/>
      <c r="F54" s="77"/>
      <c r="G54" s="73"/>
      <c r="H54" s="72"/>
      <c r="I54" s="73"/>
    </row>
    <row r="55" spans="1:9" ht="12.75">
      <c r="A55" s="58">
        <v>18040200</v>
      </c>
      <c r="B55" s="74" t="s">
        <v>222</v>
      </c>
      <c r="C55" s="75">
        <v>2071</v>
      </c>
      <c r="D55" s="75">
        <v>2071</v>
      </c>
      <c r="E55" s="69">
        <v>515.7</v>
      </c>
      <c r="F55" s="70">
        <v>515.414</v>
      </c>
      <c r="G55" s="73">
        <f>F55/C55*100</f>
        <v>24.887204249154998</v>
      </c>
      <c r="H55" s="72">
        <f>F55/D55*100</f>
        <v>24.887204249154998</v>
      </c>
      <c r="I55" s="73">
        <f>F55/E55*100</f>
        <v>99.94454140003877</v>
      </c>
    </row>
    <row r="56" spans="1:9" ht="12.75">
      <c r="A56" s="58"/>
      <c r="B56" s="74" t="s">
        <v>60</v>
      </c>
      <c r="C56" s="58"/>
      <c r="D56" s="58"/>
      <c r="E56" s="69"/>
      <c r="F56" s="70"/>
      <c r="G56" s="73"/>
      <c r="H56" s="72"/>
      <c r="I56" s="73"/>
    </row>
    <row r="57" spans="1:9" ht="12.75">
      <c r="A57" s="58">
        <v>18040500</v>
      </c>
      <c r="B57" s="74" t="s">
        <v>223</v>
      </c>
      <c r="C57" s="75">
        <v>8</v>
      </c>
      <c r="D57" s="75">
        <v>8</v>
      </c>
      <c r="E57" s="76">
        <v>1.5</v>
      </c>
      <c r="F57" s="77">
        <v>1.499</v>
      </c>
      <c r="G57" s="73">
        <f>F57/C57*100</f>
        <v>18.7375</v>
      </c>
      <c r="H57" s="72">
        <f>F57/D57*100</f>
        <v>18.7375</v>
      </c>
      <c r="I57" s="73">
        <f>F57/E57*100</f>
        <v>99.93333333333334</v>
      </c>
    </row>
    <row r="58" spans="1:9" ht="12.75">
      <c r="A58" s="58"/>
      <c r="B58" s="74" t="s">
        <v>224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18040600</v>
      </c>
      <c r="B59" s="74" t="s">
        <v>225</v>
      </c>
      <c r="C59" s="75">
        <v>271</v>
      </c>
      <c r="D59" s="75">
        <v>271</v>
      </c>
      <c r="E59" s="76">
        <v>72.2</v>
      </c>
      <c r="F59" s="77">
        <v>60.343</v>
      </c>
      <c r="G59" s="73">
        <f>F59/C59*100</f>
        <v>22.26678966789668</v>
      </c>
      <c r="H59" s="72">
        <f>F59/D59*100</f>
        <v>22.26678966789668</v>
      </c>
      <c r="I59" s="73">
        <f>F59/E59*100</f>
        <v>83.57756232686981</v>
      </c>
    </row>
    <row r="60" spans="1:9" ht="12.75">
      <c r="A60" s="58"/>
      <c r="B60" s="74" t="s">
        <v>226</v>
      </c>
      <c r="C60" s="58"/>
      <c r="D60" s="58"/>
      <c r="E60" s="76"/>
      <c r="F60" s="77"/>
      <c r="G60" s="73"/>
      <c r="H60" s="72"/>
      <c r="I60" s="73"/>
    </row>
    <row r="61" spans="1:9" ht="12.75">
      <c r="A61" s="58">
        <v>18040700</v>
      </c>
      <c r="B61" s="74" t="s">
        <v>223</v>
      </c>
      <c r="C61" s="75">
        <v>154</v>
      </c>
      <c r="D61" s="75">
        <v>154</v>
      </c>
      <c r="E61" s="76">
        <v>37.1</v>
      </c>
      <c r="F61" s="77">
        <v>42.866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227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18040800</v>
      </c>
      <c r="B63" s="74" t="s">
        <v>225</v>
      </c>
      <c r="C63" s="75">
        <v>656</v>
      </c>
      <c r="D63" s="75">
        <v>656</v>
      </c>
      <c r="E63" s="69">
        <v>171.5</v>
      </c>
      <c r="F63" s="70">
        <v>146.998</v>
      </c>
      <c r="G63" s="73">
        <f>F63/C63*100</f>
        <v>22.40823170731707</v>
      </c>
      <c r="H63" s="72">
        <f>F63/D63*100</f>
        <v>22.40823170731707</v>
      </c>
      <c r="I63" s="73">
        <f>F63/E63*100</f>
        <v>85.71311953352769</v>
      </c>
    </row>
    <row r="64" spans="1:9" ht="12.75">
      <c r="A64" s="58"/>
      <c r="B64" s="74" t="s">
        <v>228</v>
      </c>
      <c r="C64" s="75"/>
      <c r="D64" s="75"/>
      <c r="E64" s="69"/>
      <c r="F64" s="70"/>
      <c r="G64" s="73"/>
      <c r="H64" s="72"/>
      <c r="I64" s="73"/>
    </row>
    <row r="65" spans="1:9" ht="12.75">
      <c r="A65" s="58">
        <v>18040900</v>
      </c>
      <c r="B65" s="74" t="s">
        <v>229</v>
      </c>
      <c r="C65" s="75">
        <v>0</v>
      </c>
      <c r="D65" s="75">
        <v>0</v>
      </c>
      <c r="E65" s="76">
        <v>0</v>
      </c>
      <c r="F65" s="77">
        <v>0.12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230</v>
      </c>
      <c r="C66" s="75"/>
      <c r="D66" s="75"/>
      <c r="E66" s="76"/>
      <c r="F66" s="77"/>
      <c r="G66" s="73"/>
      <c r="H66" s="72"/>
      <c r="I66" s="73"/>
    </row>
    <row r="67" spans="1:9" ht="12.75">
      <c r="A67" s="58">
        <v>18041000</v>
      </c>
      <c r="B67" s="74" t="s">
        <v>56</v>
      </c>
      <c r="C67" s="75">
        <v>14</v>
      </c>
      <c r="D67" s="75">
        <v>14</v>
      </c>
      <c r="E67" s="76">
        <v>0</v>
      </c>
      <c r="F67" s="77">
        <v>0.192</v>
      </c>
      <c r="G67" s="73">
        <f>F67/C67*100</f>
        <v>1.3714285714285714</v>
      </c>
      <c r="H67" s="72">
        <f>F67/D67*100</f>
        <v>1.3714285714285714</v>
      </c>
      <c r="I67" s="73">
        <v>0</v>
      </c>
    </row>
    <row r="68" spans="1:9" ht="12.75">
      <c r="A68" s="58"/>
      <c r="B68" s="74" t="s">
        <v>57</v>
      </c>
      <c r="C68" s="75"/>
      <c r="D68" s="75"/>
      <c r="E68" s="76"/>
      <c r="F68" s="77"/>
      <c r="G68" s="73"/>
      <c r="H68" s="72"/>
      <c r="I68" s="73"/>
    </row>
    <row r="69" spans="1:9" ht="12.75">
      <c r="A69" s="58">
        <v>18041400</v>
      </c>
      <c r="B69" s="74" t="s">
        <v>231</v>
      </c>
      <c r="C69" s="75">
        <v>120</v>
      </c>
      <c r="D69" s="75">
        <v>120</v>
      </c>
      <c r="E69" s="76">
        <v>32</v>
      </c>
      <c r="F69" s="77">
        <v>28.68</v>
      </c>
      <c r="G69" s="73">
        <f>F69/C69*100</f>
        <v>23.9</v>
      </c>
      <c r="H69" s="72">
        <f>F69/D69*100</f>
        <v>23.9</v>
      </c>
      <c r="I69" s="73">
        <f>F69/E69*100</f>
        <v>89.625</v>
      </c>
    </row>
    <row r="70" spans="1:9" ht="12.75">
      <c r="A70" s="58"/>
      <c r="B70" s="74" t="s">
        <v>232</v>
      </c>
      <c r="C70" s="75"/>
      <c r="D70" s="75"/>
      <c r="E70" s="69"/>
      <c r="F70" s="70"/>
      <c r="G70" s="73"/>
      <c r="H70" s="72"/>
      <c r="I70" s="73"/>
    </row>
    <row r="71" spans="1:9" ht="12.75">
      <c r="A71" s="58">
        <v>18041700</v>
      </c>
      <c r="B71" s="74" t="s">
        <v>233</v>
      </c>
      <c r="C71" s="75">
        <v>26</v>
      </c>
      <c r="D71" s="75">
        <v>26</v>
      </c>
      <c r="E71" s="76">
        <v>6</v>
      </c>
      <c r="F71" s="77">
        <v>6.516</v>
      </c>
      <c r="G71" s="73">
        <f>F71/C71*100</f>
        <v>25.06153846153846</v>
      </c>
      <c r="H71" s="72">
        <f>F71/D71*100</f>
        <v>25.06153846153846</v>
      </c>
      <c r="I71" s="73">
        <f>F71/E71*100</f>
        <v>108.60000000000001</v>
      </c>
    </row>
    <row r="72" spans="1:9" ht="12.75">
      <c r="A72" s="58"/>
      <c r="B72" s="74" t="s">
        <v>46</v>
      </c>
      <c r="C72" s="58"/>
      <c r="D72" s="58"/>
      <c r="E72" s="76"/>
      <c r="F72" s="77"/>
      <c r="G72" s="73"/>
      <c r="H72" s="72"/>
      <c r="I72" s="73"/>
    </row>
    <row r="73" spans="1:9" ht="12.75">
      <c r="A73" s="67">
        <v>20000000</v>
      </c>
      <c r="B73" s="68" t="s">
        <v>62</v>
      </c>
      <c r="C73" s="69">
        <f>C74+C81+C89</f>
        <v>471.5</v>
      </c>
      <c r="D73" s="69">
        <f>D74+D81+D89</f>
        <v>471.5</v>
      </c>
      <c r="E73" s="69">
        <f>E74+E81+E89</f>
        <v>116.3</v>
      </c>
      <c r="F73" s="70">
        <f>F74+F81+F89</f>
        <v>148.622</v>
      </c>
      <c r="G73" s="73">
        <f>F73/C73*100</f>
        <v>31.52110286320255</v>
      </c>
      <c r="H73" s="72">
        <f>F73/D73*100</f>
        <v>31.52110286320255</v>
      </c>
      <c r="I73" s="73">
        <f>F73/E73*100</f>
        <v>127.79191745485814</v>
      </c>
    </row>
    <row r="74" spans="1:9" ht="12.75">
      <c r="A74" s="67">
        <v>21000000</v>
      </c>
      <c r="B74" s="68" t="s">
        <v>63</v>
      </c>
      <c r="C74" s="69">
        <f>C75</f>
        <v>91.5</v>
      </c>
      <c r="D74" s="69">
        <f>D75</f>
        <v>91.5</v>
      </c>
      <c r="E74" s="69">
        <f>E75</f>
        <v>20</v>
      </c>
      <c r="F74" s="70">
        <f>F75</f>
        <v>19.133</v>
      </c>
      <c r="G74" s="73"/>
      <c r="H74" s="72"/>
      <c r="I74" s="73"/>
    </row>
    <row r="75" spans="1:9" ht="12.75">
      <c r="A75" s="67">
        <v>21080000</v>
      </c>
      <c r="B75" s="68" t="s">
        <v>64</v>
      </c>
      <c r="C75" s="69">
        <f>C76+C77+C80</f>
        <v>91.5</v>
      </c>
      <c r="D75" s="69">
        <f>D76+D77+D80</f>
        <v>91.5</v>
      </c>
      <c r="E75" s="69">
        <f>E76+E77+E80</f>
        <v>20</v>
      </c>
      <c r="F75" s="70">
        <f>F76+F77+F80</f>
        <v>19.133</v>
      </c>
      <c r="G75" s="73">
        <f>F75/C75*100</f>
        <v>20.9103825136612</v>
      </c>
      <c r="H75" s="72">
        <f>F75/D75*100</f>
        <v>20.9103825136612</v>
      </c>
      <c r="I75" s="73">
        <f>F75/E75*100</f>
        <v>95.665</v>
      </c>
    </row>
    <row r="76" spans="1:9" ht="12.75">
      <c r="A76" s="58">
        <v>21080500</v>
      </c>
      <c r="B76" s="74" t="s">
        <v>64</v>
      </c>
      <c r="C76" s="75">
        <v>0.5</v>
      </c>
      <c r="D76" s="75">
        <v>0.5</v>
      </c>
      <c r="E76" s="76">
        <v>0</v>
      </c>
      <c r="F76" s="77">
        <v>0</v>
      </c>
      <c r="G76" s="73"/>
      <c r="H76" s="72"/>
      <c r="I76" s="73"/>
    </row>
    <row r="77" spans="1:9" ht="12.75">
      <c r="A77" s="58">
        <v>21080900</v>
      </c>
      <c r="B77" s="74" t="s">
        <v>234</v>
      </c>
      <c r="C77" s="75">
        <v>3</v>
      </c>
      <c r="D77" s="75">
        <v>3</v>
      </c>
      <c r="E77" s="76">
        <v>0</v>
      </c>
      <c r="F77" s="77">
        <v>0.035</v>
      </c>
      <c r="G77" s="73">
        <f>F77/C77*100</f>
        <v>1.1666666666666667</v>
      </c>
      <c r="H77" s="72">
        <f>F77/D77*100</f>
        <v>1.1666666666666667</v>
      </c>
      <c r="I77" s="73">
        <v>0</v>
      </c>
    </row>
    <row r="78" spans="1:9" ht="12.75">
      <c r="A78" s="58"/>
      <c r="B78" s="74" t="s">
        <v>235</v>
      </c>
      <c r="C78" s="75"/>
      <c r="D78" s="75"/>
      <c r="E78" s="76"/>
      <c r="F78" s="77"/>
      <c r="G78" s="73"/>
      <c r="H78" s="72"/>
      <c r="I78" s="73"/>
    </row>
    <row r="79" spans="1:9" ht="12.75">
      <c r="A79" s="58"/>
      <c r="B79" s="74" t="s">
        <v>236</v>
      </c>
      <c r="C79" s="75"/>
      <c r="D79" s="75"/>
      <c r="E79" s="76"/>
      <c r="F79" s="77"/>
      <c r="G79" s="73"/>
      <c r="H79" s="72"/>
      <c r="I79" s="73"/>
    </row>
    <row r="80" spans="1:9" ht="12.75">
      <c r="A80" s="58">
        <v>21081100</v>
      </c>
      <c r="B80" s="74" t="s">
        <v>68</v>
      </c>
      <c r="C80" s="75">
        <v>88</v>
      </c>
      <c r="D80" s="75">
        <v>88</v>
      </c>
      <c r="E80" s="76">
        <v>20</v>
      </c>
      <c r="F80" s="77">
        <v>19.098</v>
      </c>
      <c r="G80" s="73">
        <f aca="true" t="shared" si="18" ref="G80:G81">F80/C80*100</f>
        <v>21.702272727272724</v>
      </c>
      <c r="H80" s="72">
        <f aca="true" t="shared" si="19" ref="H80:H81">F80/D80*100</f>
        <v>21.702272727272724</v>
      </c>
      <c r="I80" s="73">
        <f aca="true" t="shared" si="20" ref="I80:I81">F80/E80*100</f>
        <v>95.49</v>
      </c>
    </row>
    <row r="81" spans="1:9" ht="12.75">
      <c r="A81" s="67">
        <v>22000000</v>
      </c>
      <c r="B81" s="68" t="s">
        <v>237</v>
      </c>
      <c r="C81" s="69">
        <f>C83</f>
        <v>370</v>
      </c>
      <c r="D81" s="69">
        <f>D83</f>
        <v>370</v>
      </c>
      <c r="E81" s="69">
        <f>E83</f>
        <v>96</v>
      </c>
      <c r="F81" s="70">
        <f>F83</f>
        <v>124.869</v>
      </c>
      <c r="G81" s="73">
        <f t="shared" si="18"/>
        <v>33.748378378378376</v>
      </c>
      <c r="H81" s="72">
        <f t="shared" si="19"/>
        <v>33.748378378378376</v>
      </c>
      <c r="I81" s="73">
        <f t="shared" si="20"/>
        <v>130.071875</v>
      </c>
    </row>
    <row r="82" spans="1:9" ht="12.75">
      <c r="A82" s="58"/>
      <c r="B82" s="68" t="s">
        <v>238</v>
      </c>
      <c r="C82" s="58"/>
      <c r="D82" s="58"/>
      <c r="E82" s="76"/>
      <c r="F82" s="77"/>
      <c r="G82" s="73"/>
      <c r="H82" s="72"/>
      <c r="I82" s="73"/>
    </row>
    <row r="83" spans="1:9" ht="12.75">
      <c r="A83" s="67">
        <v>22090000</v>
      </c>
      <c r="B83" s="68" t="s">
        <v>71</v>
      </c>
      <c r="C83" s="69">
        <f>C84+C87</f>
        <v>370</v>
      </c>
      <c r="D83" s="69">
        <f>D84+D87</f>
        <v>370</v>
      </c>
      <c r="E83" s="69">
        <f>E84+E87</f>
        <v>96</v>
      </c>
      <c r="F83" s="70">
        <f>F84+F87</f>
        <v>124.869</v>
      </c>
      <c r="G83" s="73">
        <f aca="true" t="shared" si="21" ref="G83:G84">F83/C83*100</f>
        <v>33.748378378378376</v>
      </c>
      <c r="H83" s="72">
        <f aca="true" t="shared" si="22" ref="H83:H84">F83/D83*100</f>
        <v>33.748378378378376</v>
      </c>
      <c r="I83" s="73">
        <f aca="true" t="shared" si="23" ref="I83:I84">F83/E83*100</f>
        <v>130.071875</v>
      </c>
    </row>
    <row r="84" spans="1:9" ht="12.75">
      <c r="A84" s="58">
        <v>22090100</v>
      </c>
      <c r="B84" s="74" t="s">
        <v>239</v>
      </c>
      <c r="C84" s="75">
        <v>314</v>
      </c>
      <c r="D84" s="75">
        <v>314</v>
      </c>
      <c r="E84" s="76">
        <v>85</v>
      </c>
      <c r="F84" s="77">
        <v>110.681</v>
      </c>
      <c r="G84" s="73">
        <f t="shared" si="21"/>
        <v>35.24872611464968</v>
      </c>
      <c r="H84" s="72">
        <f t="shared" si="22"/>
        <v>35.24872611464968</v>
      </c>
      <c r="I84" s="73">
        <f t="shared" si="23"/>
        <v>130.21294117647057</v>
      </c>
    </row>
    <row r="85" spans="1:9" ht="12.75">
      <c r="A85" s="58"/>
      <c r="B85" s="74" t="s">
        <v>240</v>
      </c>
      <c r="C85" s="75"/>
      <c r="D85" s="75"/>
      <c r="E85" s="76"/>
      <c r="F85" s="77"/>
      <c r="G85" s="73"/>
      <c r="H85" s="72"/>
      <c r="I85" s="73"/>
    </row>
    <row r="86" spans="1:9" ht="12.75">
      <c r="A86" s="58"/>
      <c r="B86" s="74" t="s">
        <v>241</v>
      </c>
      <c r="C86" s="75"/>
      <c r="D86" s="75"/>
      <c r="E86" s="76"/>
      <c r="F86" s="77"/>
      <c r="G86" s="73"/>
      <c r="H86" s="72"/>
      <c r="I86" s="73"/>
    </row>
    <row r="87" spans="1:9" ht="12.75">
      <c r="A87" s="58">
        <v>22090400</v>
      </c>
      <c r="B87" s="74" t="s">
        <v>242</v>
      </c>
      <c r="C87" s="75">
        <v>56</v>
      </c>
      <c r="D87" s="75">
        <v>56</v>
      </c>
      <c r="E87" s="76">
        <v>11</v>
      </c>
      <c r="F87" s="77">
        <v>14.188</v>
      </c>
      <c r="G87" s="73">
        <f>F87/C87*100</f>
        <v>25.33571428571429</v>
      </c>
      <c r="H87" s="72">
        <f>F87/D87*100</f>
        <v>25.33571428571429</v>
      </c>
      <c r="I87" s="73">
        <f>F87/E87*100</f>
        <v>128.9818181818182</v>
      </c>
    </row>
    <row r="88" spans="1:9" ht="12.75">
      <c r="A88" s="58"/>
      <c r="B88" s="74" t="s">
        <v>243</v>
      </c>
      <c r="C88" s="75"/>
      <c r="D88" s="75"/>
      <c r="E88" s="76"/>
      <c r="F88" s="77"/>
      <c r="G88" s="73"/>
      <c r="H88" s="72"/>
      <c r="I88" s="73"/>
    </row>
    <row r="89" spans="1:9" ht="12.75">
      <c r="A89" s="67">
        <v>24000000</v>
      </c>
      <c r="B89" s="68" t="s">
        <v>76</v>
      </c>
      <c r="C89" s="69">
        <f aca="true" t="shared" si="24" ref="C89:C90">C90</f>
        <v>10</v>
      </c>
      <c r="D89" s="69">
        <f aca="true" t="shared" si="25" ref="D89:D90">D90</f>
        <v>10</v>
      </c>
      <c r="E89" s="69">
        <f aca="true" t="shared" si="26" ref="E89:E90">E90</f>
        <v>0.3</v>
      </c>
      <c r="F89" s="70">
        <f aca="true" t="shared" si="27" ref="F89:F90">F90</f>
        <v>4.62</v>
      </c>
      <c r="G89" s="73">
        <f aca="true" t="shared" si="28" ref="G89:G94">F89/C89*100</f>
        <v>46.2</v>
      </c>
      <c r="H89" s="72">
        <f aca="true" t="shared" si="29" ref="H89:H94">F89/D89*100</f>
        <v>46.2</v>
      </c>
      <c r="I89" s="73">
        <f aca="true" t="shared" si="30" ref="I89:I94">F89/E89*100</f>
        <v>1540</v>
      </c>
    </row>
    <row r="90" spans="1:9" ht="12.75">
      <c r="A90" s="67">
        <v>24060000</v>
      </c>
      <c r="B90" s="68" t="s">
        <v>64</v>
      </c>
      <c r="C90" s="69">
        <f t="shared" si="24"/>
        <v>10</v>
      </c>
      <c r="D90" s="69">
        <f t="shared" si="25"/>
        <v>10</v>
      </c>
      <c r="E90" s="69">
        <f t="shared" si="26"/>
        <v>0.3</v>
      </c>
      <c r="F90" s="70">
        <f t="shared" si="27"/>
        <v>4.62</v>
      </c>
      <c r="G90" s="73">
        <f t="shared" si="28"/>
        <v>46.2</v>
      </c>
      <c r="H90" s="72">
        <f t="shared" si="29"/>
        <v>46.2</v>
      </c>
      <c r="I90" s="73">
        <f t="shared" si="30"/>
        <v>1540</v>
      </c>
    </row>
    <row r="91" spans="1:9" ht="12.75">
      <c r="A91" s="58">
        <v>24060300</v>
      </c>
      <c r="B91" s="74" t="s">
        <v>64</v>
      </c>
      <c r="C91" s="75">
        <v>10</v>
      </c>
      <c r="D91" s="75">
        <v>10</v>
      </c>
      <c r="E91" s="76">
        <v>0.3</v>
      </c>
      <c r="F91" s="77">
        <v>4.62</v>
      </c>
      <c r="G91" s="73">
        <f t="shared" si="28"/>
        <v>46.2</v>
      </c>
      <c r="H91" s="72">
        <f t="shared" si="29"/>
        <v>46.2</v>
      </c>
      <c r="I91" s="73">
        <f t="shared" si="30"/>
        <v>1540</v>
      </c>
    </row>
    <row r="92" spans="1:9" ht="12.75">
      <c r="A92" s="67">
        <v>30000000</v>
      </c>
      <c r="B92" s="68" t="s">
        <v>77</v>
      </c>
      <c r="C92" s="69">
        <f aca="true" t="shared" si="31" ref="C92:C93">C93</f>
        <v>1.5</v>
      </c>
      <c r="D92" s="69">
        <f aca="true" t="shared" si="32" ref="D92:D93">D93</f>
        <v>1.5</v>
      </c>
      <c r="E92" s="69">
        <f aca="true" t="shared" si="33" ref="E92:E93">E93</f>
        <v>1.5</v>
      </c>
      <c r="F92" s="70">
        <f aca="true" t="shared" si="34" ref="F92:F93">F93</f>
        <v>11.08</v>
      </c>
      <c r="G92" s="73">
        <f t="shared" si="28"/>
        <v>738.6666666666666</v>
      </c>
      <c r="H92" s="72">
        <f t="shared" si="29"/>
        <v>738.6666666666666</v>
      </c>
      <c r="I92" s="73">
        <f t="shared" si="30"/>
        <v>738.6666666666666</v>
      </c>
    </row>
    <row r="93" spans="1:9" ht="12.75">
      <c r="A93" s="67">
        <v>31000000</v>
      </c>
      <c r="B93" s="68" t="s">
        <v>78</v>
      </c>
      <c r="C93" s="69">
        <f t="shared" si="31"/>
        <v>1.5</v>
      </c>
      <c r="D93" s="69">
        <f t="shared" si="32"/>
        <v>1.5</v>
      </c>
      <c r="E93" s="69">
        <f t="shared" si="33"/>
        <v>1.5</v>
      </c>
      <c r="F93" s="70">
        <f t="shared" si="34"/>
        <v>11.08</v>
      </c>
      <c r="G93" s="73">
        <f t="shared" si="28"/>
        <v>738.6666666666666</v>
      </c>
      <c r="H93" s="72">
        <f t="shared" si="29"/>
        <v>738.6666666666666</v>
      </c>
      <c r="I93" s="73">
        <f t="shared" si="30"/>
        <v>738.6666666666666</v>
      </c>
    </row>
    <row r="94" spans="1:9" ht="12.75">
      <c r="A94" s="58">
        <v>31010200</v>
      </c>
      <c r="B94" s="74" t="s">
        <v>244</v>
      </c>
      <c r="C94" s="75">
        <v>1.5</v>
      </c>
      <c r="D94" s="75">
        <v>1.5</v>
      </c>
      <c r="E94" s="76">
        <v>1.5</v>
      </c>
      <c r="F94" s="77">
        <v>11.08</v>
      </c>
      <c r="G94" s="73">
        <f t="shared" si="28"/>
        <v>738.6666666666666</v>
      </c>
      <c r="H94" s="72">
        <f t="shared" si="29"/>
        <v>738.6666666666666</v>
      </c>
      <c r="I94" s="73">
        <f t="shared" si="30"/>
        <v>738.6666666666666</v>
      </c>
    </row>
    <row r="95" spans="1:9" ht="12.75">
      <c r="A95" s="58"/>
      <c r="B95" s="74" t="s">
        <v>245</v>
      </c>
      <c r="C95" s="75"/>
      <c r="D95" s="75"/>
      <c r="E95" s="69"/>
      <c r="F95" s="70"/>
      <c r="G95" s="73"/>
      <c r="H95" s="72"/>
      <c r="I95" s="73"/>
    </row>
    <row r="96" spans="1:9" ht="13.5">
      <c r="A96" s="58"/>
      <c r="B96" s="74" t="s">
        <v>246</v>
      </c>
      <c r="C96" s="75"/>
      <c r="D96" s="75"/>
      <c r="E96" s="69"/>
      <c r="F96" s="70"/>
      <c r="G96" s="81"/>
      <c r="H96" s="72"/>
      <c r="I96" s="81"/>
    </row>
    <row r="97" spans="1:9" ht="15.75">
      <c r="A97" s="82">
        <v>900101</v>
      </c>
      <c r="B97" s="83" t="s">
        <v>247</v>
      </c>
      <c r="C97" s="84">
        <f>C15+C73+C92</f>
        <v>172383.22000000003</v>
      </c>
      <c r="D97" s="84">
        <f>D15+D73+D92</f>
        <v>172383.22000000003</v>
      </c>
      <c r="E97" s="84">
        <f>E15+E73+E92</f>
        <v>38838</v>
      </c>
      <c r="F97" s="84">
        <f>F15+F73+F92</f>
        <v>36393.495</v>
      </c>
      <c r="G97" s="85">
        <f>F97/C97*100</f>
        <v>21.111970759102885</v>
      </c>
      <c r="H97" s="85">
        <f>F97/D97*100</f>
        <v>21.111970759102885</v>
      </c>
      <c r="I97" s="85">
        <f>F97/E97*100</f>
        <v>93.7058937123436</v>
      </c>
    </row>
    <row r="98" spans="1:9" ht="15.75">
      <c r="A98" s="82"/>
      <c r="B98" s="83"/>
      <c r="C98" s="84"/>
      <c r="D98" s="84"/>
      <c r="E98" s="84"/>
      <c r="F98" s="84"/>
      <c r="G98" s="85"/>
      <c r="H98" s="85"/>
      <c r="I98" s="86"/>
    </row>
    <row r="99" spans="1:9" ht="12.75">
      <c r="A99" s="67">
        <v>40000000</v>
      </c>
      <c r="B99" s="87" t="s">
        <v>91</v>
      </c>
      <c r="C99" s="70">
        <f>C100</f>
        <v>138072.729</v>
      </c>
      <c r="D99" s="70">
        <f>D100</f>
        <v>138591.658</v>
      </c>
      <c r="E99" s="70">
        <f>E100</f>
        <v>36958.88900000001</v>
      </c>
      <c r="F99" s="70">
        <f>F100</f>
        <v>35294.66100000001</v>
      </c>
      <c r="G99" s="88">
        <f aca="true" t="shared" si="35" ref="G99:G102">F99/C99*100</f>
        <v>25.562369379980897</v>
      </c>
      <c r="H99" s="71">
        <f aca="true" t="shared" si="36" ref="H99:H102">F99/D99*100</f>
        <v>25.46665615328739</v>
      </c>
      <c r="I99" s="71">
        <f aca="true" t="shared" si="37" ref="I99:I102">F99/E99*100</f>
        <v>95.49708325918562</v>
      </c>
    </row>
    <row r="100" spans="1:9" ht="12.75">
      <c r="A100" s="67">
        <v>41000000</v>
      </c>
      <c r="B100" s="89" t="s">
        <v>92</v>
      </c>
      <c r="C100" s="70">
        <f>C107+C101</f>
        <v>138072.729</v>
      </c>
      <c r="D100" s="70">
        <f>D107+D101</f>
        <v>138591.658</v>
      </c>
      <c r="E100" s="70">
        <f>E107+E101</f>
        <v>36958.88900000001</v>
      </c>
      <c r="F100" s="70">
        <f>F107+F101</f>
        <v>35294.66100000001</v>
      </c>
      <c r="G100" s="73">
        <f t="shared" si="35"/>
        <v>25.562369379980897</v>
      </c>
      <c r="H100" s="73">
        <f t="shared" si="36"/>
        <v>25.46665615328739</v>
      </c>
      <c r="I100" s="73">
        <f t="shared" si="37"/>
        <v>95.49708325918562</v>
      </c>
    </row>
    <row r="101" spans="1:9" ht="12.75">
      <c r="A101" s="67">
        <v>41020000</v>
      </c>
      <c r="B101" s="89" t="s">
        <v>93</v>
      </c>
      <c r="C101" s="70">
        <f>C102+C105</f>
        <v>120.356</v>
      </c>
      <c r="D101" s="70">
        <f>D102+D105</f>
        <v>371.125</v>
      </c>
      <c r="E101" s="70">
        <f>E102+E105</f>
        <v>169.291</v>
      </c>
      <c r="F101" s="70">
        <f>F102+F105</f>
        <v>169.291</v>
      </c>
      <c r="G101" s="73">
        <f t="shared" si="35"/>
        <v>140.65854631260595</v>
      </c>
      <c r="H101" s="73">
        <f t="shared" si="36"/>
        <v>45.61562815762883</v>
      </c>
      <c r="I101" s="73">
        <f t="shared" si="37"/>
        <v>100</v>
      </c>
    </row>
    <row r="102" spans="1:9" ht="12.75">
      <c r="A102" s="58">
        <v>41020300</v>
      </c>
      <c r="B102" s="10" t="s">
        <v>248</v>
      </c>
      <c r="C102" s="79">
        <v>120.356</v>
      </c>
      <c r="D102" s="75">
        <v>120.356</v>
      </c>
      <c r="E102" s="76">
        <v>120.356</v>
      </c>
      <c r="F102" s="76">
        <v>120.356</v>
      </c>
      <c r="G102" s="73">
        <f t="shared" si="35"/>
        <v>100</v>
      </c>
      <c r="H102" s="73">
        <f t="shared" si="36"/>
        <v>100</v>
      </c>
      <c r="I102" s="73">
        <f t="shared" si="37"/>
        <v>100</v>
      </c>
    </row>
    <row r="103" spans="1:9" ht="12.75">
      <c r="A103" s="58"/>
      <c r="B103" s="10" t="s">
        <v>249</v>
      </c>
      <c r="C103" s="79"/>
      <c r="D103" s="58"/>
      <c r="E103" s="76"/>
      <c r="F103" s="76"/>
      <c r="G103" s="73"/>
      <c r="H103" s="73"/>
      <c r="I103" s="73"/>
    </row>
    <row r="104" spans="1:9" ht="12.75">
      <c r="A104" s="58"/>
      <c r="B104" s="10" t="s">
        <v>250</v>
      </c>
      <c r="C104" s="79"/>
      <c r="D104" s="75"/>
      <c r="E104" s="76"/>
      <c r="F104" s="76"/>
      <c r="G104" s="73"/>
      <c r="H104" s="73"/>
      <c r="I104" s="73"/>
    </row>
    <row r="105" spans="1:9" ht="12.75">
      <c r="A105" s="58">
        <v>41020900</v>
      </c>
      <c r="B105" s="10" t="s">
        <v>251</v>
      </c>
      <c r="C105" s="79">
        <v>0</v>
      </c>
      <c r="D105" s="79">
        <v>250.769</v>
      </c>
      <c r="E105" s="77">
        <v>48.935</v>
      </c>
      <c r="F105" s="77">
        <v>48.935</v>
      </c>
      <c r="G105" s="73">
        <v>0</v>
      </c>
      <c r="H105" s="73">
        <f>F105/D105*100</f>
        <v>19.513975012860442</v>
      </c>
      <c r="I105" s="73">
        <f>F105/E105*100</f>
        <v>100</v>
      </c>
    </row>
    <row r="106" spans="1:9" ht="12.75">
      <c r="A106" s="58"/>
      <c r="B106" s="10"/>
      <c r="C106" s="79"/>
      <c r="D106" s="79"/>
      <c r="E106" s="77"/>
      <c r="F106" s="77"/>
      <c r="G106" s="73"/>
      <c r="H106" s="73"/>
      <c r="I106" s="73"/>
    </row>
    <row r="107" spans="1:9" ht="12.75">
      <c r="A107" s="67">
        <v>41030000</v>
      </c>
      <c r="B107" s="89" t="s">
        <v>97</v>
      </c>
      <c r="C107" s="70">
        <f>C109+C112+C117+C127+C130+C132+C146</f>
        <v>137952.373</v>
      </c>
      <c r="D107" s="70">
        <f>D109+D112+D117+D127+D130+D132+D146</f>
        <v>138220.533</v>
      </c>
      <c r="E107" s="70">
        <f>E109+E112+E117+E127+E130+E132+E146</f>
        <v>36789.59800000001</v>
      </c>
      <c r="F107" s="70">
        <f>F109+F112+F117+F127+F130+F132+F146</f>
        <v>35125.37000000001</v>
      </c>
      <c r="G107" s="73">
        <f>F107/C107*100</f>
        <v>25.461954177475448</v>
      </c>
      <c r="H107" s="73">
        <f>F107/D107*100</f>
        <v>25.41255574524518</v>
      </c>
      <c r="I107" s="73">
        <f>F107/E107*100</f>
        <v>95.47636263924385</v>
      </c>
    </row>
    <row r="108" spans="1:9" ht="12.75">
      <c r="A108" s="58"/>
      <c r="B108" s="10" t="s">
        <v>98</v>
      </c>
      <c r="C108" s="57"/>
      <c r="D108" s="69"/>
      <c r="E108" s="69"/>
      <c r="F108" s="69"/>
      <c r="G108" s="73"/>
      <c r="H108" s="73"/>
      <c r="I108" s="73"/>
    </row>
    <row r="109" spans="1:9" ht="12.75">
      <c r="A109" s="58">
        <v>41030600</v>
      </c>
      <c r="B109" s="10" t="s">
        <v>252</v>
      </c>
      <c r="C109" s="79">
        <v>114390.3</v>
      </c>
      <c r="D109" s="75">
        <v>114390.3</v>
      </c>
      <c r="E109" s="76">
        <v>27164.7</v>
      </c>
      <c r="F109" s="76">
        <v>26679.23</v>
      </c>
      <c r="G109" s="73">
        <f>F109/C109*100</f>
        <v>23.322982805360244</v>
      </c>
      <c r="H109" s="73">
        <f>F109/D109*100</f>
        <v>23.322982805360244</v>
      </c>
      <c r="I109" s="73">
        <f>F109/E109*100</f>
        <v>98.21286448957655</v>
      </c>
    </row>
    <row r="110" spans="1:9" ht="12.75">
      <c r="A110" s="58"/>
      <c r="B110" s="10" t="s">
        <v>253</v>
      </c>
      <c r="C110" s="57"/>
      <c r="D110" s="75"/>
      <c r="E110" s="76"/>
      <c r="F110" s="76"/>
      <c r="G110" s="73"/>
      <c r="H110" s="73"/>
      <c r="I110" s="73"/>
    </row>
    <row r="111" spans="1:9" ht="12.75">
      <c r="A111" s="58"/>
      <c r="B111" s="10" t="s">
        <v>254</v>
      </c>
      <c r="C111" s="57"/>
      <c r="D111" s="69"/>
      <c r="E111" s="69"/>
      <c r="F111" s="69"/>
      <c r="G111" s="73"/>
      <c r="H111" s="73"/>
      <c r="I111" s="73"/>
    </row>
    <row r="112" spans="1:9" ht="12.75">
      <c r="A112" s="58">
        <v>41030800</v>
      </c>
      <c r="B112" s="10" t="s">
        <v>255</v>
      </c>
      <c r="C112" s="79">
        <v>20103.3</v>
      </c>
      <c r="D112" s="69">
        <v>20103.3</v>
      </c>
      <c r="E112" s="69">
        <v>9031.623</v>
      </c>
      <c r="F112" s="69">
        <v>8017.943</v>
      </c>
      <c r="G112" s="73">
        <f>F112/C112*100</f>
        <v>39.88371560888014</v>
      </c>
      <c r="H112" s="73">
        <f>F112/D112*100</f>
        <v>39.88371560888014</v>
      </c>
      <c r="I112" s="73">
        <f>F112/E112*100</f>
        <v>88.77632514111805</v>
      </c>
    </row>
    <row r="113" spans="1:9" ht="12.75">
      <c r="A113" s="58"/>
      <c r="B113" s="10" t="s">
        <v>256</v>
      </c>
      <c r="C113" s="57"/>
      <c r="D113" s="75"/>
      <c r="E113" s="75"/>
      <c r="F113" s="75"/>
      <c r="G113" s="73"/>
      <c r="H113" s="73"/>
      <c r="I113" s="73"/>
    </row>
    <row r="114" spans="1:9" ht="12.75">
      <c r="A114" s="58"/>
      <c r="B114" s="10" t="s">
        <v>257</v>
      </c>
      <c r="C114" s="57"/>
      <c r="D114" s="69"/>
      <c r="E114" s="69"/>
      <c r="F114" s="69"/>
      <c r="G114" s="73"/>
      <c r="H114" s="73"/>
      <c r="I114" s="73"/>
    </row>
    <row r="115" spans="1:9" ht="12.75">
      <c r="A115" s="58"/>
      <c r="B115" s="10" t="s">
        <v>258</v>
      </c>
      <c r="C115" s="57"/>
      <c r="D115" s="75"/>
      <c r="E115" s="76"/>
      <c r="F115" s="76"/>
      <c r="G115" s="73"/>
      <c r="H115" s="73"/>
      <c r="I115" s="73"/>
    </row>
    <row r="116" spans="1:9" ht="12.75">
      <c r="A116" s="58"/>
      <c r="B116" s="10" t="s">
        <v>136</v>
      </c>
      <c r="C116" s="57"/>
      <c r="D116" s="75"/>
      <c r="E116" s="76"/>
      <c r="F116" s="76"/>
      <c r="G116" s="73"/>
      <c r="H116" s="73"/>
      <c r="I116" s="73"/>
    </row>
    <row r="117" spans="1:9" ht="12.75">
      <c r="A117" s="58">
        <v>41030900</v>
      </c>
      <c r="B117" s="10" t="s">
        <v>259</v>
      </c>
      <c r="C117" s="79">
        <v>881.4</v>
      </c>
      <c r="D117" s="75">
        <v>881.4</v>
      </c>
      <c r="E117" s="76">
        <v>251.232</v>
      </c>
      <c r="F117" s="76">
        <v>205.868</v>
      </c>
      <c r="G117" s="73">
        <f>F117/C117*100</f>
        <v>23.35693215339233</v>
      </c>
      <c r="H117" s="73">
        <f>F117/D117*100</f>
        <v>23.35693215339233</v>
      </c>
      <c r="I117" s="73">
        <f>F117/E117*100</f>
        <v>81.94338300853394</v>
      </c>
    </row>
    <row r="118" spans="1:9" ht="12.75">
      <c r="A118" s="58"/>
      <c r="B118" s="10" t="s">
        <v>260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261</v>
      </c>
      <c r="C119" s="57"/>
      <c r="D119" s="80"/>
      <c r="E119" s="76"/>
      <c r="F119" s="76"/>
      <c r="G119" s="73"/>
      <c r="H119" s="73"/>
      <c r="I119" s="73"/>
    </row>
    <row r="120" spans="1:9" ht="12.75">
      <c r="A120" s="58"/>
      <c r="B120" s="10" t="s">
        <v>262</v>
      </c>
      <c r="C120" s="57"/>
      <c r="D120" s="76"/>
      <c r="E120" s="76"/>
      <c r="F120" s="76"/>
      <c r="G120" s="73"/>
      <c r="H120" s="73"/>
      <c r="I120" s="73"/>
    </row>
    <row r="121" spans="1:9" ht="12.75">
      <c r="A121" s="58"/>
      <c r="B121" s="10" t="s">
        <v>263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264</v>
      </c>
      <c r="C122" s="57"/>
      <c r="D122" s="80"/>
      <c r="E122" s="76"/>
      <c r="F122" s="76"/>
      <c r="G122" s="73"/>
      <c r="H122" s="73"/>
      <c r="I122" s="73"/>
    </row>
    <row r="123" spans="1:9" ht="12.75">
      <c r="A123" s="58"/>
      <c r="B123" s="10" t="s">
        <v>265</v>
      </c>
      <c r="C123" s="57"/>
      <c r="D123" s="76"/>
      <c r="E123" s="76"/>
      <c r="F123" s="76"/>
      <c r="G123" s="73"/>
      <c r="H123" s="73"/>
      <c r="I123" s="73"/>
    </row>
    <row r="124" spans="1:9" ht="12.75">
      <c r="A124" s="58"/>
      <c r="B124" s="10" t="s">
        <v>266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267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/>
      <c r="B126" s="10" t="s">
        <v>268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>
        <v>41031000</v>
      </c>
      <c r="B127" s="10" t="s">
        <v>269</v>
      </c>
      <c r="C127" s="79">
        <v>18.9</v>
      </c>
      <c r="D127" s="76">
        <v>18.9</v>
      </c>
      <c r="E127" s="76">
        <v>2.94</v>
      </c>
      <c r="F127" s="76">
        <v>2.94</v>
      </c>
      <c r="G127" s="73">
        <f>F127/C127*100</f>
        <v>15.555555555555555</v>
      </c>
      <c r="H127" s="73">
        <f>F127/D127*100</f>
        <v>15.555555555555555</v>
      </c>
      <c r="I127" s="73">
        <f>F127/E127*100</f>
        <v>100</v>
      </c>
    </row>
    <row r="128" spans="1:9" ht="12.75">
      <c r="A128" s="58"/>
      <c r="B128" s="10" t="s">
        <v>270</v>
      </c>
      <c r="C128" s="57"/>
      <c r="D128" s="76"/>
      <c r="E128" s="76"/>
      <c r="F128" s="76"/>
      <c r="G128" s="73"/>
      <c r="H128" s="73"/>
      <c r="I128" s="73"/>
    </row>
    <row r="129" spans="1:9" ht="12.75">
      <c r="A129" s="58"/>
      <c r="B129" s="10" t="s">
        <v>271</v>
      </c>
      <c r="C129" s="57"/>
      <c r="D129" s="80"/>
      <c r="E129" s="76"/>
      <c r="F129" s="76"/>
      <c r="G129" s="73"/>
      <c r="H129" s="73"/>
      <c r="I129" s="73"/>
    </row>
    <row r="130" spans="1:9" ht="12.75">
      <c r="A130" s="90">
        <v>41033800</v>
      </c>
      <c r="B130" s="91" t="s">
        <v>272</v>
      </c>
      <c r="C130" s="92">
        <v>1649.34</v>
      </c>
      <c r="D130" s="92">
        <v>1649.34</v>
      </c>
      <c r="E130" s="93">
        <v>0</v>
      </c>
      <c r="F130" s="93">
        <v>0</v>
      </c>
      <c r="G130" s="94">
        <f>F130/C130*100</f>
        <v>0</v>
      </c>
      <c r="H130" s="94">
        <f>F130/D130*100</f>
        <v>0</v>
      </c>
      <c r="I130" s="73"/>
    </row>
    <row r="131" spans="1:9" ht="12.75">
      <c r="A131" s="90"/>
      <c r="B131" s="91" t="s">
        <v>273</v>
      </c>
      <c r="C131" s="57"/>
      <c r="D131" s="80"/>
      <c r="E131" s="93"/>
      <c r="F131" s="93"/>
      <c r="G131" s="94"/>
      <c r="H131" s="94"/>
      <c r="I131" s="73"/>
    </row>
    <row r="132" spans="1:9" ht="12.75">
      <c r="A132" s="95">
        <v>41035000</v>
      </c>
      <c r="B132" s="96" t="s">
        <v>149</v>
      </c>
      <c r="C132" s="79">
        <f>C133+C135+C136+C139+C141+C143</f>
        <v>31.4</v>
      </c>
      <c r="D132" s="79">
        <f>D133+D135+D136+D139+D141+D143</f>
        <v>299.56</v>
      </c>
      <c r="E132" s="92">
        <f>E133+E135+E136+E139+E141+E143</f>
        <v>117.86</v>
      </c>
      <c r="F132" s="92">
        <f>F133+F135+F136+F139+F141+F143</f>
        <v>0</v>
      </c>
      <c r="G132" s="94">
        <f>F132/C132*100</f>
        <v>0</v>
      </c>
      <c r="H132" s="94">
        <f>F132/D132*100</f>
        <v>0</v>
      </c>
      <c r="I132" s="73">
        <f>F132/E132*100</f>
        <v>0</v>
      </c>
    </row>
    <row r="133" spans="1:9" ht="12.75">
      <c r="A133" s="97">
        <v>41035000</v>
      </c>
      <c r="B133" s="91" t="s">
        <v>274</v>
      </c>
      <c r="C133" s="79">
        <v>31.4</v>
      </c>
      <c r="D133" s="93">
        <v>31.4</v>
      </c>
      <c r="E133" s="93"/>
      <c r="F133" s="93"/>
      <c r="G133" s="94"/>
      <c r="H133" s="94"/>
      <c r="I133" s="73"/>
    </row>
    <row r="134" spans="1:9" ht="12.75">
      <c r="A134" s="97"/>
      <c r="B134" s="91" t="s">
        <v>275</v>
      </c>
      <c r="C134" s="57"/>
      <c r="D134" s="98"/>
      <c r="E134" s="93"/>
      <c r="F134" s="93"/>
      <c r="G134" s="94"/>
      <c r="H134" s="94"/>
      <c r="I134" s="73"/>
    </row>
    <row r="135" spans="1:9" ht="12.75">
      <c r="A135" s="97">
        <v>41035000</v>
      </c>
      <c r="B135" s="91" t="s">
        <v>151</v>
      </c>
      <c r="C135" s="79">
        <v>0</v>
      </c>
      <c r="D135" s="93">
        <v>77.623</v>
      </c>
      <c r="E135" s="93">
        <v>77.623</v>
      </c>
      <c r="F135" s="93">
        <v>0</v>
      </c>
      <c r="G135" s="94">
        <v>0</v>
      </c>
      <c r="H135" s="94">
        <f aca="true" t="shared" si="38" ref="H135:H136">F135/D135*100</f>
        <v>0</v>
      </c>
      <c r="I135" s="73">
        <f>F135/E135*100</f>
        <v>0</v>
      </c>
    </row>
    <row r="136" spans="1:9" ht="12.75">
      <c r="A136" s="97">
        <v>41035000</v>
      </c>
      <c r="B136" s="91" t="s">
        <v>276</v>
      </c>
      <c r="C136" s="79">
        <v>0</v>
      </c>
      <c r="D136" s="93">
        <v>26.4</v>
      </c>
      <c r="E136" s="93">
        <v>6.6</v>
      </c>
      <c r="F136" s="93">
        <v>0</v>
      </c>
      <c r="G136" s="94">
        <v>0</v>
      </c>
      <c r="H136" s="94">
        <f t="shared" si="38"/>
        <v>0</v>
      </c>
      <c r="I136" s="73"/>
    </row>
    <row r="137" spans="1:9" ht="12.75">
      <c r="A137" s="97"/>
      <c r="B137" s="91" t="s">
        <v>277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/>
      <c r="B138" s="91" t="s">
        <v>278</v>
      </c>
      <c r="C138" s="57"/>
      <c r="D138" s="98"/>
      <c r="E138" s="93"/>
      <c r="F138" s="93"/>
      <c r="G138" s="94"/>
      <c r="H138" s="94"/>
      <c r="I138" s="73"/>
    </row>
    <row r="139" spans="1:9" ht="12.75">
      <c r="A139" s="97">
        <v>41035000</v>
      </c>
      <c r="B139" s="91" t="s">
        <v>279</v>
      </c>
      <c r="C139" s="79">
        <v>0</v>
      </c>
      <c r="D139" s="93">
        <v>111.717</v>
      </c>
      <c r="E139" s="93">
        <v>12.717</v>
      </c>
      <c r="F139" s="93">
        <v>0</v>
      </c>
      <c r="G139" s="94">
        <v>0</v>
      </c>
      <c r="H139" s="94">
        <f>F139/D139*100</f>
        <v>0</v>
      </c>
      <c r="I139" s="73">
        <f>F139/E139*100</f>
        <v>0</v>
      </c>
    </row>
    <row r="140" spans="1:9" ht="12.75">
      <c r="A140" s="97"/>
      <c r="B140" s="91" t="s">
        <v>280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>
        <v>41035000</v>
      </c>
      <c r="B141" s="91" t="s">
        <v>274</v>
      </c>
      <c r="C141" s="79">
        <v>0</v>
      </c>
      <c r="D141" s="93">
        <v>17.42</v>
      </c>
      <c r="E141" s="93">
        <v>17.42</v>
      </c>
      <c r="F141" s="93">
        <v>0</v>
      </c>
      <c r="G141" s="94">
        <v>0</v>
      </c>
      <c r="H141" s="94">
        <f>F141/D141*100</f>
        <v>0</v>
      </c>
      <c r="I141" s="73">
        <f>F141/E141*100</f>
        <v>0</v>
      </c>
    </row>
    <row r="142" spans="1:9" ht="12.75">
      <c r="A142" s="97"/>
      <c r="B142" s="91" t="s">
        <v>281</v>
      </c>
      <c r="C142" s="79"/>
      <c r="D142" s="93"/>
      <c r="E142" s="93"/>
      <c r="F142" s="93"/>
      <c r="G142" s="94"/>
      <c r="H142" s="94"/>
      <c r="I142" s="73"/>
    </row>
    <row r="143" spans="1:9" ht="12.75">
      <c r="A143" s="97">
        <v>41035000</v>
      </c>
      <c r="B143" s="91" t="s">
        <v>282</v>
      </c>
      <c r="C143" s="79">
        <v>0</v>
      </c>
      <c r="D143" s="93">
        <v>35</v>
      </c>
      <c r="E143" s="93">
        <v>3.5</v>
      </c>
      <c r="F143" s="93">
        <v>0</v>
      </c>
      <c r="G143" s="94">
        <v>0</v>
      </c>
      <c r="H143" s="94">
        <f>F143/D143*100</f>
        <v>0</v>
      </c>
      <c r="I143" s="73">
        <f>F143/E143*100</f>
        <v>0</v>
      </c>
    </row>
    <row r="144" spans="1:9" ht="12.75">
      <c r="A144" s="97"/>
      <c r="B144" s="91" t="s">
        <v>283</v>
      </c>
      <c r="C144" s="57"/>
      <c r="D144" s="76"/>
      <c r="E144" s="93"/>
      <c r="F144" s="93"/>
      <c r="G144" s="94"/>
      <c r="H144" s="94"/>
      <c r="I144" s="73"/>
    </row>
    <row r="145" spans="1:9" ht="12.75">
      <c r="A145" s="97"/>
      <c r="B145" s="91" t="s">
        <v>284</v>
      </c>
      <c r="C145" s="57"/>
      <c r="D145" s="76"/>
      <c r="E145" s="93"/>
      <c r="F145" s="93"/>
      <c r="G145" s="94"/>
      <c r="H145" s="94"/>
      <c r="I145" s="73"/>
    </row>
    <row r="146" spans="1:9" ht="12.75">
      <c r="A146" s="58">
        <v>41035800</v>
      </c>
      <c r="B146" s="74" t="s">
        <v>285</v>
      </c>
      <c r="C146" s="79">
        <v>877.733</v>
      </c>
      <c r="D146" s="80">
        <v>877.733</v>
      </c>
      <c r="E146" s="93">
        <v>221.243</v>
      </c>
      <c r="F146" s="93">
        <v>219.389</v>
      </c>
      <c r="G146" s="94">
        <f>F146/C146*100</f>
        <v>24.994958603584465</v>
      </c>
      <c r="H146" s="94">
        <f>F146/D146*100</f>
        <v>24.994958603584465</v>
      </c>
      <c r="I146" s="73">
        <f>F146/E146*100</f>
        <v>99.1620073855444</v>
      </c>
    </row>
    <row r="147" spans="1:9" ht="12.75">
      <c r="A147" s="58"/>
      <c r="B147" s="74" t="s">
        <v>286</v>
      </c>
      <c r="C147" s="57"/>
      <c r="D147" s="80"/>
      <c r="E147" s="93"/>
      <c r="F147" s="93"/>
      <c r="G147" s="94"/>
      <c r="H147" s="94"/>
      <c r="I147" s="73"/>
    </row>
    <row r="148" spans="1:9" ht="12.75">
      <c r="A148" s="58"/>
      <c r="B148" s="74" t="s">
        <v>287</v>
      </c>
      <c r="C148" s="57"/>
      <c r="D148" s="75"/>
      <c r="E148" s="99"/>
      <c r="F148" s="100"/>
      <c r="G148" s="94"/>
      <c r="H148" s="94"/>
      <c r="I148" s="73"/>
    </row>
    <row r="149" spans="1:9" ht="12.75">
      <c r="A149" s="58"/>
      <c r="B149" s="74" t="s">
        <v>288</v>
      </c>
      <c r="C149" s="57"/>
      <c r="D149" s="101"/>
      <c r="E149" s="76"/>
      <c r="F149" s="76"/>
      <c r="G149" s="73"/>
      <c r="H149" s="73"/>
      <c r="I149" s="73"/>
    </row>
    <row r="150" spans="1:9" ht="12.75">
      <c r="A150" s="58"/>
      <c r="B150" s="74" t="s">
        <v>289</v>
      </c>
      <c r="C150" s="57"/>
      <c r="D150" s="80"/>
      <c r="E150" s="76"/>
      <c r="F150" s="76"/>
      <c r="G150" s="73"/>
      <c r="H150" s="73"/>
      <c r="I150" s="73"/>
    </row>
    <row r="151" spans="1:9" ht="13.5">
      <c r="A151" s="58"/>
      <c r="B151" s="74"/>
      <c r="C151" s="57"/>
      <c r="D151" s="80"/>
      <c r="E151" s="80"/>
      <c r="F151" s="80"/>
      <c r="G151" s="73"/>
      <c r="H151" s="73"/>
      <c r="I151" s="73"/>
    </row>
    <row r="152" spans="1:9" ht="13.5">
      <c r="A152" s="102">
        <v>900102</v>
      </c>
      <c r="B152" s="103" t="s">
        <v>290</v>
      </c>
      <c r="C152" s="104">
        <f>C97+C99</f>
        <v>310455.949</v>
      </c>
      <c r="D152" s="104">
        <f>D97+D99</f>
        <v>310974.878</v>
      </c>
      <c r="E152" s="104">
        <f>E97+E99</f>
        <v>75796.88900000001</v>
      </c>
      <c r="F152" s="104">
        <f>F97+F99</f>
        <v>71688.15600000002</v>
      </c>
      <c r="G152" s="85">
        <f>F152/C152*100</f>
        <v>23.091248929489836</v>
      </c>
      <c r="H152" s="85">
        <f>F152/D152*100</f>
        <v>23.052716174712998</v>
      </c>
      <c r="I152" s="85">
        <f>F152/E152*100</f>
        <v>94.5792854374274</v>
      </c>
    </row>
    <row r="153" spans="1:9" ht="13.5">
      <c r="A153" s="82">
        <v>602100</v>
      </c>
      <c r="B153" s="105" t="s">
        <v>291</v>
      </c>
      <c r="C153" s="104"/>
      <c r="D153" s="80"/>
      <c r="E153" s="80"/>
      <c r="F153" s="80">
        <v>6414.671</v>
      </c>
      <c r="G153" s="73"/>
      <c r="H153" s="73"/>
      <c r="I153" s="73"/>
    </row>
    <row r="154" spans="1:9" ht="13.5">
      <c r="A154" s="82">
        <v>603000</v>
      </c>
      <c r="B154" s="105" t="s">
        <v>292</v>
      </c>
      <c r="C154" s="104"/>
      <c r="D154" s="66"/>
      <c r="E154" s="66"/>
      <c r="F154" s="106"/>
      <c r="G154" s="107"/>
      <c r="H154" s="107"/>
      <c r="I154" s="107"/>
    </row>
    <row r="155" spans="1:9" ht="13.5">
      <c r="A155" s="108"/>
      <c r="B155" s="109" t="s">
        <v>293</v>
      </c>
      <c r="C155" s="104">
        <f>C152</f>
        <v>310455.949</v>
      </c>
      <c r="D155" s="104">
        <f>D152</f>
        <v>310974.878</v>
      </c>
      <c r="E155" s="104">
        <f>E152</f>
        <v>75796.88900000001</v>
      </c>
      <c r="F155" s="104">
        <f>F152+F153+F154</f>
        <v>78102.82700000002</v>
      </c>
      <c r="G155" s="107">
        <f aca="true" t="shared" si="39" ref="G155:G156">F155/C155*100</f>
        <v>25.15745865124331</v>
      </c>
      <c r="H155" s="107">
        <f aca="true" t="shared" si="40" ref="H155:H156">F155/D155*100</f>
        <v>25.11547797761336</v>
      </c>
      <c r="I155" s="107">
        <f aca="true" t="shared" si="41" ref="I155:I156">F155/E155*100</f>
        <v>103.04225942571338</v>
      </c>
    </row>
    <row r="156" spans="1:9" ht="12.75">
      <c r="A156" s="67"/>
      <c r="B156" s="110" t="s">
        <v>294</v>
      </c>
      <c r="C156" s="111">
        <f>C162+C177</f>
        <v>4265.227</v>
      </c>
      <c r="D156" s="111">
        <f>D162+D177</f>
        <v>6748.143</v>
      </c>
      <c r="E156" s="111">
        <f>E162+E177</f>
        <v>5448.143</v>
      </c>
      <c r="F156" s="111">
        <f>F162+F177+F157</f>
        <v>2213.723</v>
      </c>
      <c r="G156" s="112">
        <f t="shared" si="39"/>
        <v>51.90164556306147</v>
      </c>
      <c r="H156" s="113">
        <f t="shared" si="40"/>
        <v>32.80492129464358</v>
      </c>
      <c r="I156" s="112">
        <f t="shared" si="41"/>
        <v>40.63261555359322</v>
      </c>
    </row>
    <row r="157" spans="1:9" ht="12.75">
      <c r="A157" s="58">
        <v>18010000</v>
      </c>
      <c r="B157" s="74" t="s">
        <v>295</v>
      </c>
      <c r="C157" s="70">
        <f>C158</f>
        <v>0</v>
      </c>
      <c r="D157" s="70">
        <f>D158</f>
        <v>0</v>
      </c>
      <c r="E157" s="70">
        <f>E158</f>
        <v>0</v>
      </c>
      <c r="F157" s="70">
        <f>F158+F160</f>
        <v>41.055</v>
      </c>
      <c r="G157" s="114"/>
      <c r="H157" s="113"/>
      <c r="I157" s="114"/>
    </row>
    <row r="158" spans="1:9" ht="12.75">
      <c r="A158" s="58">
        <v>18010100</v>
      </c>
      <c r="B158" s="74" t="s">
        <v>296</v>
      </c>
      <c r="C158" s="70">
        <v>0</v>
      </c>
      <c r="D158" s="70">
        <v>0</v>
      </c>
      <c r="E158" s="70">
        <v>0</v>
      </c>
      <c r="F158" s="70">
        <v>38.964</v>
      </c>
      <c r="G158" s="114"/>
      <c r="H158" s="113"/>
      <c r="I158" s="114"/>
    </row>
    <row r="159" spans="1:9" ht="12.75">
      <c r="A159" s="58"/>
      <c r="B159" s="74" t="s">
        <v>60</v>
      </c>
      <c r="C159" s="70"/>
      <c r="D159" s="70"/>
      <c r="E159" s="70"/>
      <c r="F159" s="70"/>
      <c r="G159" s="114"/>
      <c r="H159" s="113"/>
      <c r="I159" s="114"/>
    </row>
    <row r="160" spans="1:9" ht="12.75">
      <c r="A160" s="58">
        <v>18010200</v>
      </c>
      <c r="B160" s="74" t="s">
        <v>296</v>
      </c>
      <c r="C160" s="70">
        <v>0</v>
      </c>
      <c r="D160" s="70">
        <v>0</v>
      </c>
      <c r="E160" s="70">
        <v>0</v>
      </c>
      <c r="F160" s="70">
        <v>2.091</v>
      </c>
      <c r="G160" s="114"/>
      <c r="H160" s="113"/>
      <c r="I160" s="114"/>
    </row>
    <row r="161" spans="1:9" ht="12.75">
      <c r="A161" s="58"/>
      <c r="B161" s="74" t="s">
        <v>52</v>
      </c>
      <c r="C161" s="70"/>
      <c r="D161" s="70"/>
      <c r="E161" s="70"/>
      <c r="F161" s="70"/>
      <c r="G161" s="114"/>
      <c r="H161" s="113"/>
      <c r="I161" s="114"/>
    </row>
    <row r="162" spans="1:9" ht="12.75">
      <c r="A162" s="67">
        <v>25000000</v>
      </c>
      <c r="B162" s="68" t="s">
        <v>82</v>
      </c>
      <c r="C162" s="70">
        <f>C163+C171</f>
        <v>4265.227</v>
      </c>
      <c r="D162" s="70">
        <f>D163+D171</f>
        <v>5373.234</v>
      </c>
      <c r="E162" s="70">
        <f>E163+E171</f>
        <v>5373.234</v>
      </c>
      <c r="F162" s="70">
        <f>F163+F171</f>
        <v>2172.668</v>
      </c>
      <c r="G162" s="114">
        <f aca="true" t="shared" si="42" ref="G162:G163">F162/C162*100</f>
        <v>50.93909421468072</v>
      </c>
      <c r="H162" s="113">
        <f aca="true" t="shared" si="43" ref="H162:H163">F162/D162*100</f>
        <v>40.43501548601829</v>
      </c>
      <c r="I162" s="114">
        <f aca="true" t="shared" si="44" ref="I162:I163">F162/E162*100</f>
        <v>40.43501548601829</v>
      </c>
    </row>
    <row r="163" spans="1:9" ht="12.75">
      <c r="A163" s="67">
        <v>25010000</v>
      </c>
      <c r="B163" s="68" t="s">
        <v>297</v>
      </c>
      <c r="C163" s="70">
        <f>C165+C167+C168+C169</f>
        <v>4265.227</v>
      </c>
      <c r="D163" s="70">
        <f>D165+D167+D168+D169</f>
        <v>4168.229</v>
      </c>
      <c r="E163" s="70">
        <f>E165+E167+E168+E169</f>
        <v>4168.229</v>
      </c>
      <c r="F163" s="70">
        <f>F165+F167+F168+F169</f>
        <v>909.581</v>
      </c>
      <c r="G163" s="114">
        <f t="shared" si="42"/>
        <v>21.3255003778228</v>
      </c>
      <c r="H163" s="113">
        <f t="shared" si="43"/>
        <v>21.821761712228383</v>
      </c>
      <c r="I163" s="114">
        <f t="shared" si="44"/>
        <v>21.821761712228383</v>
      </c>
    </row>
    <row r="164" spans="1:9" ht="12.75">
      <c r="A164" s="67"/>
      <c r="B164" s="68" t="s">
        <v>84</v>
      </c>
      <c r="C164" s="70"/>
      <c r="D164" s="70"/>
      <c r="E164" s="70"/>
      <c r="F164" s="70"/>
      <c r="G164" s="114"/>
      <c r="H164" s="113"/>
      <c r="I164" s="114"/>
    </row>
    <row r="165" spans="1:9" ht="12.75">
      <c r="A165" s="58">
        <v>25010100</v>
      </c>
      <c r="B165" s="74" t="s">
        <v>298</v>
      </c>
      <c r="C165" s="115">
        <v>3466.162</v>
      </c>
      <c r="D165" s="76">
        <v>3510.567</v>
      </c>
      <c r="E165" s="76">
        <v>3510.567</v>
      </c>
      <c r="F165" s="116">
        <v>760.343</v>
      </c>
      <c r="G165" s="73">
        <f>F165/C165*100</f>
        <v>21.936164553185915</v>
      </c>
      <c r="H165" s="72">
        <f>F165/D165*100</f>
        <v>21.658695019921282</v>
      </c>
      <c r="I165" s="73">
        <f>F165/E165*100</f>
        <v>21.658695019921282</v>
      </c>
    </row>
    <row r="166" spans="1:9" ht="12.75">
      <c r="A166" s="58"/>
      <c r="B166" s="74" t="s">
        <v>299</v>
      </c>
      <c r="C166" s="115"/>
      <c r="D166" s="101"/>
      <c r="E166" s="101"/>
      <c r="F166" s="117"/>
      <c r="G166" s="73"/>
      <c r="H166" s="72"/>
      <c r="I166" s="73"/>
    </row>
    <row r="167" spans="1:9" ht="12.75">
      <c r="A167" s="58">
        <v>25010200</v>
      </c>
      <c r="B167" s="74" t="s">
        <v>86</v>
      </c>
      <c r="C167" s="79">
        <v>265.415</v>
      </c>
      <c r="D167" s="69">
        <v>357.236</v>
      </c>
      <c r="E167" s="69">
        <v>357.236</v>
      </c>
      <c r="F167" s="118">
        <v>75.656</v>
      </c>
      <c r="G167" s="73">
        <f aca="true" t="shared" si="45" ref="G167:G168">F167/C167*100</f>
        <v>28.504794378614623</v>
      </c>
      <c r="H167" s="72">
        <f aca="true" t="shared" si="46" ref="H167:H169">F167/D167*100</f>
        <v>21.178156736723064</v>
      </c>
      <c r="I167" s="73">
        <f aca="true" t="shared" si="47" ref="I167:I169">F167/E167*100</f>
        <v>21.178156736723064</v>
      </c>
    </row>
    <row r="168" spans="1:9" ht="12.75">
      <c r="A168" s="58">
        <v>25010300</v>
      </c>
      <c r="B168" s="74" t="s">
        <v>87</v>
      </c>
      <c r="C168" s="115">
        <v>533.65</v>
      </c>
      <c r="D168" s="69">
        <v>289.344</v>
      </c>
      <c r="E168" s="69">
        <v>289.344</v>
      </c>
      <c r="F168" s="119">
        <v>62.5</v>
      </c>
      <c r="G168" s="114">
        <f t="shared" si="45"/>
        <v>11.711796121053125</v>
      </c>
      <c r="H168" s="113">
        <f t="shared" si="46"/>
        <v>21.600586153505862</v>
      </c>
      <c r="I168" s="114">
        <f t="shared" si="47"/>
        <v>21.600586153505862</v>
      </c>
    </row>
    <row r="169" spans="1:9" ht="12.75">
      <c r="A169" s="58">
        <v>25010400</v>
      </c>
      <c r="B169" s="74" t="s">
        <v>300</v>
      </c>
      <c r="C169" s="77">
        <v>0</v>
      </c>
      <c r="D169" s="80">
        <v>11.082</v>
      </c>
      <c r="E169" s="80">
        <v>11.082</v>
      </c>
      <c r="F169" s="120">
        <v>11.082</v>
      </c>
      <c r="G169" s="73">
        <v>0</v>
      </c>
      <c r="H169" s="72">
        <f t="shared" si="46"/>
        <v>100</v>
      </c>
      <c r="I169" s="73">
        <f t="shared" si="47"/>
        <v>100</v>
      </c>
    </row>
    <row r="170" spans="1:9" ht="12.75">
      <c r="A170" s="58"/>
      <c r="B170" s="74" t="s">
        <v>301</v>
      </c>
      <c r="C170" s="77"/>
      <c r="D170" s="115"/>
      <c r="E170" s="115"/>
      <c r="F170" s="120"/>
      <c r="G170" s="73"/>
      <c r="H170" s="72"/>
      <c r="I170" s="73"/>
    </row>
    <row r="171" spans="1:9" ht="12.75">
      <c r="A171" s="67">
        <v>25020000</v>
      </c>
      <c r="B171" s="68" t="s">
        <v>302</v>
      </c>
      <c r="C171" s="70">
        <f>C172+C173</f>
        <v>0</v>
      </c>
      <c r="D171" s="70">
        <f>D172+D173</f>
        <v>1205.005</v>
      </c>
      <c r="E171" s="70">
        <f>E172+E173</f>
        <v>1205.005</v>
      </c>
      <c r="F171" s="119">
        <f>F172+F173</f>
        <v>1263.087</v>
      </c>
      <c r="G171" s="73">
        <v>0</v>
      </c>
      <c r="H171" s="72">
        <f aca="true" t="shared" si="48" ref="H171:H173">F171/D171*100</f>
        <v>104.8200629872905</v>
      </c>
      <c r="I171" s="73">
        <f aca="true" t="shared" si="49" ref="I171:I173">F171/E171*100</f>
        <v>104.8200629872905</v>
      </c>
    </row>
    <row r="172" spans="1:9" ht="12.75">
      <c r="A172" s="58">
        <v>25020100</v>
      </c>
      <c r="B172" s="74" t="s">
        <v>303</v>
      </c>
      <c r="C172" s="77">
        <v>0</v>
      </c>
      <c r="D172" s="80">
        <v>411.872</v>
      </c>
      <c r="E172" s="80">
        <v>411.872</v>
      </c>
      <c r="F172" s="120">
        <v>420.216</v>
      </c>
      <c r="G172" s="73">
        <v>0</v>
      </c>
      <c r="H172" s="72">
        <f t="shared" si="48"/>
        <v>102.02587211560873</v>
      </c>
      <c r="I172" s="73">
        <f t="shared" si="49"/>
        <v>102.02587211560873</v>
      </c>
    </row>
    <row r="173" spans="1:9" ht="12.75">
      <c r="A173" s="58">
        <v>25020200</v>
      </c>
      <c r="B173" s="74" t="s">
        <v>304</v>
      </c>
      <c r="C173" s="77">
        <v>0</v>
      </c>
      <c r="D173" s="80">
        <v>793.133</v>
      </c>
      <c r="E173" s="80">
        <v>793.133</v>
      </c>
      <c r="F173" s="120">
        <v>842.871</v>
      </c>
      <c r="G173" s="73">
        <v>0</v>
      </c>
      <c r="H173" s="72">
        <f t="shared" si="48"/>
        <v>106.27107937760753</v>
      </c>
      <c r="I173" s="73">
        <f t="shared" si="49"/>
        <v>106.27107937760753</v>
      </c>
    </row>
    <row r="174" spans="1:9" ht="14.25">
      <c r="A174" s="58"/>
      <c r="B174" s="74" t="s">
        <v>305</v>
      </c>
      <c r="C174" s="74"/>
      <c r="D174" s="101"/>
      <c r="E174" s="101"/>
      <c r="F174" s="74"/>
      <c r="G174" s="121"/>
      <c r="H174" s="47"/>
      <c r="I174" s="101"/>
    </row>
    <row r="175" spans="1:9" ht="14.25">
      <c r="A175" s="58"/>
      <c r="B175" s="74" t="s">
        <v>306</v>
      </c>
      <c r="C175" s="74"/>
      <c r="D175" s="74"/>
      <c r="E175" s="74"/>
      <c r="F175" s="74"/>
      <c r="G175" s="121"/>
      <c r="H175" s="47"/>
      <c r="I175" s="101"/>
    </row>
    <row r="176" spans="1:9" ht="14.25">
      <c r="A176" s="58"/>
      <c r="B176" s="74" t="s">
        <v>307</v>
      </c>
      <c r="C176" s="74"/>
      <c r="D176" s="74"/>
      <c r="E176" s="74"/>
      <c r="F176" s="74"/>
      <c r="G176" s="121"/>
      <c r="H176" s="47"/>
      <c r="I176" s="101"/>
    </row>
    <row r="177" spans="1:9" ht="12.75">
      <c r="A177" s="67">
        <v>40000000</v>
      </c>
      <c r="B177" s="68" t="s">
        <v>308</v>
      </c>
      <c r="C177" s="70">
        <f aca="true" t="shared" si="50" ref="C177:C178">C178</f>
        <v>0</v>
      </c>
      <c r="D177" s="70">
        <f aca="true" t="shared" si="51" ref="D177:D178">D178</f>
        <v>1374.909</v>
      </c>
      <c r="E177" s="70">
        <f aca="true" t="shared" si="52" ref="E177:E178">E178</f>
        <v>74.909</v>
      </c>
      <c r="F177" s="70">
        <f aca="true" t="shared" si="53" ref="F177:F178">F178</f>
        <v>0</v>
      </c>
      <c r="G177" s="73">
        <v>0</v>
      </c>
      <c r="H177" s="72">
        <f aca="true" t="shared" si="54" ref="H177:H180">F177/D177*100</f>
        <v>0</v>
      </c>
      <c r="I177" s="73">
        <f aca="true" t="shared" si="55" ref="I177:I179">F177/E177*100</f>
        <v>0</v>
      </c>
    </row>
    <row r="178" spans="1:9" ht="12.75">
      <c r="A178" s="67">
        <v>41000000</v>
      </c>
      <c r="B178" s="68" t="s">
        <v>92</v>
      </c>
      <c r="C178" s="70">
        <f t="shared" si="50"/>
        <v>0</v>
      </c>
      <c r="D178" s="70">
        <f t="shared" si="51"/>
        <v>1374.909</v>
      </c>
      <c r="E178" s="70">
        <f t="shared" si="52"/>
        <v>74.909</v>
      </c>
      <c r="F178" s="70">
        <f t="shared" si="53"/>
        <v>0</v>
      </c>
      <c r="G178" s="73">
        <v>0</v>
      </c>
      <c r="H178" s="72">
        <f t="shared" si="54"/>
        <v>0</v>
      </c>
      <c r="I178" s="73">
        <f t="shared" si="55"/>
        <v>0</v>
      </c>
    </row>
    <row r="179" spans="1:9" ht="12.75">
      <c r="A179" s="67">
        <v>41030000</v>
      </c>
      <c r="B179" s="44" t="s">
        <v>309</v>
      </c>
      <c r="C179" s="70">
        <f>C180+C182+C186</f>
        <v>0</v>
      </c>
      <c r="D179" s="70">
        <f>D180+D182+D186+D188</f>
        <v>1374.909</v>
      </c>
      <c r="E179" s="70">
        <f>E180+E182+E186+E188</f>
        <v>74.909</v>
      </c>
      <c r="F179" s="70">
        <f>F180+F182+F186+F188</f>
        <v>0</v>
      </c>
      <c r="G179" s="73">
        <v>0</v>
      </c>
      <c r="H179" s="72">
        <f t="shared" si="54"/>
        <v>0</v>
      </c>
      <c r="I179" s="73">
        <f t="shared" si="55"/>
        <v>0</v>
      </c>
    </row>
    <row r="180" spans="1:9" ht="12.75">
      <c r="A180" s="90">
        <v>41035000</v>
      </c>
      <c r="B180" s="122" t="s">
        <v>310</v>
      </c>
      <c r="C180" s="79">
        <v>0</v>
      </c>
      <c r="D180" s="93">
        <v>450</v>
      </c>
      <c r="E180" s="76">
        <v>0</v>
      </c>
      <c r="F180" s="77">
        <v>0</v>
      </c>
      <c r="G180" s="73">
        <v>0</v>
      </c>
      <c r="H180" s="72">
        <f t="shared" si="54"/>
        <v>0</v>
      </c>
      <c r="I180" s="73">
        <v>0</v>
      </c>
    </row>
    <row r="181" spans="1:9" ht="12.75">
      <c r="A181" s="90"/>
      <c r="B181" s="122" t="s">
        <v>281</v>
      </c>
      <c r="C181" s="79"/>
      <c r="D181" s="98"/>
      <c r="E181" s="80"/>
      <c r="F181" s="115"/>
      <c r="G181" s="73"/>
      <c r="H181" s="72"/>
      <c r="I181" s="73"/>
    </row>
    <row r="182" spans="1:9" ht="12.75">
      <c r="A182" s="58">
        <v>41035000</v>
      </c>
      <c r="B182" s="74" t="s">
        <v>311</v>
      </c>
      <c r="C182" s="79">
        <v>0</v>
      </c>
      <c r="D182" s="93">
        <v>74.909</v>
      </c>
      <c r="E182" s="76">
        <v>74.909</v>
      </c>
      <c r="F182" s="77">
        <v>0</v>
      </c>
      <c r="G182" s="73">
        <v>0</v>
      </c>
      <c r="H182" s="72">
        <f>F182/D182*100</f>
        <v>0</v>
      </c>
      <c r="I182" s="73">
        <f>F182/E182*100</f>
        <v>0</v>
      </c>
    </row>
    <row r="183" spans="1:9" ht="12.75">
      <c r="A183" s="58"/>
      <c r="B183" s="74" t="s">
        <v>312</v>
      </c>
      <c r="C183" s="79"/>
      <c r="D183" s="80"/>
      <c r="E183" s="80"/>
      <c r="F183" s="115"/>
      <c r="G183" s="73"/>
      <c r="H183" s="72"/>
      <c r="I183" s="73"/>
    </row>
    <row r="184" spans="1:9" ht="12.75">
      <c r="A184" s="58"/>
      <c r="B184" s="74" t="s">
        <v>313</v>
      </c>
      <c r="C184" s="79"/>
      <c r="D184" s="80"/>
      <c r="E184" s="80"/>
      <c r="F184" s="115"/>
      <c r="G184" s="73"/>
      <c r="H184" s="72"/>
      <c r="I184" s="73"/>
    </row>
    <row r="185" spans="1:9" ht="12.75">
      <c r="A185" s="58"/>
      <c r="B185" s="74" t="s">
        <v>314</v>
      </c>
      <c r="C185" s="57"/>
      <c r="D185" s="80"/>
      <c r="E185" s="101"/>
      <c r="F185" s="74"/>
      <c r="G185" s="73"/>
      <c r="H185" s="72"/>
      <c r="I185" s="73"/>
    </row>
    <row r="186" spans="1:9" ht="12.75">
      <c r="A186" s="58">
        <v>41035000</v>
      </c>
      <c r="B186" s="74" t="s">
        <v>315</v>
      </c>
      <c r="C186" s="79">
        <v>0</v>
      </c>
      <c r="D186" s="76">
        <v>500</v>
      </c>
      <c r="E186" s="76">
        <v>0</v>
      </c>
      <c r="F186" s="77">
        <v>0</v>
      </c>
      <c r="G186" s="73">
        <v>0</v>
      </c>
      <c r="H186" s="72">
        <f>F186/D186*100</f>
        <v>0</v>
      </c>
      <c r="I186" s="73">
        <v>0</v>
      </c>
    </row>
    <row r="187" spans="1:9" ht="12.75">
      <c r="A187" s="58"/>
      <c r="B187" s="74" t="s">
        <v>316</v>
      </c>
      <c r="C187" s="79"/>
      <c r="D187" s="76"/>
      <c r="E187" s="76"/>
      <c r="F187" s="77"/>
      <c r="G187" s="73"/>
      <c r="H187" s="72"/>
      <c r="I187" s="73"/>
    </row>
    <row r="188" spans="1:9" ht="12.75">
      <c r="A188" s="58">
        <v>41035000</v>
      </c>
      <c r="B188" s="74" t="s">
        <v>317</v>
      </c>
      <c r="C188" s="79">
        <v>0</v>
      </c>
      <c r="D188" s="76">
        <v>350</v>
      </c>
      <c r="E188" s="76">
        <v>0</v>
      </c>
      <c r="F188" s="77">
        <v>0</v>
      </c>
      <c r="G188" s="73">
        <v>0</v>
      </c>
      <c r="H188" s="72">
        <f>F188/D188*100</f>
        <v>0</v>
      </c>
      <c r="I188" s="73">
        <v>0</v>
      </c>
    </row>
    <row r="189" spans="1:9" ht="12.75">
      <c r="A189" s="58"/>
      <c r="B189" s="74" t="s">
        <v>318</v>
      </c>
      <c r="C189" s="79"/>
      <c r="D189" s="76"/>
      <c r="E189" s="76"/>
      <c r="F189" s="77"/>
      <c r="G189" s="73"/>
      <c r="H189" s="72"/>
      <c r="I189" s="73"/>
    </row>
    <row r="190" spans="1:9" ht="12.75">
      <c r="A190" s="58"/>
      <c r="B190" s="74" t="s">
        <v>319</v>
      </c>
      <c r="C190" s="79"/>
      <c r="D190" s="76"/>
      <c r="E190" s="76"/>
      <c r="F190" s="77"/>
      <c r="G190" s="73"/>
      <c r="H190" s="72"/>
      <c r="I190" s="73"/>
    </row>
    <row r="191" spans="1:9" ht="13.5">
      <c r="A191" s="80"/>
      <c r="B191" s="74"/>
      <c r="C191" s="74"/>
      <c r="D191" s="101"/>
      <c r="E191" s="101"/>
      <c r="F191" s="74"/>
      <c r="G191" s="123"/>
      <c r="H191" s="47"/>
      <c r="I191" s="123"/>
    </row>
    <row r="192" spans="1:9" ht="13.5">
      <c r="A192" s="82">
        <v>602100</v>
      </c>
      <c r="B192" s="124" t="s">
        <v>291</v>
      </c>
      <c r="C192" s="125"/>
      <c r="D192" s="126"/>
      <c r="E192" s="126"/>
      <c r="F192" s="127">
        <v>1161.462</v>
      </c>
      <c r="G192" s="126"/>
      <c r="H192" s="126"/>
      <c r="I192" s="126"/>
    </row>
    <row r="193" spans="1:9" ht="13.5">
      <c r="A193" s="82">
        <v>602300</v>
      </c>
      <c r="B193" s="128" t="s">
        <v>320</v>
      </c>
      <c r="C193" s="125"/>
      <c r="D193" s="129"/>
      <c r="E193" s="129"/>
      <c r="F193" s="130">
        <v>-41.054</v>
      </c>
      <c r="G193" s="126"/>
      <c r="H193" s="126"/>
      <c r="I193" s="126"/>
    </row>
    <row r="194" spans="1:9" ht="13.5">
      <c r="A194" s="89"/>
      <c r="B194" s="68" t="s">
        <v>321</v>
      </c>
      <c r="C194" s="104">
        <f>C156</f>
        <v>4265.227</v>
      </c>
      <c r="D194" s="104">
        <f>D156</f>
        <v>6748.143</v>
      </c>
      <c r="E194" s="104">
        <f>E156</f>
        <v>5448.143</v>
      </c>
      <c r="F194" s="104">
        <f>F156+F192+F193</f>
        <v>3334.131</v>
      </c>
      <c r="G194" s="107">
        <f aca="true" t="shared" si="56" ref="G194:G195">F194/C194*100</f>
        <v>78.17007160462973</v>
      </c>
      <c r="H194" s="107">
        <f aca="true" t="shared" si="57" ref="H194:H195">F194/D194*100</f>
        <v>49.40812605779101</v>
      </c>
      <c r="I194" s="107">
        <f aca="true" t="shared" si="58" ref="I194:I195">F194/E194*100</f>
        <v>61.197567684989174</v>
      </c>
    </row>
    <row r="195" spans="1:9" ht="13.5">
      <c r="A195" s="82">
        <v>900103</v>
      </c>
      <c r="B195" s="124" t="s">
        <v>322</v>
      </c>
      <c r="C195" s="104">
        <f>C155+C194</f>
        <v>314721.17600000004</v>
      </c>
      <c r="D195" s="104">
        <f>D155+D194</f>
        <v>317723.021</v>
      </c>
      <c r="E195" s="104">
        <f>E155+E194</f>
        <v>81245.032</v>
      </c>
      <c r="F195" s="104">
        <f>F155+F194</f>
        <v>81436.95800000001</v>
      </c>
      <c r="G195" s="81">
        <f t="shared" si="56"/>
        <v>25.875906742290518</v>
      </c>
      <c r="H195" s="81">
        <f t="shared" si="57"/>
        <v>25.631431346613066</v>
      </c>
      <c r="I195" s="81">
        <f t="shared" si="58"/>
        <v>100.2362310596419</v>
      </c>
    </row>
    <row r="196" spans="7:9" ht="12.75">
      <c r="G196" s="47"/>
      <c r="H196" s="47"/>
      <c r="I196" s="47"/>
    </row>
    <row r="197" spans="7:9" ht="12.75">
      <c r="G197" s="47"/>
      <c r="H197" s="47"/>
      <c r="I197" s="47"/>
    </row>
    <row r="198" spans="7:9" ht="12.75">
      <c r="G198" s="47"/>
      <c r="H198" s="47"/>
      <c r="I198" s="47"/>
    </row>
    <row r="199" spans="2:9" ht="14.25">
      <c r="B199" s="131"/>
      <c r="C199" s="47"/>
      <c r="D199" s="47"/>
      <c r="G199" s="47"/>
      <c r="H199" s="47"/>
      <c r="I199" s="47"/>
    </row>
    <row r="200" spans="2:9" ht="14.25">
      <c r="B200" s="132" t="s">
        <v>323</v>
      </c>
      <c r="F200" s="132" t="s">
        <v>324</v>
      </c>
      <c r="G200" s="47"/>
      <c r="H200" s="47"/>
      <c r="I200" s="47"/>
    </row>
  </sheetData>
  <sheetProtection selectLockedCells="1" selectUnlockedCells="1"/>
  <mergeCells count="1">
    <mergeCell ref="G10:I10"/>
  </mergeCells>
  <printOptions/>
  <pageMargins left="0.7479166666666667" right="0.1597222222222222" top="0.24027777777777778" bottom="0.25" header="0.5118055555555555" footer="0.5118055555555555"/>
  <pageSetup horizontalDpi="300" verticalDpi="300" orientation="portrait" paperSize="9" scale="50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5"/>
  <sheetViews>
    <sheetView zoomScale="75" zoomScaleNormal="75" workbookViewId="0" topLeftCell="A1">
      <pane xSplit="3" ySplit="13" topLeftCell="D77" activePane="bottomRight" state="frozen"/>
      <selection pane="topLeft" activeCell="A1" sqref="A1"/>
      <selection pane="topRight" activeCell="D1" sqref="D1"/>
      <selection pane="bottomLeft" activeCell="A77" sqref="A77"/>
      <selection pane="bottomRight" activeCell="B3" sqref="B3"/>
    </sheetView>
  </sheetViews>
  <sheetFormatPr defaultColWidth="9.00390625" defaultRowHeight="12.75"/>
  <cols>
    <col min="1" max="1" width="12.75390625" style="1" customWidth="1"/>
    <col min="2" max="2" width="99.00390625" style="1" customWidth="1"/>
    <col min="3" max="3" width="17.375" style="1" customWidth="1"/>
    <col min="4" max="4" width="15.25390625" style="1" customWidth="1"/>
    <col min="5" max="5" width="16.625" style="1" customWidth="1"/>
    <col min="6" max="6" width="18.625" style="1" customWidth="1"/>
    <col min="7" max="16384" width="9.125" style="1" customWidth="1"/>
  </cols>
  <sheetData>
    <row r="1" spans="3:7" ht="14.25">
      <c r="C1" s="2"/>
      <c r="D1" s="2" t="s">
        <v>0</v>
      </c>
      <c r="E1" s="2"/>
      <c r="F1" s="2"/>
      <c r="G1" s="3"/>
    </row>
    <row r="2" spans="3:7" ht="14.25">
      <c r="C2" s="2" t="s">
        <v>1</v>
      </c>
      <c r="D2" s="2"/>
      <c r="E2" s="2"/>
      <c r="F2" s="2"/>
      <c r="G2" s="3"/>
    </row>
    <row r="3" spans="3:7" ht="14.25">
      <c r="C3" s="2"/>
      <c r="D3" s="2" t="s">
        <v>2</v>
      </c>
      <c r="E3" s="2"/>
      <c r="F3" s="2"/>
      <c r="G3" s="3"/>
    </row>
    <row r="4" spans="3:7" ht="14.25">
      <c r="C4" s="2"/>
      <c r="D4" s="2"/>
      <c r="E4" s="2"/>
      <c r="F4" s="2"/>
      <c r="G4" s="3"/>
    </row>
    <row r="5" ht="12.75">
      <c r="G5" s="3"/>
    </row>
    <row r="6" spans="2:7" ht="18">
      <c r="B6" s="4" t="s">
        <v>3</v>
      </c>
      <c r="G6" s="3"/>
    </row>
    <row r="7" spans="6:7" ht="13.5">
      <c r="F7" s="1" t="s">
        <v>4</v>
      </c>
      <c r="G7" s="3"/>
    </row>
    <row r="8" spans="1:7" ht="15">
      <c r="A8" s="5" t="s">
        <v>5</v>
      </c>
      <c r="B8" s="6"/>
      <c r="C8" s="6"/>
      <c r="D8" s="7" t="s">
        <v>6</v>
      </c>
      <c r="E8" s="8"/>
      <c r="F8" s="9"/>
      <c r="G8" s="3"/>
    </row>
    <row r="9" spans="1:7" ht="16.5" customHeight="1">
      <c r="A9" s="10" t="s">
        <v>7</v>
      </c>
      <c r="B9" s="11" t="s">
        <v>8</v>
      </c>
      <c r="C9" s="11" t="s">
        <v>9</v>
      </c>
      <c r="D9" s="12"/>
      <c r="E9" s="13" t="s">
        <v>10</v>
      </c>
      <c r="F9" s="13" t="s">
        <v>11</v>
      </c>
      <c r="G9" s="3"/>
    </row>
    <row r="10" spans="1:7" ht="12.75" customHeight="1">
      <c r="A10" s="10" t="s">
        <v>12</v>
      </c>
      <c r="B10" s="11" t="s">
        <v>13</v>
      </c>
      <c r="C10" s="11" t="s">
        <v>14</v>
      </c>
      <c r="D10" s="14" t="s">
        <v>15</v>
      </c>
      <c r="E10" s="13" t="s">
        <v>16</v>
      </c>
      <c r="F10" s="13"/>
      <c r="G10" s="3"/>
    </row>
    <row r="11" spans="1:7" ht="15.75" customHeight="1">
      <c r="A11" s="14"/>
      <c r="B11" s="15"/>
      <c r="C11" s="11" t="s">
        <v>17</v>
      </c>
      <c r="D11" s="14"/>
      <c r="E11" s="13" t="s">
        <v>18</v>
      </c>
      <c r="F11" s="13"/>
      <c r="G11" s="3"/>
    </row>
    <row r="12" spans="1:7" ht="12" customHeight="1">
      <c r="A12" s="16">
        <v>1</v>
      </c>
      <c r="B12" s="17">
        <v>2</v>
      </c>
      <c r="C12" s="17">
        <v>3</v>
      </c>
      <c r="D12" s="16">
        <v>4</v>
      </c>
      <c r="E12" s="16">
        <v>5</v>
      </c>
      <c r="F12" s="8">
        <v>6</v>
      </c>
      <c r="G12" s="3"/>
    </row>
    <row r="13" spans="1:7" ht="15.75" customHeight="1">
      <c r="A13" s="18">
        <v>10000000</v>
      </c>
      <c r="B13" s="19" t="s">
        <v>19</v>
      </c>
      <c r="C13" s="20">
        <f>C14+C25+C31</f>
        <v>162703.7</v>
      </c>
      <c r="D13" s="18"/>
      <c r="E13" s="18"/>
      <c r="F13" s="20">
        <f aca="true" t="shared" si="0" ref="F13:F16">C13</f>
        <v>162703.7</v>
      </c>
      <c r="G13" s="3"/>
    </row>
    <row r="14" spans="1:7" ht="21" customHeight="1">
      <c r="A14" s="18">
        <v>11000000</v>
      </c>
      <c r="B14" s="19" t="s">
        <v>20</v>
      </c>
      <c r="C14" s="20">
        <f>C15</f>
        <v>76633</v>
      </c>
      <c r="D14" s="18"/>
      <c r="E14" s="18"/>
      <c r="F14" s="20">
        <f t="shared" si="0"/>
        <v>76633</v>
      </c>
      <c r="G14" s="3"/>
    </row>
    <row r="15" spans="1:7" s="24" customFormat="1" ht="18.75" customHeight="1">
      <c r="A15" s="21">
        <v>11010000</v>
      </c>
      <c r="B15" s="15" t="s">
        <v>21</v>
      </c>
      <c r="C15" s="22">
        <f>C16+C18+C21+C23</f>
        <v>76633</v>
      </c>
      <c r="D15" s="21"/>
      <c r="E15" s="21"/>
      <c r="F15" s="22">
        <f t="shared" si="0"/>
        <v>76633</v>
      </c>
      <c r="G15" s="23"/>
    </row>
    <row r="16" spans="1:7" s="26" customFormat="1" ht="17.25" customHeight="1">
      <c r="A16" s="21">
        <v>11010100</v>
      </c>
      <c r="B16" s="15" t="s">
        <v>22</v>
      </c>
      <c r="C16" s="22">
        <v>61549</v>
      </c>
      <c r="D16" s="21"/>
      <c r="E16" s="21"/>
      <c r="F16" s="22">
        <f t="shared" si="0"/>
        <v>61549</v>
      </c>
      <c r="G16" s="25"/>
    </row>
    <row r="17" spans="1:7" s="26" customFormat="1" ht="17.25" customHeight="1">
      <c r="A17" s="21"/>
      <c r="B17" s="15" t="s">
        <v>23</v>
      </c>
      <c r="C17" s="22"/>
      <c r="D17" s="21"/>
      <c r="E17" s="21"/>
      <c r="F17" s="22"/>
      <c r="G17" s="25"/>
    </row>
    <row r="18" spans="1:7" ht="18.75" customHeight="1">
      <c r="A18" s="21">
        <v>11010200</v>
      </c>
      <c r="B18" s="15" t="s">
        <v>24</v>
      </c>
      <c r="C18" s="22">
        <v>8930</v>
      </c>
      <c r="D18" s="21"/>
      <c r="E18" s="21"/>
      <c r="F18" s="22">
        <f>C18</f>
        <v>8930</v>
      </c>
      <c r="G18" s="3"/>
    </row>
    <row r="19" spans="1:7" ht="13.5" customHeight="1">
      <c r="A19" s="21"/>
      <c r="B19" s="15" t="s">
        <v>25</v>
      </c>
      <c r="C19" s="22"/>
      <c r="D19" s="21"/>
      <c r="E19" s="21"/>
      <c r="F19" s="22"/>
      <c r="G19" s="3"/>
    </row>
    <row r="20" spans="1:7" ht="13.5" customHeight="1">
      <c r="A20" s="21"/>
      <c r="B20" s="15" t="s">
        <v>26</v>
      </c>
      <c r="C20" s="22"/>
      <c r="D20" s="21"/>
      <c r="E20" s="21"/>
      <c r="F20" s="22"/>
      <c r="G20" s="3"/>
    </row>
    <row r="21" spans="1:7" ht="14.25" customHeight="1">
      <c r="A21" s="21">
        <v>11010400</v>
      </c>
      <c r="B21" s="15" t="s">
        <v>27</v>
      </c>
      <c r="C21" s="22">
        <v>3240</v>
      </c>
      <c r="D21" s="21"/>
      <c r="E21" s="21"/>
      <c r="F21" s="22">
        <f>C21</f>
        <v>3240</v>
      </c>
      <c r="G21" s="3"/>
    </row>
    <row r="22" spans="1:7" ht="14.25" customHeight="1">
      <c r="A22" s="21"/>
      <c r="B22" s="15" t="s">
        <v>28</v>
      </c>
      <c r="C22" s="22"/>
      <c r="D22" s="21"/>
      <c r="E22" s="21"/>
      <c r="F22" s="22"/>
      <c r="G22" s="3"/>
    </row>
    <row r="23" spans="1:7" ht="14.25" customHeight="1">
      <c r="A23" s="21">
        <v>11010500</v>
      </c>
      <c r="B23" s="15" t="s">
        <v>29</v>
      </c>
      <c r="C23" s="22">
        <v>2914</v>
      </c>
      <c r="D23" s="21"/>
      <c r="E23" s="21"/>
      <c r="F23" s="22">
        <f>C23</f>
        <v>2914</v>
      </c>
      <c r="G23" s="3"/>
    </row>
    <row r="24" spans="1:7" ht="12" customHeight="1">
      <c r="A24" s="21"/>
      <c r="B24" s="15" t="s">
        <v>30</v>
      </c>
      <c r="C24" s="22"/>
      <c r="D24" s="21"/>
      <c r="E24" s="21"/>
      <c r="F24" s="22"/>
      <c r="G24" s="3"/>
    </row>
    <row r="25" spans="1:7" ht="20.25" customHeight="1">
      <c r="A25" s="18">
        <v>13000000</v>
      </c>
      <c r="B25" s="19" t="s">
        <v>31</v>
      </c>
      <c r="C25" s="20">
        <f>C26</f>
        <v>80350</v>
      </c>
      <c r="D25" s="18"/>
      <c r="E25" s="18"/>
      <c r="F25" s="20">
        <f aca="true" t="shared" si="1" ref="F25:F39">C25</f>
        <v>80350</v>
      </c>
      <c r="G25" s="3"/>
    </row>
    <row r="26" spans="1:7" ht="15" customHeight="1">
      <c r="A26" s="21">
        <v>13050000</v>
      </c>
      <c r="B26" s="15" t="s">
        <v>32</v>
      </c>
      <c r="C26" s="22">
        <f>C27+C28+C29+C30</f>
        <v>80350</v>
      </c>
      <c r="D26" s="21"/>
      <c r="E26" s="21"/>
      <c r="F26" s="22">
        <f t="shared" si="1"/>
        <v>80350</v>
      </c>
      <c r="G26" s="3"/>
    </row>
    <row r="27" spans="1:7" ht="15" customHeight="1">
      <c r="A27" s="21">
        <v>13050100</v>
      </c>
      <c r="B27" s="15" t="s">
        <v>33</v>
      </c>
      <c r="C27" s="22">
        <v>23000</v>
      </c>
      <c r="D27" s="21"/>
      <c r="E27" s="21"/>
      <c r="F27" s="22">
        <f t="shared" si="1"/>
        <v>23000</v>
      </c>
      <c r="G27" s="3"/>
    </row>
    <row r="28" spans="1:7" ht="16.5" customHeight="1">
      <c r="A28" s="21">
        <v>13050200</v>
      </c>
      <c r="B28" s="15" t="s">
        <v>34</v>
      </c>
      <c r="C28" s="22">
        <v>49030</v>
      </c>
      <c r="D28" s="21"/>
      <c r="E28" s="21"/>
      <c r="F28" s="22">
        <f t="shared" si="1"/>
        <v>49030</v>
      </c>
      <c r="G28" s="3"/>
    </row>
    <row r="29" spans="1:7" ht="13.5" customHeight="1">
      <c r="A29" s="21">
        <v>13050300</v>
      </c>
      <c r="B29" s="15" t="s">
        <v>35</v>
      </c>
      <c r="C29" s="22">
        <v>2620</v>
      </c>
      <c r="D29" s="21"/>
      <c r="E29" s="21"/>
      <c r="F29" s="22">
        <f t="shared" si="1"/>
        <v>2620</v>
      </c>
      <c r="G29" s="3"/>
    </row>
    <row r="30" spans="1:7" ht="14.25" customHeight="1">
      <c r="A30" s="21">
        <v>13050500</v>
      </c>
      <c r="B30" s="15" t="s">
        <v>36</v>
      </c>
      <c r="C30" s="22">
        <v>5700</v>
      </c>
      <c r="D30" s="21"/>
      <c r="E30" s="21"/>
      <c r="F30" s="22">
        <f t="shared" si="1"/>
        <v>5700</v>
      </c>
      <c r="G30" s="3"/>
    </row>
    <row r="31" spans="1:7" ht="14.25" customHeight="1">
      <c r="A31" s="18">
        <v>18000000</v>
      </c>
      <c r="B31" s="19" t="s">
        <v>37</v>
      </c>
      <c r="C31" s="20">
        <f>C32+C35+C38</f>
        <v>5720.7</v>
      </c>
      <c r="D31" s="18"/>
      <c r="E31" s="18"/>
      <c r="F31" s="20">
        <f t="shared" si="1"/>
        <v>5720.7</v>
      </c>
      <c r="G31" s="3"/>
    </row>
    <row r="32" spans="1:7" ht="14.25" customHeight="1">
      <c r="A32" s="18">
        <v>18020000</v>
      </c>
      <c r="B32" s="19" t="s">
        <v>38</v>
      </c>
      <c r="C32" s="20">
        <f>C33+C34</f>
        <v>1855.7</v>
      </c>
      <c r="D32" s="18"/>
      <c r="E32" s="18"/>
      <c r="F32" s="20">
        <f t="shared" si="1"/>
        <v>1855.7</v>
      </c>
      <c r="G32" s="3"/>
    </row>
    <row r="33" spans="1:7" ht="14.25" customHeight="1">
      <c r="A33" s="21">
        <v>18020100</v>
      </c>
      <c r="B33" s="15" t="s">
        <v>39</v>
      </c>
      <c r="C33" s="22">
        <v>1528.7</v>
      </c>
      <c r="D33" s="21"/>
      <c r="E33" s="21"/>
      <c r="F33" s="22">
        <f t="shared" si="1"/>
        <v>1528.7</v>
      </c>
      <c r="G33" s="3"/>
    </row>
    <row r="34" spans="1:7" ht="14.25" customHeight="1">
      <c r="A34" s="21">
        <v>18020200</v>
      </c>
      <c r="B34" s="15" t="s">
        <v>40</v>
      </c>
      <c r="C34" s="22">
        <v>327</v>
      </c>
      <c r="D34" s="21"/>
      <c r="E34" s="21"/>
      <c r="F34" s="22">
        <f t="shared" si="1"/>
        <v>327</v>
      </c>
      <c r="G34" s="3"/>
    </row>
    <row r="35" spans="1:7" ht="14.25" customHeight="1">
      <c r="A35" s="18">
        <v>18030000</v>
      </c>
      <c r="B35" s="19" t="s">
        <v>41</v>
      </c>
      <c r="C35" s="20">
        <f>C36+C37</f>
        <v>307</v>
      </c>
      <c r="D35" s="18"/>
      <c r="E35" s="18"/>
      <c r="F35" s="20">
        <f t="shared" si="1"/>
        <v>307</v>
      </c>
      <c r="G35" s="3"/>
    </row>
    <row r="36" spans="1:7" ht="14.25" customHeight="1">
      <c r="A36" s="21">
        <v>18030100</v>
      </c>
      <c r="B36" s="15" t="s">
        <v>42</v>
      </c>
      <c r="C36" s="22">
        <v>272</v>
      </c>
      <c r="D36" s="21"/>
      <c r="E36" s="21"/>
      <c r="F36" s="22">
        <f t="shared" si="1"/>
        <v>272</v>
      </c>
      <c r="G36" s="3"/>
    </row>
    <row r="37" spans="1:7" ht="14.25" customHeight="1">
      <c r="A37" s="21">
        <v>18030200</v>
      </c>
      <c r="B37" s="15" t="s">
        <v>43</v>
      </c>
      <c r="C37" s="22">
        <v>35</v>
      </c>
      <c r="D37" s="21"/>
      <c r="E37" s="21"/>
      <c r="F37" s="22">
        <f t="shared" si="1"/>
        <v>35</v>
      </c>
      <c r="G37" s="3"/>
    </row>
    <row r="38" spans="1:7" ht="14.25" customHeight="1">
      <c r="A38" s="18">
        <v>18040000</v>
      </c>
      <c r="B38" s="19" t="s">
        <v>44</v>
      </c>
      <c r="C38" s="20">
        <f>C39+C41+C43+C45+C47+C49+C55+C57+C51+C52+C54</f>
        <v>3558</v>
      </c>
      <c r="D38" s="18"/>
      <c r="E38" s="18"/>
      <c r="F38" s="20">
        <f t="shared" si="1"/>
        <v>3558</v>
      </c>
      <c r="G38" s="3"/>
    </row>
    <row r="39" spans="1:7" ht="14.25" customHeight="1">
      <c r="A39" s="21">
        <v>18040100</v>
      </c>
      <c r="B39" s="15" t="s">
        <v>45</v>
      </c>
      <c r="C39" s="22">
        <v>238</v>
      </c>
      <c r="D39" s="21"/>
      <c r="E39" s="21"/>
      <c r="F39" s="22">
        <f t="shared" si="1"/>
        <v>238</v>
      </c>
      <c r="G39" s="3"/>
    </row>
    <row r="40" spans="1:7" ht="14.25" customHeight="1">
      <c r="A40" s="21"/>
      <c r="B40" s="15" t="s">
        <v>46</v>
      </c>
      <c r="C40" s="21"/>
      <c r="D40" s="21"/>
      <c r="E40" s="21"/>
      <c r="F40" s="21"/>
      <c r="G40" s="3"/>
    </row>
    <row r="41" spans="1:7" ht="14.25" customHeight="1">
      <c r="A41" s="21">
        <v>18040200</v>
      </c>
      <c r="B41" s="15" t="s">
        <v>47</v>
      </c>
      <c r="C41" s="22">
        <v>2071</v>
      </c>
      <c r="D41" s="21"/>
      <c r="E41" s="21"/>
      <c r="F41" s="22">
        <f>C41</f>
        <v>2071</v>
      </c>
      <c r="G41" s="3"/>
    </row>
    <row r="42" spans="1:7" ht="14.25" customHeight="1">
      <c r="A42" s="21"/>
      <c r="B42" s="15" t="s">
        <v>48</v>
      </c>
      <c r="C42" s="21"/>
      <c r="D42" s="21"/>
      <c r="E42" s="21"/>
      <c r="F42" s="21"/>
      <c r="G42" s="3"/>
    </row>
    <row r="43" spans="1:7" ht="14.25" customHeight="1">
      <c r="A43" s="21">
        <v>18040500</v>
      </c>
      <c r="B43" s="15" t="s">
        <v>49</v>
      </c>
      <c r="C43" s="22">
        <v>8</v>
      </c>
      <c r="D43" s="21"/>
      <c r="E43" s="21"/>
      <c r="F43" s="22">
        <f>C43</f>
        <v>8</v>
      </c>
      <c r="G43" s="3"/>
    </row>
    <row r="44" spans="1:7" ht="14.25" customHeight="1">
      <c r="A44" s="21"/>
      <c r="B44" s="15" t="s">
        <v>50</v>
      </c>
      <c r="C44" s="21"/>
      <c r="D44" s="21"/>
      <c r="E44" s="21"/>
      <c r="F44" s="21"/>
      <c r="G44" s="3"/>
    </row>
    <row r="45" spans="1:7" ht="14.25" customHeight="1">
      <c r="A45" s="21">
        <v>18040600</v>
      </c>
      <c r="B45" s="15" t="s">
        <v>51</v>
      </c>
      <c r="C45" s="22">
        <v>271</v>
      </c>
      <c r="D45" s="21"/>
      <c r="E45" s="21"/>
      <c r="F45" s="22">
        <f>C45</f>
        <v>271</v>
      </c>
      <c r="G45" s="3"/>
    </row>
    <row r="46" spans="1:7" ht="14.25" customHeight="1">
      <c r="A46" s="21"/>
      <c r="B46" s="15" t="s">
        <v>52</v>
      </c>
      <c r="C46" s="21"/>
      <c r="D46" s="21"/>
      <c r="E46" s="21"/>
      <c r="F46" s="21"/>
      <c r="G46" s="3"/>
    </row>
    <row r="47" spans="1:7" ht="14.25" customHeight="1">
      <c r="A47" s="21">
        <v>18040700</v>
      </c>
      <c r="B47" s="15" t="s">
        <v>53</v>
      </c>
      <c r="C47" s="22">
        <v>154</v>
      </c>
      <c r="D47" s="21"/>
      <c r="E47" s="21"/>
      <c r="F47" s="22">
        <f>C47</f>
        <v>154</v>
      </c>
      <c r="G47" s="3"/>
    </row>
    <row r="48" spans="1:7" ht="14.25" customHeight="1">
      <c r="A48" s="21"/>
      <c r="B48" s="15" t="s">
        <v>46</v>
      </c>
      <c r="C48" s="21"/>
      <c r="D48" s="21"/>
      <c r="E48" s="21"/>
      <c r="F48" s="22"/>
      <c r="G48" s="3"/>
    </row>
    <row r="49" spans="1:7" ht="14.25" customHeight="1">
      <c r="A49" s="21">
        <v>18040800</v>
      </c>
      <c r="B49" s="15" t="s">
        <v>51</v>
      </c>
      <c r="C49" s="22">
        <v>656</v>
      </c>
      <c r="D49" s="21"/>
      <c r="E49" s="21"/>
      <c r="F49" s="22">
        <f>C49</f>
        <v>656</v>
      </c>
      <c r="G49" s="3"/>
    </row>
    <row r="50" spans="1:7" ht="14.25" customHeight="1">
      <c r="A50" s="21"/>
      <c r="B50" s="15" t="s">
        <v>54</v>
      </c>
      <c r="C50" s="22"/>
      <c r="D50" s="21"/>
      <c r="E50" s="21"/>
      <c r="F50" s="22"/>
      <c r="G50" s="3"/>
    </row>
    <row r="51" spans="1:7" ht="14.25" customHeight="1">
      <c r="A51" s="21">
        <v>18040900</v>
      </c>
      <c r="B51" s="15" t="s">
        <v>55</v>
      </c>
      <c r="C51" s="22">
        <v>0</v>
      </c>
      <c r="D51" s="21"/>
      <c r="E51" s="21"/>
      <c r="F51" s="22">
        <f aca="true" t="shared" si="2" ref="F51:F52">C51</f>
        <v>0</v>
      </c>
      <c r="G51" s="3"/>
    </row>
    <row r="52" spans="1:7" ht="14.25" customHeight="1">
      <c r="A52" s="21">
        <v>18041000</v>
      </c>
      <c r="B52" s="15" t="s">
        <v>56</v>
      </c>
      <c r="C52" s="22">
        <v>14</v>
      </c>
      <c r="D52" s="21"/>
      <c r="E52" s="21"/>
      <c r="F52" s="22">
        <f t="shared" si="2"/>
        <v>14</v>
      </c>
      <c r="G52" s="3"/>
    </row>
    <row r="53" spans="1:7" ht="14.25" customHeight="1">
      <c r="A53" s="21"/>
      <c r="B53" s="15" t="s">
        <v>57</v>
      </c>
      <c r="C53" s="22"/>
      <c r="D53" s="21"/>
      <c r="E53" s="21"/>
      <c r="F53" s="22"/>
      <c r="G53" s="3"/>
    </row>
    <row r="54" spans="1:7" ht="14.25" customHeight="1">
      <c r="A54" s="21">
        <v>18041300</v>
      </c>
      <c r="B54" s="15" t="s">
        <v>58</v>
      </c>
      <c r="C54" s="22">
        <v>0</v>
      </c>
      <c r="D54" s="21"/>
      <c r="E54" s="21"/>
      <c r="F54" s="22">
        <f aca="true" t="shared" si="3" ref="F54:F55">C54</f>
        <v>0</v>
      </c>
      <c r="G54" s="3"/>
    </row>
    <row r="55" spans="1:7" ht="14.25" customHeight="1">
      <c r="A55" s="21">
        <v>18041400</v>
      </c>
      <c r="B55" s="15" t="s">
        <v>59</v>
      </c>
      <c r="C55" s="22">
        <v>120</v>
      </c>
      <c r="D55" s="21"/>
      <c r="E55" s="21"/>
      <c r="F55" s="22">
        <f t="shared" si="3"/>
        <v>120</v>
      </c>
      <c r="G55" s="3"/>
    </row>
    <row r="56" spans="1:7" ht="14.25" customHeight="1">
      <c r="A56" s="21"/>
      <c r="B56" s="15" t="s">
        <v>60</v>
      </c>
      <c r="C56" s="22"/>
      <c r="D56" s="21"/>
      <c r="E56" s="21"/>
      <c r="F56" s="22"/>
      <c r="G56" s="3"/>
    </row>
    <row r="57" spans="1:7" ht="14.25" customHeight="1">
      <c r="A57" s="21">
        <v>18041700</v>
      </c>
      <c r="B57" s="15" t="s">
        <v>61</v>
      </c>
      <c r="C57" s="22">
        <v>26</v>
      </c>
      <c r="D57" s="21"/>
      <c r="E57" s="21"/>
      <c r="F57" s="22">
        <f>C57</f>
        <v>26</v>
      </c>
      <c r="G57" s="3"/>
    </row>
    <row r="58" spans="1:7" ht="15.75" customHeight="1">
      <c r="A58" s="18">
        <v>20000000</v>
      </c>
      <c r="B58" s="19" t="s">
        <v>62</v>
      </c>
      <c r="C58" s="20">
        <f>C59+C66+C73</f>
        <v>601.5</v>
      </c>
      <c r="D58" s="20">
        <f>D81</f>
        <v>4265.227</v>
      </c>
      <c r="E58" s="18"/>
      <c r="F58" s="20">
        <f>C58+D58</f>
        <v>4866.727</v>
      </c>
      <c r="G58" s="3"/>
    </row>
    <row r="59" spans="1:7" ht="15.75">
      <c r="A59" s="18">
        <v>21000000</v>
      </c>
      <c r="B59" s="19" t="s">
        <v>63</v>
      </c>
      <c r="C59" s="20">
        <f>C60</f>
        <v>91.5</v>
      </c>
      <c r="D59" s="18"/>
      <c r="E59" s="18"/>
      <c r="F59" s="20">
        <f aca="true" t="shared" si="4" ref="F59:F62">C59</f>
        <v>91.5</v>
      </c>
      <c r="G59" s="3"/>
    </row>
    <row r="60" spans="1:7" ht="14.25" customHeight="1">
      <c r="A60" s="18">
        <v>21080000</v>
      </c>
      <c r="B60" s="19" t="s">
        <v>64</v>
      </c>
      <c r="C60" s="20">
        <f>C61+C62+C65</f>
        <v>91.5</v>
      </c>
      <c r="D60" s="18"/>
      <c r="E60" s="18"/>
      <c r="F60" s="20">
        <f t="shared" si="4"/>
        <v>91.5</v>
      </c>
      <c r="G60" s="3"/>
    </row>
    <row r="61" spans="1:7" ht="14.25" customHeight="1">
      <c r="A61" s="21">
        <v>21080500</v>
      </c>
      <c r="B61" s="15" t="s">
        <v>64</v>
      </c>
      <c r="C61" s="22">
        <v>0.5</v>
      </c>
      <c r="D61" s="21"/>
      <c r="E61" s="21"/>
      <c r="F61" s="22">
        <f t="shared" si="4"/>
        <v>0.5</v>
      </c>
      <c r="G61" s="3"/>
    </row>
    <row r="62" spans="1:7" ht="14.25" customHeight="1">
      <c r="A62" s="21">
        <v>21080900</v>
      </c>
      <c r="B62" s="15" t="s">
        <v>65</v>
      </c>
      <c r="C62" s="22">
        <v>3</v>
      </c>
      <c r="D62" s="21"/>
      <c r="E62" s="21"/>
      <c r="F62" s="22">
        <f t="shared" si="4"/>
        <v>3</v>
      </c>
      <c r="G62" s="3"/>
    </row>
    <row r="63" spans="1:7" ht="14.25" customHeight="1">
      <c r="A63" s="21"/>
      <c r="B63" s="15" t="s">
        <v>66</v>
      </c>
      <c r="C63" s="22"/>
      <c r="D63" s="21"/>
      <c r="E63" s="21"/>
      <c r="F63" s="22"/>
      <c r="G63" s="3"/>
    </row>
    <row r="64" spans="1:7" ht="14.25" customHeight="1">
      <c r="A64" s="21"/>
      <c r="B64" s="15" t="s">
        <v>67</v>
      </c>
      <c r="C64" s="22"/>
      <c r="D64" s="21"/>
      <c r="E64" s="21"/>
      <c r="F64" s="22"/>
      <c r="G64" s="3"/>
    </row>
    <row r="65" spans="1:7" ht="14.25" customHeight="1">
      <c r="A65" s="21">
        <v>21081100</v>
      </c>
      <c r="B65" s="15" t="s">
        <v>68</v>
      </c>
      <c r="C65" s="22">
        <v>88</v>
      </c>
      <c r="D65" s="21"/>
      <c r="E65" s="21"/>
      <c r="F65" s="22">
        <f>C65</f>
        <v>88</v>
      </c>
      <c r="G65" s="3"/>
    </row>
    <row r="66" spans="1:7" ht="15.75">
      <c r="A66" s="18">
        <v>22000000</v>
      </c>
      <c r="B66" s="19" t="s">
        <v>69</v>
      </c>
      <c r="C66" s="20">
        <f>C68</f>
        <v>500</v>
      </c>
      <c r="D66" s="18"/>
      <c r="E66" s="18"/>
      <c r="F66" s="20">
        <f>F68</f>
        <v>500</v>
      </c>
      <c r="G66" s="3"/>
    </row>
    <row r="67" spans="1:7" ht="15.75">
      <c r="A67" s="21"/>
      <c r="B67" s="19" t="s">
        <v>70</v>
      </c>
      <c r="C67" s="21"/>
      <c r="D67" s="21"/>
      <c r="E67" s="21"/>
      <c r="F67" s="21"/>
      <c r="G67" s="3"/>
    </row>
    <row r="68" spans="1:7" ht="15.75">
      <c r="A68" s="18">
        <v>22090000</v>
      </c>
      <c r="B68" s="19" t="s">
        <v>71</v>
      </c>
      <c r="C68" s="20">
        <f>C69+C71</f>
        <v>500</v>
      </c>
      <c r="D68" s="18"/>
      <c r="E68" s="18"/>
      <c r="F68" s="20">
        <f>F69+F71</f>
        <v>500</v>
      </c>
      <c r="G68" s="3"/>
    </row>
    <row r="69" spans="1:7" ht="15">
      <c r="A69" s="21">
        <v>22090100</v>
      </c>
      <c r="B69" s="15" t="s">
        <v>72</v>
      </c>
      <c r="C69" s="22">
        <v>444</v>
      </c>
      <c r="D69" s="21"/>
      <c r="E69" s="21"/>
      <c r="F69" s="22">
        <f>C69</f>
        <v>444</v>
      </c>
      <c r="G69" s="3"/>
    </row>
    <row r="70" spans="1:7" ht="15">
      <c r="A70" s="21"/>
      <c r="B70" s="15" t="s">
        <v>73</v>
      </c>
      <c r="C70" s="22"/>
      <c r="D70" s="21"/>
      <c r="E70" s="21"/>
      <c r="F70" s="22"/>
      <c r="G70" s="3"/>
    </row>
    <row r="71" spans="1:7" ht="15">
      <c r="A71" s="21">
        <v>22090400</v>
      </c>
      <c r="B71" s="15" t="s">
        <v>74</v>
      </c>
      <c r="C71" s="22">
        <v>56</v>
      </c>
      <c r="D71" s="21"/>
      <c r="E71" s="21"/>
      <c r="F71" s="22">
        <f>C71</f>
        <v>56</v>
      </c>
      <c r="G71" s="3"/>
    </row>
    <row r="72" spans="1:7" ht="15">
      <c r="A72" s="21"/>
      <c r="B72" s="15" t="s">
        <v>75</v>
      </c>
      <c r="C72" s="22"/>
      <c r="D72" s="21"/>
      <c r="E72" s="21"/>
      <c r="F72" s="22"/>
      <c r="G72" s="3"/>
    </row>
    <row r="73" spans="1:7" ht="15.75">
      <c r="A73" s="18">
        <v>24000000</v>
      </c>
      <c r="B73" s="19" t="s">
        <v>76</v>
      </c>
      <c r="C73" s="20">
        <f aca="true" t="shared" si="5" ref="C73:C74">C74</f>
        <v>10</v>
      </c>
      <c r="D73" s="18"/>
      <c r="E73" s="18"/>
      <c r="F73" s="20">
        <f aca="true" t="shared" si="6" ref="F73:F78">C73</f>
        <v>10</v>
      </c>
      <c r="G73" s="3"/>
    </row>
    <row r="74" spans="1:7" ht="15.75">
      <c r="A74" s="18">
        <v>24060000</v>
      </c>
      <c r="B74" s="19" t="s">
        <v>64</v>
      </c>
      <c r="C74" s="20">
        <f t="shared" si="5"/>
        <v>10</v>
      </c>
      <c r="D74" s="18"/>
      <c r="E74" s="18"/>
      <c r="F74" s="20">
        <f t="shared" si="6"/>
        <v>10</v>
      </c>
      <c r="G74" s="3"/>
    </row>
    <row r="75" spans="1:7" ht="15">
      <c r="A75" s="21">
        <v>24060300</v>
      </c>
      <c r="B75" s="15" t="s">
        <v>64</v>
      </c>
      <c r="C75" s="22">
        <v>10</v>
      </c>
      <c r="D75" s="21"/>
      <c r="E75" s="21"/>
      <c r="F75" s="22">
        <f t="shared" si="6"/>
        <v>10</v>
      </c>
      <c r="G75" s="3"/>
    </row>
    <row r="76" spans="1:7" ht="15.75">
      <c r="A76" s="18">
        <v>30000000</v>
      </c>
      <c r="B76" s="19" t="s">
        <v>77</v>
      </c>
      <c r="C76" s="20">
        <f aca="true" t="shared" si="7" ref="C76:C77">C77</f>
        <v>1.5</v>
      </c>
      <c r="D76" s="18"/>
      <c r="E76" s="18"/>
      <c r="F76" s="20">
        <f t="shared" si="6"/>
        <v>1.5</v>
      </c>
      <c r="G76" s="3"/>
    </row>
    <row r="77" spans="1:7" ht="15.75">
      <c r="A77" s="18">
        <v>31000000</v>
      </c>
      <c r="B77" s="19" t="s">
        <v>78</v>
      </c>
      <c r="C77" s="20">
        <f t="shared" si="7"/>
        <v>1.5</v>
      </c>
      <c r="D77" s="18"/>
      <c r="E77" s="18"/>
      <c r="F77" s="20">
        <f t="shared" si="6"/>
        <v>1.5</v>
      </c>
      <c r="G77" s="3"/>
    </row>
    <row r="78" spans="1:7" ht="15">
      <c r="A78" s="21">
        <v>31010200</v>
      </c>
      <c r="B78" s="15" t="s">
        <v>79</v>
      </c>
      <c r="C78" s="22">
        <v>1.5</v>
      </c>
      <c r="D78" s="21"/>
      <c r="E78" s="21"/>
      <c r="F78" s="22">
        <f t="shared" si="6"/>
        <v>1.5</v>
      </c>
      <c r="G78" s="3"/>
    </row>
    <row r="79" spans="1:7" ht="15">
      <c r="A79" s="21"/>
      <c r="B79" s="15" t="s">
        <v>80</v>
      </c>
      <c r="C79" s="22"/>
      <c r="D79" s="21"/>
      <c r="E79" s="21"/>
      <c r="F79" s="22"/>
      <c r="G79" s="3"/>
    </row>
    <row r="80" spans="1:7" ht="15">
      <c r="A80" s="21"/>
      <c r="B80" s="15" t="s">
        <v>81</v>
      </c>
      <c r="C80" s="22"/>
      <c r="D80" s="21"/>
      <c r="E80" s="21"/>
      <c r="F80" s="22"/>
      <c r="G80" s="3"/>
    </row>
    <row r="81" spans="1:7" ht="13.5" customHeight="1">
      <c r="A81" s="18">
        <v>25000000</v>
      </c>
      <c r="B81" s="19" t="s">
        <v>82</v>
      </c>
      <c r="C81" s="20"/>
      <c r="D81" s="20">
        <f>D82</f>
        <v>4265.227</v>
      </c>
      <c r="E81" s="18"/>
      <c r="F81" s="20">
        <f aca="true" t="shared" si="8" ref="F81:F82">D81</f>
        <v>4265.227</v>
      </c>
      <c r="G81" s="3"/>
    </row>
    <row r="82" spans="1:7" ht="15.75">
      <c r="A82" s="18">
        <v>25010000</v>
      </c>
      <c r="B82" s="19" t="s">
        <v>83</v>
      </c>
      <c r="C82" s="20"/>
      <c r="D82" s="20">
        <f>D84+D85+D86+D87</f>
        <v>4265.227</v>
      </c>
      <c r="E82" s="18"/>
      <c r="F82" s="20">
        <f t="shared" si="8"/>
        <v>4265.227</v>
      </c>
      <c r="G82" s="3"/>
    </row>
    <row r="83" spans="1:7" ht="15.75">
      <c r="A83" s="18"/>
      <c r="B83" s="19" t="s">
        <v>84</v>
      </c>
      <c r="C83" s="20"/>
      <c r="D83" s="20"/>
      <c r="E83" s="18"/>
      <c r="F83" s="20"/>
      <c r="G83" s="3"/>
    </row>
    <row r="84" spans="1:7" ht="15">
      <c r="A84" s="21">
        <v>25010100</v>
      </c>
      <c r="B84" s="15" t="s">
        <v>85</v>
      </c>
      <c r="C84" s="22"/>
      <c r="D84" s="22">
        <v>3466.162</v>
      </c>
      <c r="E84" s="21"/>
      <c r="F84" s="22">
        <f aca="true" t="shared" si="9" ref="F84:F87">D84</f>
        <v>3466.162</v>
      </c>
      <c r="G84" s="3"/>
    </row>
    <row r="85" spans="1:7" ht="15">
      <c r="A85" s="21">
        <v>25010200</v>
      </c>
      <c r="B85" s="15" t="s">
        <v>86</v>
      </c>
      <c r="C85" s="22"/>
      <c r="D85" s="22">
        <v>265.415</v>
      </c>
      <c r="E85" s="21"/>
      <c r="F85" s="22">
        <f t="shared" si="9"/>
        <v>265.415</v>
      </c>
      <c r="G85" s="3"/>
    </row>
    <row r="86" spans="1:7" ht="15">
      <c r="A86" s="21">
        <v>25010300</v>
      </c>
      <c r="B86" s="15" t="s">
        <v>87</v>
      </c>
      <c r="C86" s="21"/>
      <c r="D86" s="22">
        <v>533.65</v>
      </c>
      <c r="E86" s="21"/>
      <c r="F86" s="22">
        <f t="shared" si="9"/>
        <v>533.65</v>
      </c>
      <c r="G86" s="3"/>
    </row>
    <row r="87" spans="1:7" ht="15">
      <c r="A87" s="21">
        <v>25010400</v>
      </c>
      <c r="B87" s="15" t="s">
        <v>88</v>
      </c>
      <c r="C87" s="21"/>
      <c r="D87" s="22">
        <v>0</v>
      </c>
      <c r="E87" s="21"/>
      <c r="F87" s="22">
        <f t="shared" si="9"/>
        <v>0</v>
      </c>
      <c r="G87" s="3"/>
    </row>
    <row r="88" spans="1:7" ht="15.75">
      <c r="A88" s="21"/>
      <c r="B88" s="15" t="s">
        <v>89</v>
      </c>
      <c r="C88" s="21"/>
      <c r="D88" s="22"/>
      <c r="E88" s="21"/>
      <c r="F88" s="22"/>
      <c r="G88" s="3"/>
    </row>
    <row r="89" spans="1:7" ht="16.5">
      <c r="A89" s="27"/>
      <c r="B89" s="28" t="s">
        <v>90</v>
      </c>
      <c r="C89" s="29">
        <f>C58+C13+C76</f>
        <v>163306.7</v>
      </c>
      <c r="D89" s="29">
        <f>D58</f>
        <v>4265.227</v>
      </c>
      <c r="E89" s="27"/>
      <c r="F89" s="29">
        <f>F58+F13+F76</f>
        <v>167571.92700000003</v>
      </c>
      <c r="G89" s="3"/>
    </row>
    <row r="90" spans="1:7" ht="15.75">
      <c r="A90" s="18">
        <v>40000000</v>
      </c>
      <c r="B90" s="30" t="s">
        <v>91</v>
      </c>
      <c r="C90" s="40">
        <f>C91</f>
        <v>136490.2</v>
      </c>
      <c r="D90" s="20">
        <f>D91</f>
        <v>524.909</v>
      </c>
      <c r="E90" s="20">
        <f>E91</f>
        <v>524.909</v>
      </c>
      <c r="F90" s="20">
        <f>C90+D90</f>
        <v>137015.10900000003</v>
      </c>
      <c r="G90" s="3"/>
    </row>
    <row r="91" spans="1:7" ht="15.75">
      <c r="A91" s="18">
        <v>41000000</v>
      </c>
      <c r="B91" s="31" t="s">
        <v>92</v>
      </c>
      <c r="C91" s="20">
        <f>C96+C92</f>
        <v>136490.2</v>
      </c>
      <c r="D91" s="20">
        <f>D96</f>
        <v>524.909</v>
      </c>
      <c r="E91" s="20">
        <f>E96</f>
        <v>524.909</v>
      </c>
      <c r="F91" s="20">
        <f>D91+C91</f>
        <v>137015.10900000003</v>
      </c>
      <c r="G91" s="3"/>
    </row>
    <row r="92" spans="1:7" ht="15.75">
      <c r="A92" s="18">
        <v>41020000</v>
      </c>
      <c r="B92" s="31" t="s">
        <v>93</v>
      </c>
      <c r="C92" s="20">
        <f>C93+C95</f>
        <v>3874.3250000000003</v>
      </c>
      <c r="D92" s="18"/>
      <c r="E92" s="18"/>
      <c r="F92" s="20">
        <f aca="true" t="shared" si="10" ref="F92:F93">C92</f>
        <v>3874.3250000000003</v>
      </c>
      <c r="G92" s="3"/>
    </row>
    <row r="93" spans="1:7" ht="15">
      <c r="A93" s="21">
        <v>41020300</v>
      </c>
      <c r="B93" s="32" t="s">
        <v>128</v>
      </c>
      <c r="C93" s="41">
        <v>458.108</v>
      </c>
      <c r="D93" s="33"/>
      <c r="E93" s="21"/>
      <c r="F93" s="22">
        <f t="shared" si="10"/>
        <v>458.108</v>
      </c>
      <c r="G93" s="3"/>
    </row>
    <row r="94" spans="1:7" ht="15">
      <c r="A94" s="21"/>
      <c r="B94" s="32" t="s">
        <v>129</v>
      </c>
      <c r="C94" s="41"/>
      <c r="D94" s="33"/>
      <c r="E94" s="21"/>
      <c r="F94" s="22"/>
      <c r="G94" s="3"/>
    </row>
    <row r="95" spans="1:7" ht="15">
      <c r="A95" s="21">
        <v>41020900</v>
      </c>
      <c r="B95" s="32" t="s">
        <v>96</v>
      </c>
      <c r="C95" s="41">
        <v>3416.217</v>
      </c>
      <c r="D95" s="33"/>
      <c r="E95" s="21"/>
      <c r="F95" s="22">
        <f>C95</f>
        <v>3416.217</v>
      </c>
      <c r="G95" s="3"/>
    </row>
    <row r="96" spans="1:7" ht="15.75">
      <c r="A96" s="18">
        <v>41030000</v>
      </c>
      <c r="B96" s="31" t="s">
        <v>97</v>
      </c>
      <c r="C96" s="42">
        <f>C98+C101+C105+C113+C134+C115</f>
        <v>132615.875</v>
      </c>
      <c r="D96" s="42">
        <f>D115</f>
        <v>524.909</v>
      </c>
      <c r="E96" s="20">
        <f>E115</f>
        <v>524.909</v>
      </c>
      <c r="F96" s="20">
        <f>C96+D96</f>
        <v>133140.784</v>
      </c>
      <c r="G96" s="3"/>
    </row>
    <row r="97" spans="1:7" ht="15">
      <c r="A97" s="21"/>
      <c r="B97" s="32" t="s">
        <v>98</v>
      </c>
      <c r="C97" s="33"/>
      <c r="D97" s="33"/>
      <c r="E97" s="21"/>
      <c r="F97" s="21"/>
      <c r="G97" s="3"/>
    </row>
    <row r="98" spans="1:7" ht="15">
      <c r="A98" s="21">
        <v>41030600</v>
      </c>
      <c r="B98" s="32" t="s">
        <v>130</v>
      </c>
      <c r="C98" s="41">
        <v>104771.7</v>
      </c>
      <c r="D98" s="33"/>
      <c r="E98" s="21"/>
      <c r="F98" s="22">
        <f>C98</f>
        <v>104771.7</v>
      </c>
      <c r="G98" s="3"/>
    </row>
    <row r="99" spans="1:7" ht="15">
      <c r="A99" s="21"/>
      <c r="B99" s="32" t="s">
        <v>131</v>
      </c>
      <c r="C99" s="33"/>
      <c r="D99" s="33"/>
      <c r="E99" s="21"/>
      <c r="F99" s="21"/>
      <c r="G99" s="3"/>
    </row>
    <row r="100" spans="1:7" ht="15">
      <c r="A100" s="21"/>
      <c r="B100" s="32" t="s">
        <v>132</v>
      </c>
      <c r="C100" s="33"/>
      <c r="D100" s="33"/>
      <c r="E100" s="21"/>
      <c r="F100" s="21"/>
      <c r="G100" s="3"/>
    </row>
    <row r="101" spans="1:7" ht="15">
      <c r="A101" s="21">
        <v>41030800</v>
      </c>
      <c r="B101" s="32" t="s">
        <v>133</v>
      </c>
      <c r="C101" s="41">
        <v>25243.7</v>
      </c>
      <c r="D101" s="41"/>
      <c r="E101" s="21"/>
      <c r="F101" s="22">
        <f>C101+D101</f>
        <v>25243.7</v>
      </c>
      <c r="G101" s="3"/>
    </row>
    <row r="102" spans="1:7" ht="15">
      <c r="A102" s="21"/>
      <c r="B102" s="32" t="s">
        <v>134</v>
      </c>
      <c r="C102" s="33"/>
      <c r="D102" s="33"/>
      <c r="E102" s="21"/>
      <c r="F102" s="21"/>
      <c r="G102" s="3"/>
    </row>
    <row r="103" spans="1:7" ht="15">
      <c r="A103" s="21"/>
      <c r="B103" s="32" t="s">
        <v>135</v>
      </c>
      <c r="C103" s="33"/>
      <c r="D103" s="33"/>
      <c r="E103" s="21"/>
      <c r="F103" s="21"/>
      <c r="G103" s="3"/>
    </row>
    <row r="104" spans="1:7" ht="15">
      <c r="A104" s="21"/>
      <c r="B104" s="32" t="s">
        <v>136</v>
      </c>
      <c r="C104" s="33"/>
      <c r="D104" s="33"/>
      <c r="E104" s="21"/>
      <c r="F104" s="21"/>
      <c r="G104" s="3"/>
    </row>
    <row r="105" spans="1:7" ht="15">
      <c r="A105" s="21">
        <v>41030900</v>
      </c>
      <c r="B105" s="32" t="s">
        <v>137</v>
      </c>
      <c r="C105" s="41">
        <v>881.4</v>
      </c>
      <c r="D105" s="33"/>
      <c r="E105" s="21"/>
      <c r="F105" s="22">
        <f>C105</f>
        <v>881.4</v>
      </c>
      <c r="G105" s="3"/>
    </row>
    <row r="106" spans="1:7" ht="15">
      <c r="A106" s="21"/>
      <c r="B106" s="32" t="s">
        <v>138</v>
      </c>
      <c r="C106" s="33"/>
      <c r="D106" s="33"/>
      <c r="E106" s="21"/>
      <c r="F106" s="21"/>
      <c r="G106" s="3"/>
    </row>
    <row r="107" spans="1:7" ht="15">
      <c r="A107" s="21"/>
      <c r="B107" s="32" t="s">
        <v>139</v>
      </c>
      <c r="C107" s="33"/>
      <c r="D107" s="33"/>
      <c r="E107" s="21"/>
      <c r="F107" s="21"/>
      <c r="G107" s="3"/>
    </row>
    <row r="108" spans="1:7" ht="15">
      <c r="A108" s="21"/>
      <c r="B108" s="32" t="s">
        <v>140</v>
      </c>
      <c r="C108" s="33"/>
      <c r="D108" s="33"/>
      <c r="E108" s="21"/>
      <c r="F108" s="21"/>
      <c r="G108" s="3"/>
    </row>
    <row r="109" spans="1:7" ht="15">
      <c r="A109" s="21"/>
      <c r="B109" s="32" t="s">
        <v>141</v>
      </c>
      <c r="C109" s="33"/>
      <c r="D109" s="33"/>
      <c r="E109" s="21"/>
      <c r="F109" s="21"/>
      <c r="G109" s="3"/>
    </row>
    <row r="110" spans="1:7" ht="15">
      <c r="A110" s="21"/>
      <c r="B110" s="32" t="s">
        <v>142</v>
      </c>
      <c r="C110" s="33"/>
      <c r="D110" s="33"/>
      <c r="E110" s="21"/>
      <c r="F110" s="21"/>
      <c r="G110" s="3"/>
    </row>
    <row r="111" spans="1:7" ht="15">
      <c r="A111" s="21"/>
      <c r="B111" s="32" t="s">
        <v>143</v>
      </c>
      <c r="C111" s="33"/>
      <c r="D111" s="33"/>
      <c r="E111" s="21"/>
      <c r="F111" s="21"/>
      <c r="G111" s="3"/>
    </row>
    <row r="112" spans="1:7" ht="15">
      <c r="A112" s="21"/>
      <c r="B112" s="32" t="s">
        <v>144</v>
      </c>
      <c r="C112" s="33"/>
      <c r="D112" s="33"/>
      <c r="E112" s="21"/>
      <c r="F112" s="21"/>
      <c r="G112" s="3"/>
    </row>
    <row r="113" spans="1:7" ht="15">
      <c r="A113" s="21">
        <v>41031000</v>
      </c>
      <c r="B113" s="32" t="s">
        <v>145</v>
      </c>
      <c r="C113" s="41">
        <v>18.9</v>
      </c>
      <c r="D113" s="33"/>
      <c r="E113" s="21"/>
      <c r="F113" s="22">
        <f>C113</f>
        <v>18.9</v>
      </c>
      <c r="G113" s="3"/>
    </row>
    <row r="114" spans="1:7" ht="15">
      <c r="A114" s="21"/>
      <c r="B114" s="32" t="s">
        <v>146</v>
      </c>
      <c r="C114" s="33"/>
      <c r="D114" s="33"/>
      <c r="E114" s="21"/>
      <c r="F114" s="22"/>
      <c r="G114" s="3"/>
    </row>
    <row r="115" spans="1:7" ht="15.75">
      <c r="A115" s="18">
        <v>41035000</v>
      </c>
      <c r="B115" s="31" t="s">
        <v>149</v>
      </c>
      <c r="C115" s="41">
        <f>C116+C117+C118+C120+C122+C123+C125+C127</f>
        <v>822.442</v>
      </c>
      <c r="D115" s="41">
        <f>D129+D133</f>
        <v>524.909</v>
      </c>
      <c r="E115" s="22">
        <f>E129+E133</f>
        <v>524.909</v>
      </c>
      <c r="F115" s="22">
        <f>C115+D115</f>
        <v>1347.351</v>
      </c>
      <c r="G115" s="3"/>
    </row>
    <row r="116" spans="1:7" ht="15">
      <c r="A116" s="21">
        <v>41035000</v>
      </c>
      <c r="B116" s="32" t="s">
        <v>150</v>
      </c>
      <c r="C116" s="41">
        <v>31.4</v>
      </c>
      <c r="D116" s="41"/>
      <c r="E116" s="22"/>
      <c r="F116" s="22">
        <f aca="true" t="shared" si="11" ref="F116:F118">C116</f>
        <v>31.4</v>
      </c>
      <c r="G116" s="3"/>
    </row>
    <row r="117" spans="1:7" ht="15">
      <c r="A117" s="21">
        <v>41035000</v>
      </c>
      <c r="B117" s="32" t="s">
        <v>151</v>
      </c>
      <c r="C117" s="41">
        <v>77.623</v>
      </c>
      <c r="D117" s="41"/>
      <c r="E117" s="22"/>
      <c r="F117" s="22">
        <f t="shared" si="11"/>
        <v>77.623</v>
      </c>
      <c r="G117" s="3"/>
    </row>
    <row r="118" spans="1:7" ht="15">
      <c r="A118" s="21">
        <v>41035000</v>
      </c>
      <c r="B118" s="32" t="s">
        <v>152</v>
      </c>
      <c r="C118" s="41">
        <v>26.4</v>
      </c>
      <c r="D118" s="41"/>
      <c r="E118" s="22"/>
      <c r="F118" s="22">
        <f t="shared" si="11"/>
        <v>26.4</v>
      </c>
      <c r="G118" s="3"/>
    </row>
    <row r="119" spans="1:7" ht="15">
      <c r="A119" s="21"/>
      <c r="B119" s="32" t="s">
        <v>153</v>
      </c>
      <c r="C119" s="41"/>
      <c r="D119" s="41"/>
      <c r="E119" s="22"/>
      <c r="F119" s="22"/>
      <c r="G119" s="3"/>
    </row>
    <row r="120" spans="1:7" ht="15">
      <c r="A120" s="21">
        <v>41035000</v>
      </c>
      <c r="B120" s="32" t="s">
        <v>154</v>
      </c>
      <c r="C120" s="41">
        <v>110.727</v>
      </c>
      <c r="D120" s="41"/>
      <c r="E120" s="22"/>
      <c r="F120" s="22">
        <f>C120</f>
        <v>110.727</v>
      </c>
      <c r="G120" s="3"/>
    </row>
    <row r="121" spans="1:7" ht="15">
      <c r="A121" s="21"/>
      <c r="B121" s="32" t="s">
        <v>155</v>
      </c>
      <c r="C121" s="41"/>
      <c r="D121" s="41"/>
      <c r="E121" s="22"/>
      <c r="F121" s="22"/>
      <c r="G121" s="3"/>
    </row>
    <row r="122" spans="1:7" ht="15">
      <c r="A122" s="21">
        <v>41035000</v>
      </c>
      <c r="B122" s="32" t="s">
        <v>156</v>
      </c>
      <c r="C122" s="41">
        <v>17.42</v>
      </c>
      <c r="D122" s="41"/>
      <c r="E122" s="22"/>
      <c r="F122" s="22">
        <f aca="true" t="shared" si="12" ref="F122:F123">C122</f>
        <v>17.42</v>
      </c>
      <c r="G122" s="3"/>
    </row>
    <row r="123" spans="1:7" ht="15">
      <c r="A123" s="21">
        <v>41035000</v>
      </c>
      <c r="B123" s="32" t="s">
        <v>325</v>
      </c>
      <c r="C123" s="41">
        <v>35</v>
      </c>
      <c r="D123" s="41"/>
      <c r="E123" s="22"/>
      <c r="F123" s="22">
        <f t="shared" si="12"/>
        <v>35</v>
      </c>
      <c r="G123" s="3"/>
    </row>
    <row r="124" spans="1:7" ht="15">
      <c r="A124" s="21"/>
      <c r="B124" s="32" t="s">
        <v>326</v>
      </c>
      <c r="C124" s="41"/>
      <c r="D124" s="41"/>
      <c r="E124" s="22"/>
      <c r="F124" s="22"/>
      <c r="G124" s="3"/>
    </row>
    <row r="125" spans="1:7" ht="15">
      <c r="A125" s="21">
        <v>41035000</v>
      </c>
      <c r="B125" s="32" t="s">
        <v>327</v>
      </c>
      <c r="C125" s="41">
        <v>46.389</v>
      </c>
      <c r="D125" s="41"/>
      <c r="E125" s="22"/>
      <c r="F125" s="22">
        <f>C125</f>
        <v>46.389</v>
      </c>
      <c r="G125" s="3"/>
    </row>
    <row r="126" spans="1:7" ht="15">
      <c r="A126" s="21"/>
      <c r="B126" s="32" t="s">
        <v>328</v>
      </c>
      <c r="C126" s="41"/>
      <c r="D126" s="41"/>
      <c r="E126" s="22"/>
      <c r="F126" s="22"/>
      <c r="G126" s="3"/>
    </row>
    <row r="127" spans="1:7" ht="15">
      <c r="A127" s="21">
        <v>41035000</v>
      </c>
      <c r="B127" s="32" t="s">
        <v>329</v>
      </c>
      <c r="C127" s="41">
        <v>477.483</v>
      </c>
      <c r="D127" s="41"/>
      <c r="E127" s="22"/>
      <c r="F127" s="22">
        <f>C127</f>
        <v>477.483</v>
      </c>
      <c r="G127" s="3"/>
    </row>
    <row r="128" spans="1:7" ht="15">
      <c r="A128" s="21"/>
      <c r="B128" s="32" t="s">
        <v>330</v>
      </c>
      <c r="C128" s="41"/>
      <c r="D128" s="41"/>
      <c r="E128" s="22"/>
      <c r="F128" s="22"/>
      <c r="G128" s="3"/>
    </row>
    <row r="129" spans="1:7" ht="15">
      <c r="A129" s="21">
        <v>41035000</v>
      </c>
      <c r="B129" s="32" t="s">
        <v>157</v>
      </c>
      <c r="C129" s="41"/>
      <c r="D129" s="41">
        <f>E129</f>
        <v>74.909</v>
      </c>
      <c r="E129" s="22">
        <v>74.909</v>
      </c>
      <c r="F129" s="22">
        <f>D129</f>
        <v>74.909</v>
      </c>
      <c r="G129" s="3"/>
    </row>
    <row r="130" spans="1:7" ht="15">
      <c r="A130" s="21"/>
      <c r="B130" s="32" t="s">
        <v>158</v>
      </c>
      <c r="C130" s="41"/>
      <c r="D130" s="41"/>
      <c r="E130" s="22"/>
      <c r="F130" s="22"/>
      <c r="G130" s="3"/>
    </row>
    <row r="131" spans="1:7" ht="15">
      <c r="A131" s="21"/>
      <c r="B131" s="32" t="s">
        <v>159</v>
      </c>
      <c r="C131" s="41"/>
      <c r="D131" s="41"/>
      <c r="E131" s="22"/>
      <c r="F131" s="22"/>
      <c r="G131" s="3"/>
    </row>
    <row r="132" spans="1:7" ht="15">
      <c r="A132" s="21"/>
      <c r="B132" s="32" t="s">
        <v>160</v>
      </c>
      <c r="C132" s="41"/>
      <c r="D132" s="41"/>
      <c r="E132" s="22"/>
      <c r="F132" s="22"/>
      <c r="G132" s="3"/>
    </row>
    <row r="133" spans="1:7" ht="15">
      <c r="A133" s="21">
        <v>41035000</v>
      </c>
      <c r="B133" s="32" t="s">
        <v>165</v>
      </c>
      <c r="C133" s="41"/>
      <c r="D133" s="41">
        <f>E133</f>
        <v>450</v>
      </c>
      <c r="E133" s="22">
        <v>450</v>
      </c>
      <c r="F133" s="22">
        <f>D133</f>
        <v>450</v>
      </c>
      <c r="G133" s="3"/>
    </row>
    <row r="134" spans="1:7" ht="18" customHeight="1">
      <c r="A134" s="21">
        <v>41035800</v>
      </c>
      <c r="B134" s="32" t="s">
        <v>166</v>
      </c>
      <c r="C134" s="41">
        <v>877.733</v>
      </c>
      <c r="D134" s="33"/>
      <c r="E134" s="21"/>
      <c r="F134" s="22">
        <f>C134</f>
        <v>877.733</v>
      </c>
      <c r="G134" s="3"/>
    </row>
    <row r="135" spans="1:7" ht="15">
      <c r="A135" s="21"/>
      <c r="B135" s="32" t="s">
        <v>167</v>
      </c>
      <c r="C135" s="33"/>
      <c r="D135" s="33"/>
      <c r="E135" s="21"/>
      <c r="F135" s="21"/>
      <c r="G135" s="3"/>
    </row>
    <row r="136" spans="1:7" ht="15">
      <c r="A136" s="21"/>
      <c r="B136" s="32" t="s">
        <v>168</v>
      </c>
      <c r="C136" s="33"/>
      <c r="D136" s="33"/>
      <c r="E136" s="21"/>
      <c r="F136" s="21"/>
      <c r="G136" s="3"/>
    </row>
    <row r="137" spans="1:7" ht="15">
      <c r="A137" s="21"/>
      <c r="B137" s="32" t="s">
        <v>169</v>
      </c>
      <c r="C137" s="33"/>
      <c r="D137" s="33"/>
      <c r="E137" s="21"/>
      <c r="F137" s="21"/>
      <c r="G137" s="3"/>
    </row>
    <row r="138" spans="1:7" ht="15.75">
      <c r="A138" s="21"/>
      <c r="B138" s="43"/>
      <c r="C138" s="21"/>
      <c r="D138" s="21"/>
      <c r="E138" s="21"/>
      <c r="F138" s="21"/>
      <c r="G138" s="3"/>
    </row>
    <row r="139" spans="1:7" ht="16.5">
      <c r="A139" s="34"/>
      <c r="B139" s="28" t="s">
        <v>126</v>
      </c>
      <c r="C139" s="29">
        <f>C90+C89</f>
        <v>299796.9</v>
      </c>
      <c r="D139" s="29">
        <f>D89+D90</f>
        <v>4790.1359999999995</v>
      </c>
      <c r="E139" s="29">
        <f>E90</f>
        <v>524.909</v>
      </c>
      <c r="F139" s="29">
        <f>D139+C139</f>
        <v>304587.036</v>
      </c>
      <c r="G139" s="3"/>
    </row>
    <row r="140" spans="1:7" ht="15">
      <c r="A140" s="35"/>
      <c r="B140" s="35"/>
      <c r="C140" s="36"/>
      <c r="D140" s="37"/>
      <c r="E140" s="37"/>
      <c r="F140" s="37"/>
      <c r="G140" s="3"/>
    </row>
    <row r="141" spans="1:7" ht="15">
      <c r="A141" s="35"/>
      <c r="B141" s="35"/>
      <c r="C141" s="36"/>
      <c r="D141" s="37"/>
      <c r="E141" s="37"/>
      <c r="F141" s="37"/>
      <c r="G141" s="3"/>
    </row>
    <row r="142" spans="1:7" ht="15">
      <c r="A142" s="35"/>
      <c r="B142" s="35"/>
      <c r="C142" s="36"/>
      <c r="D142" s="37"/>
      <c r="E142" s="37"/>
      <c r="F142" s="37"/>
      <c r="G142" s="3"/>
    </row>
    <row r="143" spans="1:7" ht="15">
      <c r="A143" s="35"/>
      <c r="B143" s="35"/>
      <c r="C143" s="36"/>
      <c r="D143" s="37"/>
      <c r="E143" s="37"/>
      <c r="F143" s="37"/>
      <c r="G143" s="3"/>
    </row>
    <row r="144" spans="1:7" ht="14.25">
      <c r="A144" s="2"/>
      <c r="B144" s="2"/>
      <c r="C144" s="2"/>
      <c r="D144" s="2"/>
      <c r="E144" s="38"/>
      <c r="F144" s="2"/>
      <c r="G144" s="3"/>
    </row>
    <row r="145" spans="1:7" ht="18">
      <c r="A145" s="39" t="s">
        <v>127</v>
      </c>
      <c r="B145" s="39"/>
      <c r="C145" s="39"/>
      <c r="D145" s="2"/>
      <c r="E145" s="2"/>
      <c r="F145" s="2"/>
      <c r="G145" s="3"/>
    </row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53"/>
  <rowBreaks count="1" manualBreakCount="1">
    <brk id="89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3"/>
  <sheetViews>
    <sheetView zoomScale="75" zoomScaleNormal="75" workbookViewId="0" topLeftCell="A1">
      <selection activeCell="B130" sqref="B130"/>
    </sheetView>
  </sheetViews>
  <sheetFormatPr defaultColWidth="9.00390625" defaultRowHeight="12.75"/>
  <cols>
    <col min="1" max="1" width="13.375" style="0" customWidth="1"/>
    <col min="2" max="2" width="104.625" style="0" customWidth="1"/>
    <col min="3" max="3" width="16.00390625" style="0" customWidth="1"/>
    <col min="4" max="4" width="13.00390625" style="0" customWidth="1"/>
    <col min="5" max="5" width="13.375" style="0" customWidth="1"/>
    <col min="6" max="6" width="16.00390625" style="0" customWidth="1"/>
  </cols>
  <sheetData>
    <row r="1" spans="1:6" ht="14.25">
      <c r="A1" s="1"/>
      <c r="B1" s="1"/>
      <c r="C1" s="2"/>
      <c r="D1" s="2" t="s">
        <v>0</v>
      </c>
      <c r="E1" s="2"/>
      <c r="F1" s="2"/>
    </row>
    <row r="2" spans="1:6" ht="14.25">
      <c r="A2" s="1"/>
      <c r="B2" s="1"/>
      <c r="C2" s="2" t="s">
        <v>1</v>
      </c>
      <c r="D2" s="2"/>
      <c r="E2" s="2"/>
      <c r="F2" s="2"/>
    </row>
    <row r="3" spans="1:6" ht="14.25">
      <c r="A3" s="1"/>
      <c r="B3" s="1"/>
      <c r="C3" s="2"/>
      <c r="D3" s="2" t="s">
        <v>331</v>
      </c>
      <c r="E3" s="2"/>
      <c r="F3" s="2"/>
    </row>
    <row r="4" spans="1:6" ht="14.25">
      <c r="A4" s="1"/>
      <c r="B4" s="1"/>
      <c r="C4" s="2"/>
      <c r="D4" s="2"/>
      <c r="E4" s="2"/>
      <c r="F4" s="2"/>
    </row>
    <row r="5" spans="1:6" ht="14.25">
      <c r="A5" s="1"/>
      <c r="B5" s="1"/>
      <c r="C5" s="2"/>
      <c r="D5" s="2"/>
      <c r="E5" s="2"/>
      <c r="F5" s="2"/>
    </row>
    <row r="6" spans="1:6" ht="12.75">
      <c r="A6" s="1"/>
      <c r="B6" s="1"/>
      <c r="C6" s="1"/>
      <c r="D6" s="1"/>
      <c r="E6" s="1"/>
      <c r="F6" s="1"/>
    </row>
    <row r="7" spans="1:6" ht="18">
      <c r="A7" s="1"/>
      <c r="B7" s="133" t="s">
        <v>3</v>
      </c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 t="s">
        <v>4</v>
      </c>
    </row>
    <row r="9" spans="1:6" ht="15">
      <c r="A9" s="5" t="s">
        <v>5</v>
      </c>
      <c r="B9" s="6"/>
      <c r="C9" s="6"/>
      <c r="D9" s="7" t="s">
        <v>6</v>
      </c>
      <c r="E9" s="8"/>
      <c r="F9" s="9"/>
    </row>
    <row r="10" spans="1:6" ht="14.25">
      <c r="A10" s="10" t="s">
        <v>7</v>
      </c>
      <c r="B10" s="11" t="s">
        <v>8</v>
      </c>
      <c r="C10" s="11" t="s">
        <v>9</v>
      </c>
      <c r="D10" s="12"/>
      <c r="E10" s="13" t="s">
        <v>10</v>
      </c>
      <c r="F10" s="13" t="s">
        <v>11</v>
      </c>
    </row>
    <row r="11" spans="1:6" ht="14.25">
      <c r="A11" s="10" t="s">
        <v>12</v>
      </c>
      <c r="B11" s="11" t="s">
        <v>13</v>
      </c>
      <c r="C11" s="11" t="s">
        <v>14</v>
      </c>
      <c r="D11" s="14" t="s">
        <v>15</v>
      </c>
      <c r="E11" s="13" t="s">
        <v>16</v>
      </c>
      <c r="F11" s="13"/>
    </row>
    <row r="12" spans="1:6" ht="15">
      <c r="A12" s="14"/>
      <c r="B12" s="15"/>
      <c r="C12" s="11" t="s">
        <v>17</v>
      </c>
      <c r="D12" s="14"/>
      <c r="E12" s="13" t="s">
        <v>18</v>
      </c>
      <c r="F12" s="13"/>
    </row>
    <row r="13" spans="1:6" ht="14.25">
      <c r="A13" s="134">
        <v>1</v>
      </c>
      <c r="B13" s="135">
        <v>2</v>
      </c>
      <c r="C13" s="135">
        <v>3</v>
      </c>
      <c r="D13" s="134">
        <v>4</v>
      </c>
      <c r="E13" s="134">
        <v>5</v>
      </c>
      <c r="F13" s="136">
        <v>6</v>
      </c>
    </row>
    <row r="14" spans="1:6" ht="15.75">
      <c r="A14" s="137">
        <v>10000000</v>
      </c>
      <c r="B14" s="138" t="s">
        <v>19</v>
      </c>
      <c r="C14" s="139">
        <f>C15+C26+C32</f>
        <v>162703.7</v>
      </c>
      <c r="D14" s="140"/>
      <c r="E14" s="140"/>
      <c r="F14" s="141">
        <f aca="true" t="shared" si="0" ref="F14:F17">C14</f>
        <v>162703.7</v>
      </c>
    </row>
    <row r="15" spans="1:6" ht="15.75">
      <c r="A15" s="137">
        <v>11000000</v>
      </c>
      <c r="B15" s="138" t="s">
        <v>20</v>
      </c>
      <c r="C15" s="139">
        <f>C16</f>
        <v>76633</v>
      </c>
      <c r="D15" s="140"/>
      <c r="E15" s="140"/>
      <c r="F15" s="141">
        <f t="shared" si="0"/>
        <v>76633</v>
      </c>
    </row>
    <row r="16" spans="1:6" ht="15">
      <c r="A16" s="142">
        <v>11010000</v>
      </c>
      <c r="B16" s="143" t="s">
        <v>21</v>
      </c>
      <c r="C16" s="144">
        <f>C17+C19+C22+C24</f>
        <v>76633</v>
      </c>
      <c r="D16" s="145"/>
      <c r="E16" s="145"/>
      <c r="F16" s="146">
        <f t="shared" si="0"/>
        <v>76633</v>
      </c>
    </row>
    <row r="17" spans="1:6" ht="15">
      <c r="A17" s="147">
        <v>11010100</v>
      </c>
      <c r="B17" s="148" t="s">
        <v>22</v>
      </c>
      <c r="C17" s="149">
        <v>61549</v>
      </c>
      <c r="D17" s="150"/>
      <c r="E17" s="150"/>
      <c r="F17" s="151">
        <f t="shared" si="0"/>
        <v>61549</v>
      </c>
    </row>
    <row r="18" spans="1:6" ht="15">
      <c r="A18" s="152"/>
      <c r="B18" s="153" t="s">
        <v>23</v>
      </c>
      <c r="C18" s="154"/>
      <c r="D18" s="155"/>
      <c r="E18" s="155"/>
      <c r="F18" s="156"/>
    </row>
    <row r="19" spans="1:6" ht="15">
      <c r="A19" s="147">
        <v>11010200</v>
      </c>
      <c r="B19" s="148" t="s">
        <v>24</v>
      </c>
      <c r="C19" s="149">
        <v>8930</v>
      </c>
      <c r="D19" s="150"/>
      <c r="E19" s="150"/>
      <c r="F19" s="151">
        <f>C19</f>
        <v>8930</v>
      </c>
    </row>
    <row r="20" spans="1:6" ht="15">
      <c r="A20" s="157"/>
      <c r="B20" s="15" t="s">
        <v>25</v>
      </c>
      <c r="C20" s="22"/>
      <c r="D20" s="21"/>
      <c r="E20" s="21"/>
      <c r="F20" s="158"/>
    </row>
    <row r="21" spans="1:6" ht="15">
      <c r="A21" s="152"/>
      <c r="B21" s="153" t="s">
        <v>26</v>
      </c>
      <c r="C21" s="154"/>
      <c r="D21" s="155"/>
      <c r="E21" s="155"/>
      <c r="F21" s="156"/>
    </row>
    <row r="22" spans="1:6" ht="15">
      <c r="A22" s="147">
        <v>11010400</v>
      </c>
      <c r="B22" s="148" t="s">
        <v>27</v>
      </c>
      <c r="C22" s="149">
        <v>3240</v>
      </c>
      <c r="D22" s="150"/>
      <c r="E22" s="150"/>
      <c r="F22" s="151">
        <f>C22</f>
        <v>3240</v>
      </c>
    </row>
    <row r="23" spans="1:6" ht="15">
      <c r="A23" s="152"/>
      <c r="B23" s="153" t="s">
        <v>28</v>
      </c>
      <c r="C23" s="154"/>
      <c r="D23" s="155"/>
      <c r="E23" s="155"/>
      <c r="F23" s="156"/>
    </row>
    <row r="24" spans="1:6" ht="15">
      <c r="A24" s="147">
        <v>11010500</v>
      </c>
      <c r="B24" s="148" t="s">
        <v>29</v>
      </c>
      <c r="C24" s="149">
        <v>2914</v>
      </c>
      <c r="D24" s="150"/>
      <c r="E24" s="150"/>
      <c r="F24" s="151">
        <f>C24</f>
        <v>2914</v>
      </c>
    </row>
    <row r="25" spans="1:6" ht="15">
      <c r="A25" s="152"/>
      <c r="B25" s="153" t="s">
        <v>30</v>
      </c>
      <c r="C25" s="154"/>
      <c r="D25" s="155"/>
      <c r="E25" s="155"/>
      <c r="F25" s="156"/>
    </row>
    <row r="26" spans="1:6" ht="15.75">
      <c r="A26" s="137">
        <v>13000000</v>
      </c>
      <c r="B26" s="138" t="s">
        <v>31</v>
      </c>
      <c r="C26" s="139">
        <f>C27</f>
        <v>80350</v>
      </c>
      <c r="D26" s="140"/>
      <c r="E26" s="140"/>
      <c r="F26" s="141">
        <f aca="true" t="shared" si="1" ref="F26:F40">C26</f>
        <v>80350</v>
      </c>
    </row>
    <row r="27" spans="1:6" ht="15">
      <c r="A27" s="142">
        <v>13050000</v>
      </c>
      <c r="B27" s="143" t="s">
        <v>32</v>
      </c>
      <c r="C27" s="144">
        <f>C28+C29+C30+C31</f>
        <v>80350</v>
      </c>
      <c r="D27" s="145"/>
      <c r="E27" s="145"/>
      <c r="F27" s="146">
        <f t="shared" si="1"/>
        <v>80350</v>
      </c>
    </row>
    <row r="28" spans="1:6" ht="15">
      <c r="A28" s="142">
        <v>13050100</v>
      </c>
      <c r="B28" s="143" t="s">
        <v>33</v>
      </c>
      <c r="C28" s="144">
        <v>23000</v>
      </c>
      <c r="D28" s="145"/>
      <c r="E28" s="145"/>
      <c r="F28" s="146">
        <f t="shared" si="1"/>
        <v>23000</v>
      </c>
    </row>
    <row r="29" spans="1:6" ht="15">
      <c r="A29" s="142">
        <v>13050200</v>
      </c>
      <c r="B29" s="143" t="s">
        <v>34</v>
      </c>
      <c r="C29" s="144">
        <v>49030</v>
      </c>
      <c r="D29" s="145"/>
      <c r="E29" s="145"/>
      <c r="F29" s="146">
        <f t="shared" si="1"/>
        <v>49030</v>
      </c>
    </row>
    <row r="30" spans="1:6" ht="15">
      <c r="A30" s="142">
        <v>13050300</v>
      </c>
      <c r="B30" s="143" t="s">
        <v>35</v>
      </c>
      <c r="C30" s="144">
        <v>2620</v>
      </c>
      <c r="D30" s="145"/>
      <c r="E30" s="145"/>
      <c r="F30" s="146">
        <f t="shared" si="1"/>
        <v>2620</v>
      </c>
    </row>
    <row r="31" spans="1:6" ht="15">
      <c r="A31" s="142">
        <v>13050500</v>
      </c>
      <c r="B31" s="143" t="s">
        <v>36</v>
      </c>
      <c r="C31" s="144">
        <v>5700</v>
      </c>
      <c r="D31" s="145"/>
      <c r="E31" s="145"/>
      <c r="F31" s="146">
        <f t="shared" si="1"/>
        <v>5700</v>
      </c>
    </row>
    <row r="32" spans="1:6" ht="15.75">
      <c r="A32" s="137">
        <v>18000000</v>
      </c>
      <c r="B32" s="138" t="s">
        <v>37</v>
      </c>
      <c r="C32" s="139">
        <f>C33+C36+C39</f>
        <v>5720.7</v>
      </c>
      <c r="D32" s="140"/>
      <c r="E32" s="140"/>
      <c r="F32" s="141">
        <f t="shared" si="1"/>
        <v>5720.7</v>
      </c>
    </row>
    <row r="33" spans="1:6" ht="15.75">
      <c r="A33" s="137">
        <v>18020000</v>
      </c>
      <c r="B33" s="138" t="s">
        <v>38</v>
      </c>
      <c r="C33" s="139">
        <f>C34+C35</f>
        <v>1855.7</v>
      </c>
      <c r="D33" s="140"/>
      <c r="E33" s="140"/>
      <c r="F33" s="141">
        <f t="shared" si="1"/>
        <v>1855.7</v>
      </c>
    </row>
    <row r="34" spans="1:6" ht="15">
      <c r="A34" s="142">
        <v>18020100</v>
      </c>
      <c r="B34" s="143" t="s">
        <v>39</v>
      </c>
      <c r="C34" s="144">
        <v>1528.7</v>
      </c>
      <c r="D34" s="145"/>
      <c r="E34" s="145"/>
      <c r="F34" s="146">
        <f t="shared" si="1"/>
        <v>1528.7</v>
      </c>
    </row>
    <row r="35" spans="1:6" ht="15">
      <c r="A35" s="142">
        <v>18020200</v>
      </c>
      <c r="B35" s="143" t="s">
        <v>40</v>
      </c>
      <c r="C35" s="144">
        <v>327</v>
      </c>
      <c r="D35" s="145"/>
      <c r="E35" s="145"/>
      <c r="F35" s="146">
        <f t="shared" si="1"/>
        <v>327</v>
      </c>
    </row>
    <row r="36" spans="1:6" ht="15.75">
      <c r="A36" s="137">
        <v>18030000</v>
      </c>
      <c r="B36" s="138" t="s">
        <v>41</v>
      </c>
      <c r="C36" s="139">
        <f>C37+C38</f>
        <v>307</v>
      </c>
      <c r="D36" s="140"/>
      <c r="E36" s="140"/>
      <c r="F36" s="141">
        <f t="shared" si="1"/>
        <v>307</v>
      </c>
    </row>
    <row r="37" spans="1:6" ht="15">
      <c r="A37" s="142">
        <v>18030100</v>
      </c>
      <c r="B37" s="143" t="s">
        <v>42</v>
      </c>
      <c r="C37" s="144">
        <v>272</v>
      </c>
      <c r="D37" s="145"/>
      <c r="E37" s="145"/>
      <c r="F37" s="146">
        <f t="shared" si="1"/>
        <v>272</v>
      </c>
    </row>
    <row r="38" spans="1:6" ht="15">
      <c r="A38" s="142">
        <v>18030200</v>
      </c>
      <c r="B38" s="143" t="s">
        <v>43</v>
      </c>
      <c r="C38" s="144">
        <v>35</v>
      </c>
      <c r="D38" s="145"/>
      <c r="E38" s="145"/>
      <c r="F38" s="146">
        <f t="shared" si="1"/>
        <v>35</v>
      </c>
    </row>
    <row r="39" spans="1:6" ht="15.75">
      <c r="A39" s="137">
        <v>18040000</v>
      </c>
      <c r="B39" s="138" t="s">
        <v>44</v>
      </c>
      <c r="C39" s="139">
        <f>C40+C42+C44+C46+C48+C50+C56+C58+C52+C53+C55</f>
        <v>3558</v>
      </c>
      <c r="D39" s="140"/>
      <c r="E39" s="140"/>
      <c r="F39" s="141">
        <f t="shared" si="1"/>
        <v>3558</v>
      </c>
    </row>
    <row r="40" spans="1:6" ht="15">
      <c r="A40" s="147">
        <v>18040100</v>
      </c>
      <c r="B40" s="148" t="s">
        <v>45</v>
      </c>
      <c r="C40" s="149">
        <v>238</v>
      </c>
      <c r="D40" s="150"/>
      <c r="E40" s="150"/>
      <c r="F40" s="151">
        <f t="shared" si="1"/>
        <v>238</v>
      </c>
    </row>
    <row r="41" spans="1:6" ht="15">
      <c r="A41" s="152"/>
      <c r="B41" s="153" t="s">
        <v>46</v>
      </c>
      <c r="C41" s="155"/>
      <c r="D41" s="155"/>
      <c r="E41" s="155"/>
      <c r="F41" s="159"/>
    </row>
    <row r="42" spans="1:6" ht="15">
      <c r="A42" s="147">
        <v>18040200</v>
      </c>
      <c r="B42" s="148" t="s">
        <v>47</v>
      </c>
      <c r="C42" s="149">
        <v>2071</v>
      </c>
      <c r="D42" s="150"/>
      <c r="E42" s="150"/>
      <c r="F42" s="151">
        <f>C42</f>
        <v>2071</v>
      </c>
    </row>
    <row r="43" spans="1:6" ht="15">
      <c r="A43" s="152"/>
      <c r="B43" s="153" t="s">
        <v>48</v>
      </c>
      <c r="C43" s="155"/>
      <c r="D43" s="155"/>
      <c r="E43" s="155"/>
      <c r="F43" s="159"/>
    </row>
    <row r="44" spans="1:6" ht="15">
      <c r="A44" s="147">
        <v>18040500</v>
      </c>
      <c r="B44" s="148" t="s">
        <v>49</v>
      </c>
      <c r="C44" s="149">
        <v>8</v>
      </c>
      <c r="D44" s="150"/>
      <c r="E44" s="150"/>
      <c r="F44" s="151">
        <f>C44</f>
        <v>8</v>
      </c>
    </row>
    <row r="45" spans="1:6" ht="15">
      <c r="A45" s="152"/>
      <c r="B45" s="153" t="s">
        <v>50</v>
      </c>
      <c r="C45" s="155"/>
      <c r="D45" s="155"/>
      <c r="E45" s="155"/>
      <c r="F45" s="159"/>
    </row>
    <row r="46" spans="1:6" ht="15">
      <c r="A46" s="147">
        <v>18040600</v>
      </c>
      <c r="B46" s="148" t="s">
        <v>51</v>
      </c>
      <c r="C46" s="149">
        <v>271</v>
      </c>
      <c r="D46" s="150"/>
      <c r="E46" s="150"/>
      <c r="F46" s="151">
        <f>C46</f>
        <v>271</v>
      </c>
    </row>
    <row r="47" spans="1:6" ht="15">
      <c r="A47" s="152"/>
      <c r="B47" s="153" t="s">
        <v>52</v>
      </c>
      <c r="C47" s="155"/>
      <c r="D47" s="155"/>
      <c r="E47" s="155"/>
      <c r="F47" s="159"/>
    </row>
    <row r="48" spans="1:6" ht="15">
      <c r="A48" s="147">
        <v>18040700</v>
      </c>
      <c r="B48" s="148" t="s">
        <v>53</v>
      </c>
      <c r="C48" s="149">
        <v>154</v>
      </c>
      <c r="D48" s="150"/>
      <c r="E48" s="150"/>
      <c r="F48" s="151">
        <f>C48</f>
        <v>154</v>
      </c>
    </row>
    <row r="49" spans="1:6" ht="15">
      <c r="A49" s="152"/>
      <c r="B49" s="153" t="s">
        <v>46</v>
      </c>
      <c r="C49" s="155"/>
      <c r="D49" s="155"/>
      <c r="E49" s="155"/>
      <c r="F49" s="156"/>
    </row>
    <row r="50" spans="1:6" ht="15">
      <c r="A50" s="147">
        <v>18040800</v>
      </c>
      <c r="B50" s="148" t="s">
        <v>51</v>
      </c>
      <c r="C50" s="149">
        <v>656</v>
      </c>
      <c r="D50" s="150"/>
      <c r="E50" s="150"/>
      <c r="F50" s="151">
        <f>C50</f>
        <v>656</v>
      </c>
    </row>
    <row r="51" spans="1:6" ht="15">
      <c r="A51" s="152"/>
      <c r="B51" s="153" t="s">
        <v>54</v>
      </c>
      <c r="C51" s="154"/>
      <c r="D51" s="155"/>
      <c r="E51" s="155"/>
      <c r="F51" s="156"/>
    </row>
    <row r="52" spans="1:6" ht="15">
      <c r="A52" s="142">
        <v>18040900</v>
      </c>
      <c r="B52" s="143" t="s">
        <v>55</v>
      </c>
      <c r="C52" s="144">
        <v>0</v>
      </c>
      <c r="D52" s="145"/>
      <c r="E52" s="145"/>
      <c r="F52" s="146">
        <f aca="true" t="shared" si="2" ref="F52:F53">C52</f>
        <v>0</v>
      </c>
    </row>
    <row r="53" spans="1:6" ht="15">
      <c r="A53" s="147">
        <v>18041000</v>
      </c>
      <c r="B53" s="148" t="s">
        <v>56</v>
      </c>
      <c r="C53" s="149">
        <v>14</v>
      </c>
      <c r="D53" s="150"/>
      <c r="E53" s="150"/>
      <c r="F53" s="151">
        <f t="shared" si="2"/>
        <v>14</v>
      </c>
    </row>
    <row r="54" spans="1:6" ht="15">
      <c r="A54" s="152"/>
      <c r="B54" s="153" t="s">
        <v>57</v>
      </c>
      <c r="C54" s="154"/>
      <c r="D54" s="155"/>
      <c r="E54" s="155"/>
      <c r="F54" s="156"/>
    </row>
    <row r="55" spans="1:6" ht="15">
      <c r="A55" s="142">
        <v>18041300</v>
      </c>
      <c r="B55" s="143" t="s">
        <v>58</v>
      </c>
      <c r="C55" s="144">
        <v>0</v>
      </c>
      <c r="D55" s="145"/>
      <c r="E55" s="145"/>
      <c r="F55" s="146">
        <f aca="true" t="shared" si="3" ref="F55:F56">C55</f>
        <v>0</v>
      </c>
    </row>
    <row r="56" spans="1:6" ht="15">
      <c r="A56" s="147">
        <v>18041400</v>
      </c>
      <c r="B56" s="148" t="s">
        <v>59</v>
      </c>
      <c r="C56" s="149">
        <v>120</v>
      </c>
      <c r="D56" s="150"/>
      <c r="E56" s="150"/>
      <c r="F56" s="151">
        <f t="shared" si="3"/>
        <v>120</v>
      </c>
    </row>
    <row r="57" spans="1:6" ht="15">
      <c r="A57" s="152"/>
      <c r="B57" s="153" t="s">
        <v>60</v>
      </c>
      <c r="C57" s="154"/>
      <c r="D57" s="155"/>
      <c r="E57" s="155"/>
      <c r="F57" s="156"/>
    </row>
    <row r="58" spans="1:6" ht="15">
      <c r="A58" s="142">
        <v>18041700</v>
      </c>
      <c r="B58" s="143" t="s">
        <v>61</v>
      </c>
      <c r="C58" s="144">
        <v>26</v>
      </c>
      <c r="D58" s="145"/>
      <c r="E58" s="145"/>
      <c r="F58" s="146">
        <f>C58</f>
        <v>26</v>
      </c>
    </row>
    <row r="59" spans="1:6" ht="15.75">
      <c r="A59" s="137">
        <v>20000000</v>
      </c>
      <c r="B59" s="138" t="s">
        <v>62</v>
      </c>
      <c r="C59" s="139">
        <f>C60+C67+C74</f>
        <v>601.5</v>
      </c>
      <c r="D59" s="139">
        <f>D82</f>
        <v>4265.227</v>
      </c>
      <c r="E59" s="140"/>
      <c r="F59" s="141">
        <f>C59+D59</f>
        <v>4866.727</v>
      </c>
    </row>
    <row r="60" spans="1:6" ht="15.75">
      <c r="A60" s="137">
        <v>21000000</v>
      </c>
      <c r="B60" s="138" t="s">
        <v>63</v>
      </c>
      <c r="C60" s="139">
        <f>C61</f>
        <v>91.5</v>
      </c>
      <c r="D60" s="140"/>
      <c r="E60" s="140"/>
      <c r="F60" s="141">
        <f aca="true" t="shared" si="4" ref="F60:F63">C60</f>
        <v>91.5</v>
      </c>
    </row>
    <row r="61" spans="1:6" ht="15.75">
      <c r="A61" s="137">
        <v>21080000</v>
      </c>
      <c r="B61" s="138" t="s">
        <v>64</v>
      </c>
      <c r="C61" s="139">
        <f>C62+C63+C66</f>
        <v>91.5</v>
      </c>
      <c r="D61" s="140"/>
      <c r="E61" s="140"/>
      <c r="F61" s="141">
        <f t="shared" si="4"/>
        <v>91.5</v>
      </c>
    </row>
    <row r="62" spans="1:6" ht="15">
      <c r="A62" s="142">
        <v>21080500</v>
      </c>
      <c r="B62" s="143" t="s">
        <v>64</v>
      </c>
      <c r="C62" s="144">
        <v>0.5</v>
      </c>
      <c r="D62" s="145"/>
      <c r="E62" s="145"/>
      <c r="F62" s="146">
        <f t="shared" si="4"/>
        <v>0.5</v>
      </c>
    </row>
    <row r="63" spans="1:6" ht="15">
      <c r="A63" s="147">
        <v>21080900</v>
      </c>
      <c r="B63" s="148" t="s">
        <v>65</v>
      </c>
      <c r="C63" s="149">
        <v>3</v>
      </c>
      <c r="D63" s="150"/>
      <c r="E63" s="150"/>
      <c r="F63" s="151">
        <f t="shared" si="4"/>
        <v>3</v>
      </c>
    </row>
    <row r="64" spans="1:6" ht="15">
      <c r="A64" s="157"/>
      <c r="B64" s="15" t="s">
        <v>66</v>
      </c>
      <c r="C64" s="22"/>
      <c r="D64" s="21"/>
      <c r="E64" s="21"/>
      <c r="F64" s="158"/>
    </row>
    <row r="65" spans="1:6" ht="15">
      <c r="A65" s="152"/>
      <c r="B65" s="153" t="s">
        <v>67</v>
      </c>
      <c r="C65" s="154"/>
      <c r="D65" s="155"/>
      <c r="E65" s="155"/>
      <c r="F65" s="156"/>
    </row>
    <row r="66" spans="1:6" ht="15">
      <c r="A66" s="142">
        <v>21081100</v>
      </c>
      <c r="B66" s="143" t="s">
        <v>68</v>
      </c>
      <c r="C66" s="144">
        <v>88</v>
      </c>
      <c r="D66" s="145"/>
      <c r="E66" s="145"/>
      <c r="F66" s="146">
        <f>C66</f>
        <v>88</v>
      </c>
    </row>
    <row r="67" spans="1:6" ht="15.75">
      <c r="A67" s="160">
        <v>22000000</v>
      </c>
      <c r="B67" s="161" t="s">
        <v>69</v>
      </c>
      <c r="C67" s="162">
        <f>C69</f>
        <v>500</v>
      </c>
      <c r="D67" s="163"/>
      <c r="E67" s="163"/>
      <c r="F67" s="164">
        <f>F69</f>
        <v>500</v>
      </c>
    </row>
    <row r="68" spans="1:6" ht="15.75">
      <c r="A68" s="152"/>
      <c r="B68" s="165" t="s">
        <v>70</v>
      </c>
      <c r="C68" s="155"/>
      <c r="D68" s="155"/>
      <c r="E68" s="155"/>
      <c r="F68" s="159"/>
    </row>
    <row r="69" spans="1:6" ht="15.75">
      <c r="A69" s="137">
        <v>22090000</v>
      </c>
      <c r="B69" s="138" t="s">
        <v>71</v>
      </c>
      <c r="C69" s="139">
        <f>C70+C72</f>
        <v>500</v>
      </c>
      <c r="D69" s="140"/>
      <c r="E69" s="140"/>
      <c r="F69" s="141">
        <f>F70+F72</f>
        <v>500</v>
      </c>
    </row>
    <row r="70" spans="1:6" ht="15">
      <c r="A70" s="147">
        <v>22090100</v>
      </c>
      <c r="B70" s="148" t="s">
        <v>72</v>
      </c>
      <c r="C70" s="149">
        <v>444</v>
      </c>
      <c r="D70" s="150"/>
      <c r="E70" s="150"/>
      <c r="F70" s="151">
        <f>C70</f>
        <v>444</v>
      </c>
    </row>
    <row r="71" spans="1:6" ht="15">
      <c r="A71" s="152"/>
      <c r="B71" s="153" t="s">
        <v>73</v>
      </c>
      <c r="C71" s="154"/>
      <c r="D71" s="155"/>
      <c r="E71" s="155"/>
      <c r="F71" s="156"/>
    </row>
    <row r="72" spans="1:6" ht="15">
      <c r="A72" s="147">
        <v>22090400</v>
      </c>
      <c r="B72" s="148" t="s">
        <v>74</v>
      </c>
      <c r="C72" s="149">
        <v>56</v>
      </c>
      <c r="D72" s="150"/>
      <c r="E72" s="150"/>
      <c r="F72" s="151">
        <f>C72</f>
        <v>56</v>
      </c>
    </row>
    <row r="73" spans="1:6" ht="15">
      <c r="A73" s="152"/>
      <c r="B73" s="153" t="s">
        <v>75</v>
      </c>
      <c r="C73" s="154"/>
      <c r="D73" s="155"/>
      <c r="E73" s="155"/>
      <c r="F73" s="156"/>
    </row>
    <row r="74" spans="1:6" ht="15.75">
      <c r="A74" s="137">
        <v>24000000</v>
      </c>
      <c r="B74" s="138" t="s">
        <v>76</v>
      </c>
      <c r="C74" s="139">
        <f aca="true" t="shared" si="5" ref="C74:C75">C75</f>
        <v>10</v>
      </c>
      <c r="D74" s="140"/>
      <c r="E74" s="140"/>
      <c r="F74" s="141">
        <f aca="true" t="shared" si="6" ref="F74:F79">C74</f>
        <v>10</v>
      </c>
    </row>
    <row r="75" spans="1:6" ht="15.75">
      <c r="A75" s="18">
        <v>24060000</v>
      </c>
      <c r="B75" s="19" t="s">
        <v>64</v>
      </c>
      <c r="C75" s="20">
        <f t="shared" si="5"/>
        <v>10</v>
      </c>
      <c r="D75" s="18"/>
      <c r="E75" s="18"/>
      <c r="F75" s="20">
        <f t="shared" si="6"/>
        <v>10</v>
      </c>
    </row>
    <row r="76" spans="1:6" ht="15">
      <c r="A76" s="142">
        <v>24060300</v>
      </c>
      <c r="B76" s="143" t="s">
        <v>64</v>
      </c>
      <c r="C76" s="144">
        <v>10</v>
      </c>
      <c r="D76" s="145"/>
      <c r="E76" s="145"/>
      <c r="F76" s="146">
        <f t="shared" si="6"/>
        <v>10</v>
      </c>
    </row>
    <row r="77" spans="1:6" ht="15.75">
      <c r="A77" s="18">
        <v>30000000</v>
      </c>
      <c r="B77" s="19" t="s">
        <v>77</v>
      </c>
      <c r="C77" s="20">
        <f aca="true" t="shared" si="7" ref="C77:C78">C78</f>
        <v>1.5</v>
      </c>
      <c r="D77" s="18"/>
      <c r="E77" s="18"/>
      <c r="F77" s="20">
        <f t="shared" si="6"/>
        <v>1.5</v>
      </c>
    </row>
    <row r="78" spans="1:6" ht="15.75">
      <c r="A78" s="137">
        <v>31000000</v>
      </c>
      <c r="B78" s="138" t="s">
        <v>78</v>
      </c>
      <c r="C78" s="139">
        <f t="shared" si="7"/>
        <v>1.5</v>
      </c>
      <c r="D78" s="140"/>
      <c r="E78" s="140"/>
      <c r="F78" s="141">
        <f t="shared" si="6"/>
        <v>1.5</v>
      </c>
    </row>
    <row r="79" spans="1:6" ht="15">
      <c r="A79" s="147">
        <v>31010200</v>
      </c>
      <c r="B79" s="148" t="s">
        <v>79</v>
      </c>
      <c r="C79" s="149">
        <v>1.5</v>
      </c>
      <c r="D79" s="150"/>
      <c r="E79" s="150"/>
      <c r="F79" s="151">
        <f t="shared" si="6"/>
        <v>1.5</v>
      </c>
    </row>
    <row r="80" spans="1:6" ht="15">
      <c r="A80" s="157"/>
      <c r="B80" s="15" t="s">
        <v>80</v>
      </c>
      <c r="C80" s="22"/>
      <c r="D80" s="21"/>
      <c r="E80" s="21"/>
      <c r="F80" s="158"/>
    </row>
    <row r="81" spans="1:6" ht="15">
      <c r="A81" s="152"/>
      <c r="B81" s="153" t="s">
        <v>81</v>
      </c>
      <c r="C81" s="154"/>
      <c r="D81" s="155"/>
      <c r="E81" s="155"/>
      <c r="F81" s="156"/>
    </row>
    <row r="82" spans="1:6" ht="15.75">
      <c r="A82" s="18">
        <v>25000000</v>
      </c>
      <c r="B82" s="19" t="s">
        <v>82</v>
      </c>
      <c r="C82" s="20"/>
      <c r="D82" s="20">
        <f>D83</f>
        <v>4265.227</v>
      </c>
      <c r="E82" s="18"/>
      <c r="F82" s="20">
        <f aca="true" t="shared" si="8" ref="F82:F83">D82</f>
        <v>4265.227</v>
      </c>
    </row>
    <row r="83" spans="1:6" ht="15.75">
      <c r="A83" s="160">
        <v>25010000</v>
      </c>
      <c r="B83" s="161" t="s">
        <v>83</v>
      </c>
      <c r="C83" s="162"/>
      <c r="D83" s="162">
        <f>D85+D86+D87+D88</f>
        <v>4265.227</v>
      </c>
      <c r="E83" s="163"/>
      <c r="F83" s="164">
        <f t="shared" si="8"/>
        <v>4265.227</v>
      </c>
    </row>
    <row r="84" spans="1:6" ht="15.75">
      <c r="A84" s="166"/>
      <c r="B84" s="165" t="s">
        <v>84</v>
      </c>
      <c r="C84" s="167"/>
      <c r="D84" s="167"/>
      <c r="E84" s="168"/>
      <c r="F84" s="169"/>
    </row>
    <row r="85" spans="1:6" ht="15">
      <c r="A85" s="21">
        <v>25010100</v>
      </c>
      <c r="B85" s="15" t="s">
        <v>85</v>
      </c>
      <c r="C85" s="22"/>
      <c r="D85" s="22">
        <v>3466.162</v>
      </c>
      <c r="E85" s="21"/>
      <c r="F85" s="22">
        <f aca="true" t="shared" si="9" ref="F85:F88">D85</f>
        <v>3466.162</v>
      </c>
    </row>
    <row r="86" spans="1:6" ht="15">
      <c r="A86" s="142">
        <v>25010200</v>
      </c>
      <c r="B86" s="143" t="s">
        <v>86</v>
      </c>
      <c r="C86" s="144"/>
      <c r="D86" s="144">
        <v>265.415</v>
      </c>
      <c r="E86" s="145"/>
      <c r="F86" s="146">
        <f t="shared" si="9"/>
        <v>265.415</v>
      </c>
    </row>
    <row r="87" spans="1:6" ht="15">
      <c r="A87" s="21">
        <v>25010300</v>
      </c>
      <c r="B87" s="15" t="s">
        <v>87</v>
      </c>
      <c r="C87" s="21"/>
      <c r="D87" s="22">
        <v>533.65</v>
      </c>
      <c r="E87" s="21"/>
      <c r="F87" s="22">
        <f t="shared" si="9"/>
        <v>533.65</v>
      </c>
    </row>
    <row r="88" spans="1:6" ht="15">
      <c r="A88" s="147">
        <v>25010400</v>
      </c>
      <c r="B88" s="148" t="s">
        <v>88</v>
      </c>
      <c r="C88" s="150"/>
      <c r="D88" s="149">
        <v>0</v>
      </c>
      <c r="E88" s="150"/>
      <c r="F88" s="151">
        <f t="shared" si="9"/>
        <v>0</v>
      </c>
    </row>
    <row r="89" spans="1:6" ht="15">
      <c r="A89" s="152"/>
      <c r="B89" s="153" t="s">
        <v>89</v>
      </c>
      <c r="C89" s="155"/>
      <c r="D89" s="154"/>
      <c r="E89" s="155"/>
      <c r="F89" s="156"/>
    </row>
    <row r="90" spans="1:6" ht="15.75">
      <c r="A90" s="137"/>
      <c r="B90" s="138" t="s">
        <v>90</v>
      </c>
      <c r="C90" s="139">
        <f>C59+C14+C77</f>
        <v>163306.7</v>
      </c>
      <c r="D90" s="139">
        <f>D59</f>
        <v>4265.227</v>
      </c>
      <c r="E90" s="140"/>
      <c r="F90" s="141">
        <f>F59+F14+F77</f>
        <v>167571.92700000003</v>
      </c>
    </row>
    <row r="91" spans="1:6" ht="15.75">
      <c r="A91" s="137">
        <v>40000000</v>
      </c>
      <c r="B91" s="170" t="s">
        <v>91</v>
      </c>
      <c r="C91" s="139">
        <f>C92</f>
        <v>137855.05899999998</v>
      </c>
      <c r="D91" s="139">
        <f>D92</f>
        <v>1391.267</v>
      </c>
      <c r="E91" s="139">
        <f>E92</f>
        <v>1391.267</v>
      </c>
      <c r="F91" s="141">
        <f>C91+D91</f>
        <v>139246.32599999997</v>
      </c>
    </row>
    <row r="92" spans="1:6" ht="15.75">
      <c r="A92" s="18">
        <v>41000000</v>
      </c>
      <c r="B92" s="31" t="s">
        <v>92</v>
      </c>
      <c r="C92" s="20">
        <f>C97+C93</f>
        <v>137855.05899999998</v>
      </c>
      <c r="D92" s="20">
        <f>D97</f>
        <v>1391.267</v>
      </c>
      <c r="E92" s="20">
        <f>E97</f>
        <v>1391.267</v>
      </c>
      <c r="F92" s="20">
        <f>D92+C92</f>
        <v>139246.32599999997</v>
      </c>
    </row>
    <row r="93" spans="1:6" ht="15.75">
      <c r="A93" s="171">
        <v>41020000</v>
      </c>
      <c r="B93" s="172" t="s">
        <v>93</v>
      </c>
      <c r="C93" s="173">
        <f>C94+C96</f>
        <v>4135.277</v>
      </c>
      <c r="D93" s="140"/>
      <c r="E93" s="140"/>
      <c r="F93" s="141">
        <f aca="true" t="shared" si="10" ref="F93:F94">C93</f>
        <v>4135.277</v>
      </c>
    </row>
    <row r="94" spans="1:6" ht="15">
      <c r="A94" s="174">
        <v>41020300</v>
      </c>
      <c r="B94" s="175" t="s">
        <v>128</v>
      </c>
      <c r="C94" s="176">
        <v>458.108</v>
      </c>
      <c r="D94" s="177"/>
      <c r="E94" s="150"/>
      <c r="F94" s="151">
        <f t="shared" si="10"/>
        <v>458.108</v>
      </c>
    </row>
    <row r="95" spans="1:6" ht="15">
      <c r="A95" s="178"/>
      <c r="B95" s="179" t="s">
        <v>129</v>
      </c>
      <c r="C95" s="180"/>
      <c r="D95" s="181"/>
      <c r="E95" s="155"/>
      <c r="F95" s="156"/>
    </row>
    <row r="96" spans="1:6" ht="15">
      <c r="A96" s="182">
        <v>41020900</v>
      </c>
      <c r="B96" s="183" t="s">
        <v>96</v>
      </c>
      <c r="C96" s="184">
        <v>3677.169</v>
      </c>
      <c r="D96" s="185"/>
      <c r="E96" s="145"/>
      <c r="F96" s="146">
        <f>C96</f>
        <v>3677.169</v>
      </c>
    </row>
    <row r="97" spans="1:6" ht="15.75">
      <c r="A97" s="186">
        <v>41030000</v>
      </c>
      <c r="B97" s="187" t="s">
        <v>97</v>
      </c>
      <c r="C97" s="188">
        <f>C99+C102+F115+C106+C114+C116+C140</f>
        <v>133719.78199999998</v>
      </c>
      <c r="D97" s="189">
        <f>D116</f>
        <v>1391.267</v>
      </c>
      <c r="E97" s="162">
        <f>E116</f>
        <v>1391.267</v>
      </c>
      <c r="F97" s="164">
        <f>C97+D97</f>
        <v>135111.04899999997</v>
      </c>
    </row>
    <row r="98" spans="1:6" ht="15">
      <c r="A98" s="178"/>
      <c r="B98" s="179" t="s">
        <v>98</v>
      </c>
      <c r="C98" s="190"/>
      <c r="D98" s="181"/>
      <c r="E98" s="155"/>
      <c r="F98" s="159"/>
    </row>
    <row r="99" spans="1:6" ht="15">
      <c r="A99" s="174">
        <v>41030600</v>
      </c>
      <c r="B99" s="175" t="s">
        <v>130</v>
      </c>
      <c r="C99" s="176">
        <v>104771.7</v>
      </c>
      <c r="D99" s="177"/>
      <c r="E99" s="150"/>
      <c r="F99" s="151">
        <f>C99</f>
        <v>104771.7</v>
      </c>
    </row>
    <row r="100" spans="1:6" ht="15">
      <c r="A100" s="191"/>
      <c r="B100" s="192" t="s">
        <v>131</v>
      </c>
      <c r="C100" s="193"/>
      <c r="D100" s="33"/>
      <c r="E100" s="21"/>
      <c r="F100" s="194"/>
    </row>
    <row r="101" spans="1:6" ht="15">
      <c r="A101" s="178"/>
      <c r="B101" s="179" t="s">
        <v>132</v>
      </c>
      <c r="C101" s="190"/>
      <c r="D101" s="181"/>
      <c r="E101" s="155"/>
      <c r="F101" s="159"/>
    </row>
    <row r="102" spans="1:6" ht="15">
      <c r="A102" s="174">
        <v>41030800</v>
      </c>
      <c r="B102" s="175" t="s">
        <v>133</v>
      </c>
      <c r="C102" s="176">
        <v>25243.7</v>
      </c>
      <c r="D102" s="195"/>
      <c r="E102" s="150"/>
      <c r="F102" s="151">
        <f>C102+D102</f>
        <v>25243.7</v>
      </c>
    </row>
    <row r="103" spans="1:6" ht="15">
      <c r="A103" s="191"/>
      <c r="B103" s="192" t="s">
        <v>134</v>
      </c>
      <c r="C103" s="193"/>
      <c r="D103" s="33"/>
      <c r="E103" s="21"/>
      <c r="F103" s="194"/>
    </row>
    <row r="104" spans="1:6" ht="15">
      <c r="A104" s="191"/>
      <c r="B104" s="192" t="s">
        <v>135</v>
      </c>
      <c r="C104" s="193"/>
      <c r="D104" s="33"/>
      <c r="E104" s="21"/>
      <c r="F104" s="194"/>
    </row>
    <row r="105" spans="1:6" ht="15">
      <c r="A105" s="178"/>
      <c r="B105" s="179" t="s">
        <v>136</v>
      </c>
      <c r="C105" s="190"/>
      <c r="D105" s="181"/>
      <c r="E105" s="155"/>
      <c r="F105" s="159"/>
    </row>
    <row r="106" spans="1:6" ht="15">
      <c r="A106" s="174">
        <v>41030900</v>
      </c>
      <c r="B106" s="175" t="s">
        <v>137</v>
      </c>
      <c r="C106" s="176">
        <v>881.4</v>
      </c>
      <c r="D106" s="177"/>
      <c r="E106" s="150"/>
      <c r="F106" s="151">
        <f>C106</f>
        <v>881.4</v>
      </c>
    </row>
    <row r="107" spans="1:6" ht="15">
      <c r="A107" s="191"/>
      <c r="B107" s="192" t="s">
        <v>138</v>
      </c>
      <c r="C107" s="193"/>
      <c r="D107" s="33"/>
      <c r="E107" s="21"/>
      <c r="F107" s="194"/>
    </row>
    <row r="108" spans="1:6" ht="15">
      <c r="A108" s="191"/>
      <c r="B108" s="192" t="s">
        <v>139</v>
      </c>
      <c r="C108" s="193"/>
      <c r="D108" s="33"/>
      <c r="E108" s="21"/>
      <c r="F108" s="194"/>
    </row>
    <row r="109" spans="1:6" ht="15">
      <c r="A109" s="191"/>
      <c r="B109" s="192" t="s">
        <v>140</v>
      </c>
      <c r="C109" s="193"/>
      <c r="D109" s="33"/>
      <c r="E109" s="21"/>
      <c r="F109" s="194"/>
    </row>
    <row r="110" spans="1:6" ht="15">
      <c r="A110" s="191"/>
      <c r="B110" s="192" t="s">
        <v>141</v>
      </c>
      <c r="C110" s="193"/>
      <c r="D110" s="33"/>
      <c r="E110" s="21"/>
      <c r="F110" s="194"/>
    </row>
    <row r="111" spans="1:6" ht="15">
      <c r="A111" s="191"/>
      <c r="B111" s="192" t="s">
        <v>142</v>
      </c>
      <c r="C111" s="193"/>
      <c r="D111" s="33"/>
      <c r="E111" s="21"/>
      <c r="F111" s="194"/>
    </row>
    <row r="112" spans="1:6" ht="15">
      <c r="A112" s="191"/>
      <c r="B112" s="192" t="s">
        <v>143</v>
      </c>
      <c r="C112" s="193"/>
      <c r="D112" s="33"/>
      <c r="E112" s="21"/>
      <c r="F112" s="194"/>
    </row>
    <row r="113" spans="1:6" ht="15">
      <c r="A113" s="178"/>
      <c r="B113" s="179" t="s">
        <v>144</v>
      </c>
      <c r="C113" s="190"/>
      <c r="D113" s="181"/>
      <c r="E113" s="155"/>
      <c r="F113" s="159"/>
    </row>
    <row r="114" spans="1:6" ht="15">
      <c r="A114" s="174">
        <v>41031000</v>
      </c>
      <c r="B114" s="175" t="s">
        <v>145</v>
      </c>
      <c r="C114" s="176">
        <v>18.9</v>
      </c>
      <c r="D114" s="177"/>
      <c r="E114" s="150"/>
      <c r="F114" s="151">
        <f>C114</f>
        <v>18.9</v>
      </c>
    </row>
    <row r="115" spans="1:6" ht="15">
      <c r="A115" s="178"/>
      <c r="B115" s="179" t="s">
        <v>146</v>
      </c>
      <c r="C115" s="190"/>
      <c r="D115" s="181"/>
      <c r="E115" s="155"/>
      <c r="F115" s="156"/>
    </row>
    <row r="116" spans="1:6" ht="15.75">
      <c r="A116" s="171">
        <v>41035000</v>
      </c>
      <c r="B116" s="172" t="s">
        <v>149</v>
      </c>
      <c r="C116" s="184">
        <f>C117+C118+C119+C121+C123+C124+C126+C128+C130+C131+C133</f>
        <v>1926.3490000000002</v>
      </c>
      <c r="D116" s="196">
        <f>SUM(D118:D144)</f>
        <v>1391.267</v>
      </c>
      <c r="E116" s="144">
        <f>SUM(E117:E139)</f>
        <v>1391.267</v>
      </c>
      <c r="F116" s="146">
        <f>C116+D116</f>
        <v>3317.616</v>
      </c>
    </row>
    <row r="117" spans="1:6" ht="15">
      <c r="A117" s="182">
        <v>41035000</v>
      </c>
      <c r="B117" s="183" t="s">
        <v>150</v>
      </c>
      <c r="C117" s="196">
        <v>31.4</v>
      </c>
      <c r="D117" s="196"/>
      <c r="E117" s="144"/>
      <c r="F117" s="146">
        <f aca="true" t="shared" si="11" ref="F117:F119">C117</f>
        <v>31.4</v>
      </c>
    </row>
    <row r="118" spans="1:6" ht="15">
      <c r="A118" s="182">
        <v>41035000</v>
      </c>
      <c r="B118" s="183" t="s">
        <v>151</v>
      </c>
      <c r="C118" s="196">
        <v>77.623</v>
      </c>
      <c r="D118" s="196"/>
      <c r="E118" s="144"/>
      <c r="F118" s="146">
        <f t="shared" si="11"/>
        <v>77.623</v>
      </c>
    </row>
    <row r="119" spans="1:6" ht="15">
      <c r="A119" s="174">
        <v>41035000</v>
      </c>
      <c r="B119" s="175" t="s">
        <v>152</v>
      </c>
      <c r="C119" s="195">
        <v>26.4</v>
      </c>
      <c r="D119" s="195"/>
      <c r="E119" s="149"/>
      <c r="F119" s="151">
        <f t="shared" si="11"/>
        <v>26.4</v>
      </c>
    </row>
    <row r="120" spans="1:6" ht="15">
      <c r="A120" s="178"/>
      <c r="B120" s="179" t="s">
        <v>153</v>
      </c>
      <c r="C120" s="197"/>
      <c r="D120" s="197"/>
      <c r="E120" s="154"/>
      <c r="F120" s="156"/>
    </row>
    <row r="121" spans="1:6" ht="15">
      <c r="A121" s="174">
        <v>41035000</v>
      </c>
      <c r="B121" s="175" t="s">
        <v>154</v>
      </c>
      <c r="C121" s="195">
        <v>110.727</v>
      </c>
      <c r="D121" s="195"/>
      <c r="E121" s="149"/>
      <c r="F121" s="151">
        <f>C121</f>
        <v>110.727</v>
      </c>
    </row>
    <row r="122" spans="1:6" ht="15">
      <c r="A122" s="178"/>
      <c r="B122" s="179" t="s">
        <v>155</v>
      </c>
      <c r="C122" s="197"/>
      <c r="D122" s="197"/>
      <c r="E122" s="154"/>
      <c r="F122" s="156"/>
    </row>
    <row r="123" spans="1:6" ht="15">
      <c r="A123" s="182">
        <v>41035000</v>
      </c>
      <c r="B123" s="183" t="s">
        <v>156</v>
      </c>
      <c r="C123" s="196">
        <v>194.898</v>
      </c>
      <c r="D123" s="196"/>
      <c r="E123" s="144"/>
      <c r="F123" s="146">
        <f aca="true" t="shared" si="12" ref="F123:F124">C123</f>
        <v>194.898</v>
      </c>
    </row>
    <row r="124" spans="1:6" ht="15">
      <c r="A124" s="174">
        <v>41035000</v>
      </c>
      <c r="B124" s="175" t="s">
        <v>325</v>
      </c>
      <c r="C124" s="195">
        <v>35</v>
      </c>
      <c r="D124" s="195"/>
      <c r="E124" s="149"/>
      <c r="F124" s="151">
        <f t="shared" si="12"/>
        <v>35</v>
      </c>
    </row>
    <row r="125" spans="1:6" ht="15">
      <c r="A125" s="178"/>
      <c r="B125" s="179" t="s">
        <v>326</v>
      </c>
      <c r="C125" s="197"/>
      <c r="D125" s="197"/>
      <c r="E125" s="154"/>
      <c r="F125" s="156"/>
    </row>
    <row r="126" spans="1:6" ht="15">
      <c r="A126" s="174">
        <v>41035000</v>
      </c>
      <c r="B126" s="175" t="s">
        <v>327</v>
      </c>
      <c r="C126" s="195">
        <v>46.389</v>
      </c>
      <c r="D126" s="195"/>
      <c r="E126" s="149"/>
      <c r="F126" s="151">
        <f>C126</f>
        <v>46.389</v>
      </c>
    </row>
    <row r="127" spans="1:6" ht="15">
      <c r="A127" s="178"/>
      <c r="B127" s="179" t="s">
        <v>328</v>
      </c>
      <c r="C127" s="197"/>
      <c r="D127" s="197"/>
      <c r="E127" s="154"/>
      <c r="F127" s="156"/>
    </row>
    <row r="128" spans="1:6" ht="15">
      <c r="A128" s="174">
        <v>41035000</v>
      </c>
      <c r="B128" s="175" t="s">
        <v>332</v>
      </c>
      <c r="C128" s="195">
        <v>924.479</v>
      </c>
      <c r="D128" s="176">
        <v>146.358</v>
      </c>
      <c r="E128" s="176">
        <v>146.358</v>
      </c>
      <c r="F128" s="151">
        <f>C128+D128</f>
        <v>1070.837</v>
      </c>
    </row>
    <row r="129" spans="1:6" ht="15">
      <c r="A129" s="178"/>
      <c r="B129" s="179" t="s">
        <v>333</v>
      </c>
      <c r="C129" s="197"/>
      <c r="D129" s="197"/>
      <c r="E129" s="154"/>
      <c r="F129" s="156"/>
    </row>
    <row r="130" spans="1:6" ht="15">
      <c r="A130" s="182">
        <v>41035000</v>
      </c>
      <c r="B130" s="183" t="s">
        <v>334</v>
      </c>
      <c r="C130" s="196">
        <v>1.95</v>
      </c>
      <c r="D130" s="196"/>
      <c r="E130" s="144"/>
      <c r="F130" s="146">
        <v>1.95</v>
      </c>
    </row>
    <row r="131" spans="1:6" ht="15">
      <c r="A131" s="174">
        <v>41035000</v>
      </c>
      <c r="B131" s="175" t="s">
        <v>329</v>
      </c>
      <c r="C131" s="195">
        <v>477.483</v>
      </c>
      <c r="D131" s="195"/>
      <c r="E131" s="149"/>
      <c r="F131" s="151">
        <f>C131</f>
        <v>477.483</v>
      </c>
    </row>
    <row r="132" spans="1:6" ht="15">
      <c r="A132" s="178"/>
      <c r="B132" s="179" t="s">
        <v>330</v>
      </c>
      <c r="C132" s="197"/>
      <c r="D132" s="197"/>
      <c r="E132" s="154"/>
      <c r="F132" s="156"/>
    </row>
    <row r="133" spans="1:6" ht="15">
      <c r="A133" s="174">
        <v>41035000</v>
      </c>
      <c r="B133" s="175" t="s">
        <v>157</v>
      </c>
      <c r="C133" s="195"/>
      <c r="D133" s="176">
        <f>E133</f>
        <v>74.909</v>
      </c>
      <c r="E133" s="176">
        <v>74.909</v>
      </c>
      <c r="F133" s="151">
        <f>D133</f>
        <v>74.909</v>
      </c>
    </row>
    <row r="134" spans="1:6" ht="15">
      <c r="A134" s="191"/>
      <c r="B134" s="192" t="s">
        <v>158</v>
      </c>
      <c r="C134" s="41"/>
      <c r="D134" s="41"/>
      <c r="E134" s="22"/>
      <c r="F134" s="158"/>
    </row>
    <row r="135" spans="1:6" ht="15">
      <c r="A135" s="191"/>
      <c r="B135" s="192" t="s">
        <v>159</v>
      </c>
      <c r="C135" s="41"/>
      <c r="D135" s="41"/>
      <c r="E135" s="22"/>
      <c r="F135" s="158"/>
    </row>
    <row r="136" spans="1:6" ht="15">
      <c r="A136" s="178"/>
      <c r="B136" s="179" t="s">
        <v>160</v>
      </c>
      <c r="C136" s="197"/>
      <c r="D136" s="197"/>
      <c r="E136" s="154"/>
      <c r="F136" s="156"/>
    </row>
    <row r="137" spans="1:6" ht="15">
      <c r="A137" s="174">
        <v>41035000</v>
      </c>
      <c r="B137" s="175" t="s">
        <v>335</v>
      </c>
      <c r="C137" s="176"/>
      <c r="D137" s="176">
        <v>490</v>
      </c>
      <c r="E137" s="176">
        <v>490</v>
      </c>
      <c r="F137" s="151">
        <v>490</v>
      </c>
    </row>
    <row r="138" spans="1:6" ht="15">
      <c r="A138" s="178"/>
      <c r="B138" s="179" t="s">
        <v>336</v>
      </c>
      <c r="C138" s="180"/>
      <c r="D138" s="180"/>
      <c r="E138" s="180"/>
      <c r="F138" s="156"/>
    </row>
    <row r="139" spans="1:6" ht="15">
      <c r="A139" s="182">
        <v>41035000</v>
      </c>
      <c r="B139" s="183" t="s">
        <v>165</v>
      </c>
      <c r="C139" s="184"/>
      <c r="D139" s="184">
        <v>680</v>
      </c>
      <c r="E139" s="184">
        <v>680</v>
      </c>
      <c r="F139" s="146">
        <f>D139</f>
        <v>680</v>
      </c>
    </row>
    <row r="140" spans="1:6" ht="15">
      <c r="A140" s="174">
        <v>41035800</v>
      </c>
      <c r="B140" s="175" t="s">
        <v>166</v>
      </c>
      <c r="C140" s="176">
        <v>877.733</v>
      </c>
      <c r="D140" s="177"/>
      <c r="E140" s="150"/>
      <c r="F140" s="151">
        <f>C140</f>
        <v>877.733</v>
      </c>
    </row>
    <row r="141" spans="1:6" ht="15">
      <c r="A141" s="191"/>
      <c r="B141" s="192" t="s">
        <v>167</v>
      </c>
      <c r="C141" s="193"/>
      <c r="D141" s="33"/>
      <c r="E141" s="21"/>
      <c r="F141" s="194"/>
    </row>
    <row r="142" spans="1:6" ht="15">
      <c r="A142" s="191"/>
      <c r="B142" s="192" t="s">
        <v>168</v>
      </c>
      <c r="C142" s="193"/>
      <c r="D142" s="33"/>
      <c r="E142" s="21"/>
      <c r="F142" s="194"/>
    </row>
    <row r="143" spans="1:6" ht="15">
      <c r="A143" s="191"/>
      <c r="B143" s="192" t="s">
        <v>169</v>
      </c>
      <c r="C143" s="193"/>
      <c r="D143" s="33"/>
      <c r="E143" s="21"/>
      <c r="F143" s="194"/>
    </row>
    <row r="144" spans="1:6" ht="7.5" customHeight="1">
      <c r="A144" s="178"/>
      <c r="B144" s="179"/>
      <c r="C144" s="190"/>
      <c r="D144" s="155"/>
      <c r="E144" s="155"/>
      <c r="F144" s="159"/>
    </row>
    <row r="145" spans="1:6" ht="16.5">
      <c r="A145" s="198"/>
      <c r="B145" s="199" t="s">
        <v>126</v>
      </c>
      <c r="C145" s="200">
        <f>C91+C90</f>
        <v>301161.75899999996</v>
      </c>
      <c r="D145" s="200">
        <f>D90+D91</f>
        <v>5656.494</v>
      </c>
      <c r="E145" s="200">
        <f>E91</f>
        <v>1391.267</v>
      </c>
      <c r="F145" s="200">
        <f>D145+C145</f>
        <v>306818.25299999997</v>
      </c>
    </row>
    <row r="146" spans="1:6" ht="15">
      <c r="A146" s="35"/>
      <c r="B146" s="35"/>
      <c r="C146" s="36"/>
      <c r="D146" s="37"/>
      <c r="E146" s="37"/>
      <c r="F146" s="37"/>
    </row>
    <row r="147" spans="1:6" ht="15">
      <c r="A147" s="35"/>
      <c r="B147" s="35"/>
      <c r="C147" s="36"/>
      <c r="D147" s="37"/>
      <c r="E147" s="37"/>
      <c r="F147" s="37"/>
    </row>
    <row r="148" spans="1:6" ht="15">
      <c r="A148" s="35"/>
      <c r="B148" s="35"/>
      <c r="C148" s="36"/>
      <c r="D148" s="37"/>
      <c r="E148" s="37"/>
      <c r="F148" s="37"/>
    </row>
    <row r="149" spans="1:6" ht="15">
      <c r="A149" s="35"/>
      <c r="B149" s="35"/>
      <c r="C149" s="36"/>
      <c r="D149" s="37"/>
      <c r="E149" s="37"/>
      <c r="F149" s="37"/>
    </row>
    <row r="150" spans="1:6" ht="15">
      <c r="A150" s="35"/>
      <c r="B150" s="35"/>
      <c r="C150" s="36"/>
      <c r="D150" s="37"/>
      <c r="E150" s="37"/>
      <c r="F150" s="37"/>
    </row>
    <row r="151" spans="1:6" ht="15">
      <c r="A151" s="35"/>
      <c r="B151" s="35"/>
      <c r="C151" s="36"/>
      <c r="D151" s="37"/>
      <c r="E151" s="37"/>
      <c r="F151" s="37"/>
    </row>
    <row r="152" spans="1:6" ht="14.25">
      <c r="A152" s="2"/>
      <c r="B152" s="2"/>
      <c r="C152" s="2"/>
      <c r="D152" s="2"/>
      <c r="E152" s="38"/>
      <c r="F152" s="2"/>
    </row>
    <row r="153" spans="1:6" ht="18">
      <c r="A153" s="39" t="s">
        <v>127</v>
      </c>
      <c r="B153" s="39"/>
      <c r="C153" s="39"/>
      <c r="D153" s="2"/>
      <c r="E153" s="2"/>
      <c r="F153" s="2"/>
    </row>
  </sheetData>
  <sheetProtection selectLockedCells="1" selectUnlockedCells="1"/>
  <printOptions/>
  <pageMargins left="0.3798611111111111" right="0.1597222222222222" top="0.2" bottom="0.5" header="0.5118055555555555" footer="0.5118055555555555"/>
  <pageSetup horizontalDpi="300" verticalDpi="300" orientation="portrait" paperSize="9" scale="56"/>
  <rowBreaks count="1" manualBreakCount="1"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zoomScale="75" zoomScaleNormal="75" workbookViewId="0" topLeftCell="A151">
      <selection activeCell="F199" sqref="F199"/>
    </sheetView>
  </sheetViews>
  <sheetFormatPr defaultColWidth="9.00390625" defaultRowHeight="12.75"/>
  <cols>
    <col min="1" max="1" width="13.625" style="0" customWidth="1"/>
    <col min="2" max="2" width="80.37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2.75">
      <c r="A1" s="44"/>
      <c r="B1" s="44"/>
      <c r="C1" s="44"/>
      <c r="D1" s="44"/>
      <c r="E1" s="45" t="s">
        <v>170</v>
      </c>
      <c r="F1" s="45"/>
      <c r="G1" s="45"/>
      <c r="H1" s="45"/>
      <c r="I1" s="44"/>
      <c r="J1" s="44"/>
    </row>
    <row r="2" spans="1:10" ht="12.75">
      <c r="A2" s="44"/>
      <c r="B2" s="44"/>
      <c r="C2" s="44"/>
      <c r="D2" s="44"/>
      <c r="E2" s="45" t="s">
        <v>171</v>
      </c>
      <c r="F2" s="45"/>
      <c r="G2" s="45"/>
      <c r="H2" s="45"/>
      <c r="I2" s="44"/>
      <c r="J2" s="44"/>
    </row>
    <row r="3" spans="1:10" ht="12.75">
      <c r="A3" s="44"/>
      <c r="B3" s="44"/>
      <c r="C3" s="44"/>
      <c r="D3" s="44"/>
      <c r="E3" s="45"/>
      <c r="F3" s="45"/>
      <c r="G3" s="45" t="s">
        <v>172</v>
      </c>
      <c r="H3" s="45" t="s">
        <v>173</v>
      </c>
      <c r="I3" s="45"/>
      <c r="J3" s="44"/>
    </row>
    <row r="4" spans="1:10" ht="18">
      <c r="A4" s="46"/>
      <c r="B4" s="44"/>
      <c r="C4" s="44"/>
      <c r="D4" s="44"/>
      <c r="E4" s="44"/>
      <c r="F4" s="45"/>
      <c r="G4" s="45"/>
      <c r="H4" s="45"/>
      <c r="I4" s="47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337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2014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195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200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C16+C31+C43+C39</f>
        <v>171910.22000000003</v>
      </c>
      <c r="D15" s="69">
        <f>D16+D31+D43+D39</f>
        <v>162703.7</v>
      </c>
      <c r="E15" s="69">
        <f>E16+E31+E43+E39</f>
        <v>75689.4</v>
      </c>
      <c r="F15" s="70">
        <f>F16+F31+F43+F39</f>
        <v>75116.8</v>
      </c>
      <c r="G15" s="71">
        <f aca="true" t="shared" si="0" ref="G15:G16">F15/C15*100</f>
        <v>43.695366104470104</v>
      </c>
      <c r="H15" s="72">
        <f aca="true" t="shared" si="1" ref="H15:H16">F15/D15*100</f>
        <v>46.16784990138515</v>
      </c>
      <c r="I15" s="71">
        <f aca="true" t="shared" si="2" ref="I15:I16">F15/E15*100</f>
        <v>99.24348719900013</v>
      </c>
    </row>
    <row r="16" spans="1:9" ht="12.75">
      <c r="A16" s="67">
        <v>11000000</v>
      </c>
      <c r="B16" s="68" t="s">
        <v>201</v>
      </c>
      <c r="C16" s="69">
        <f>C18+C29</f>
        <v>85839.52</v>
      </c>
      <c r="D16" s="69">
        <f>D18+D29</f>
        <v>76633</v>
      </c>
      <c r="E16" s="69">
        <f>E18+E29</f>
        <v>37046.2</v>
      </c>
      <c r="F16" s="70">
        <f>F18+F29</f>
        <v>34346.59</v>
      </c>
      <c r="G16" s="73">
        <f t="shared" si="0"/>
        <v>40.0125606480558</v>
      </c>
      <c r="H16" s="72">
        <f t="shared" si="1"/>
        <v>44.819581642373386</v>
      </c>
      <c r="I16" s="73">
        <f t="shared" si="2"/>
        <v>92.71285583946532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21</v>
      </c>
      <c r="C18" s="75">
        <f>C19+C21+C24+C26</f>
        <v>85839.52</v>
      </c>
      <c r="D18" s="75">
        <f>D19+D21+D24+D26</f>
        <v>76633</v>
      </c>
      <c r="E18" s="75">
        <f>E19+E21+E24+E26</f>
        <v>37046.2</v>
      </c>
      <c r="F18" s="75">
        <f>F19+F21+F24+F26</f>
        <v>34346.59</v>
      </c>
      <c r="G18" s="73">
        <f aca="true" t="shared" si="3" ref="G18:G19">F18/C18*100</f>
        <v>40.0125606480558</v>
      </c>
      <c r="H18" s="72">
        <f aca="true" t="shared" si="4" ref="H18:H19">F18/D18*100</f>
        <v>44.819581642373386</v>
      </c>
      <c r="I18" s="73">
        <f aca="true" t="shared" si="5" ref="I18:I19">F18/E18*100</f>
        <v>92.71285583946532</v>
      </c>
    </row>
    <row r="19" spans="1:9" ht="12.75">
      <c r="A19" s="58">
        <v>11010100</v>
      </c>
      <c r="B19" s="74" t="s">
        <v>203</v>
      </c>
      <c r="C19" s="75">
        <v>66566.52</v>
      </c>
      <c r="D19" s="75">
        <v>61549</v>
      </c>
      <c r="E19" s="76">
        <v>29652.2</v>
      </c>
      <c r="F19" s="77">
        <v>25911.389</v>
      </c>
      <c r="G19" s="73">
        <f t="shared" si="3"/>
        <v>38.92555747243509</v>
      </c>
      <c r="H19" s="72">
        <f t="shared" si="4"/>
        <v>42.09879770589286</v>
      </c>
      <c r="I19" s="73">
        <f t="shared" si="5"/>
        <v>87.3843728289975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10477.3</v>
      </c>
      <c r="D21" s="75">
        <v>8930</v>
      </c>
      <c r="E21" s="76">
        <v>4580</v>
      </c>
      <c r="F21" s="77">
        <v>5157.376</v>
      </c>
      <c r="G21" s="73">
        <f>F21/C21*100</f>
        <v>49.22428488255562</v>
      </c>
      <c r="H21" s="72">
        <f>F21/D21*100</f>
        <v>57.753370660694294</v>
      </c>
      <c r="I21" s="73">
        <f>F21/E21*100</f>
        <v>112.60646288209608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4448.9</v>
      </c>
      <c r="D24" s="75">
        <v>3240</v>
      </c>
      <c r="E24" s="76">
        <v>1470</v>
      </c>
      <c r="F24" s="77">
        <v>1527.625</v>
      </c>
      <c r="G24" s="73">
        <f>F24/C24*100</f>
        <v>34.337139517633574</v>
      </c>
      <c r="H24" s="72">
        <f>F24/D24*100</f>
        <v>47.148919753086425</v>
      </c>
      <c r="I24" s="73">
        <f>F24/E24*100</f>
        <v>103.92006802721087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4346.8</v>
      </c>
      <c r="D26" s="75">
        <v>2914</v>
      </c>
      <c r="E26" s="76">
        <v>1344</v>
      </c>
      <c r="F26" s="77">
        <v>1750.2</v>
      </c>
      <c r="G26" s="73">
        <f>F26/C26*100</f>
        <v>40.26410232814944</v>
      </c>
      <c r="H26" s="72">
        <f>F26/D26*100</f>
        <v>60.0617707618394</v>
      </c>
      <c r="I26" s="73">
        <f>F26/E26*100</f>
        <v>130.22321428571428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58"/>
      <c r="B28" s="74" t="s">
        <v>211</v>
      </c>
      <c r="C28" s="75"/>
      <c r="D28" s="75"/>
      <c r="E28" s="76"/>
      <c r="F28" s="77"/>
      <c r="G28" s="73"/>
      <c r="H28" s="72"/>
      <c r="I28" s="73"/>
    </row>
    <row r="29" spans="1:9" ht="12.75">
      <c r="A29" s="78">
        <v>11010600</v>
      </c>
      <c r="B29" s="74" t="s">
        <v>212</v>
      </c>
      <c r="C29" s="75">
        <v>0</v>
      </c>
      <c r="D29" s="75">
        <v>0</v>
      </c>
      <c r="E29" s="76">
        <v>0</v>
      </c>
      <c r="F29" s="77">
        <v>0</v>
      </c>
      <c r="G29" s="73">
        <v>0</v>
      </c>
      <c r="H29" s="72">
        <v>0</v>
      </c>
      <c r="I29" s="73">
        <v>0</v>
      </c>
    </row>
    <row r="30" spans="1:9" ht="12.75">
      <c r="A30" s="78"/>
      <c r="B30" s="74" t="s">
        <v>213</v>
      </c>
      <c r="C30" s="75"/>
      <c r="D30" s="75"/>
      <c r="E30" s="76"/>
      <c r="F30" s="77"/>
      <c r="G30" s="73"/>
      <c r="H30" s="72"/>
      <c r="I30" s="73"/>
    </row>
    <row r="31" spans="1:9" ht="12.75">
      <c r="A31" s="78">
        <v>13000000</v>
      </c>
      <c r="B31" s="74" t="s">
        <v>31</v>
      </c>
      <c r="C31" s="75">
        <f>C32+C34</f>
        <v>80350</v>
      </c>
      <c r="D31" s="75">
        <f>D32+D34</f>
        <v>80350</v>
      </c>
      <c r="E31" s="75">
        <f>E32+E34</f>
        <v>35980</v>
      </c>
      <c r="F31" s="79">
        <f>F32+F34</f>
        <v>38063.646</v>
      </c>
      <c r="G31" s="73">
        <f>F31/C31*100</f>
        <v>47.37230367143746</v>
      </c>
      <c r="H31" s="72">
        <f>F31/D31*100</f>
        <v>47.37230367143746</v>
      </c>
      <c r="I31" s="73">
        <f>F31/E31*100</f>
        <v>105.79112284602556</v>
      </c>
    </row>
    <row r="32" spans="1:9" ht="12.75">
      <c r="A32" s="78">
        <v>13020000</v>
      </c>
      <c r="B32" s="74" t="s">
        <v>214</v>
      </c>
      <c r="C32" s="75">
        <f>C33</f>
        <v>0</v>
      </c>
      <c r="D32" s="75">
        <f>D33</f>
        <v>0</v>
      </c>
      <c r="E32" s="75">
        <f>E33</f>
        <v>0</v>
      </c>
      <c r="F32" s="79">
        <f>F33</f>
        <v>0</v>
      </c>
      <c r="G32" s="73">
        <v>0</v>
      </c>
      <c r="H32" s="72">
        <v>0</v>
      </c>
      <c r="I32" s="73">
        <v>0</v>
      </c>
    </row>
    <row r="33" spans="1:9" ht="12.75">
      <c r="A33" s="58">
        <v>13020200</v>
      </c>
      <c r="B33" s="74" t="s">
        <v>215</v>
      </c>
      <c r="C33" s="75">
        <v>0</v>
      </c>
      <c r="D33" s="75">
        <v>0</v>
      </c>
      <c r="E33" s="76">
        <v>0</v>
      </c>
      <c r="F33" s="77">
        <v>0</v>
      </c>
      <c r="G33" s="73">
        <v>0</v>
      </c>
      <c r="H33" s="72">
        <v>0</v>
      </c>
      <c r="I33" s="73">
        <v>0</v>
      </c>
    </row>
    <row r="34" spans="1:9" ht="12.75">
      <c r="A34" s="58">
        <v>13050000</v>
      </c>
      <c r="B34" s="74" t="s">
        <v>32</v>
      </c>
      <c r="C34" s="75">
        <f>C35+C36+C37+C38</f>
        <v>80350</v>
      </c>
      <c r="D34" s="75">
        <f>D35+D36+D37+D38</f>
        <v>80350</v>
      </c>
      <c r="E34" s="75">
        <f>E35+E36+E37+E38</f>
        <v>35980</v>
      </c>
      <c r="F34" s="79">
        <f>F35+F36+F37+F38</f>
        <v>38063.646</v>
      </c>
      <c r="G34" s="73">
        <f aca="true" t="shared" si="6" ref="G34:G38">F34/C34*100</f>
        <v>47.37230367143746</v>
      </c>
      <c r="H34" s="72">
        <f aca="true" t="shared" si="7" ref="H34:H38">F34/D34*100</f>
        <v>47.37230367143746</v>
      </c>
      <c r="I34" s="73">
        <f aca="true" t="shared" si="8" ref="I34:I38">F34/E34*100</f>
        <v>105.79112284602556</v>
      </c>
    </row>
    <row r="35" spans="1:9" ht="12.75">
      <c r="A35" s="58">
        <v>13050100</v>
      </c>
      <c r="B35" s="74" t="s">
        <v>33</v>
      </c>
      <c r="C35" s="75">
        <v>23000</v>
      </c>
      <c r="D35" s="75">
        <v>23000</v>
      </c>
      <c r="E35" s="76">
        <v>11370</v>
      </c>
      <c r="F35" s="77">
        <v>11054.545</v>
      </c>
      <c r="G35" s="73">
        <f t="shared" si="6"/>
        <v>48.06323913043478</v>
      </c>
      <c r="H35" s="72">
        <f t="shared" si="7"/>
        <v>48.06323913043478</v>
      </c>
      <c r="I35" s="73">
        <f t="shared" si="8"/>
        <v>97.2255496921724</v>
      </c>
    </row>
    <row r="36" spans="1:9" ht="12.75">
      <c r="A36" s="58">
        <v>13050200</v>
      </c>
      <c r="B36" s="74" t="s">
        <v>34</v>
      </c>
      <c r="C36" s="75">
        <v>49030</v>
      </c>
      <c r="D36" s="75">
        <v>49030</v>
      </c>
      <c r="E36" s="76">
        <v>21500</v>
      </c>
      <c r="F36" s="77">
        <v>22601.438</v>
      </c>
      <c r="G36" s="73">
        <f t="shared" si="6"/>
        <v>46.09716092188456</v>
      </c>
      <c r="H36" s="72">
        <f t="shared" si="7"/>
        <v>46.09716092188456</v>
      </c>
      <c r="I36" s="73">
        <f t="shared" si="8"/>
        <v>105.12296744186045</v>
      </c>
    </row>
    <row r="37" spans="1:9" ht="12.75">
      <c r="A37" s="58">
        <v>13050300</v>
      </c>
      <c r="B37" s="74" t="s">
        <v>35</v>
      </c>
      <c r="C37" s="75">
        <v>2620</v>
      </c>
      <c r="D37" s="75">
        <v>2620</v>
      </c>
      <c r="E37" s="76">
        <v>1010</v>
      </c>
      <c r="F37" s="77">
        <v>1033.849</v>
      </c>
      <c r="G37" s="73">
        <f t="shared" si="6"/>
        <v>39.459885496183205</v>
      </c>
      <c r="H37" s="72">
        <f t="shared" si="7"/>
        <v>39.459885496183205</v>
      </c>
      <c r="I37" s="73">
        <f t="shared" si="8"/>
        <v>102.36128712871286</v>
      </c>
    </row>
    <row r="38" spans="1:9" ht="12.75">
      <c r="A38" s="58">
        <v>13050500</v>
      </c>
      <c r="B38" s="74" t="s">
        <v>36</v>
      </c>
      <c r="C38" s="75">
        <v>5700</v>
      </c>
      <c r="D38" s="75">
        <v>5700</v>
      </c>
      <c r="E38" s="76">
        <v>2100</v>
      </c>
      <c r="F38" s="77">
        <v>3373.814</v>
      </c>
      <c r="G38" s="73">
        <f t="shared" si="6"/>
        <v>59.18971929824561</v>
      </c>
      <c r="H38" s="72">
        <f t="shared" si="7"/>
        <v>59.18971929824561</v>
      </c>
      <c r="I38" s="73">
        <f t="shared" si="8"/>
        <v>160.65780952380953</v>
      </c>
    </row>
    <row r="39" spans="1:9" ht="12.75">
      <c r="A39" s="67">
        <v>16000000</v>
      </c>
      <c r="B39" s="68" t="s">
        <v>216</v>
      </c>
      <c r="C39" s="75">
        <f aca="true" t="shared" si="9" ref="C39:C40">C40</f>
        <v>0</v>
      </c>
      <c r="D39" s="75">
        <f aca="true" t="shared" si="10" ref="D39:D40">D40</f>
        <v>0</v>
      </c>
      <c r="E39" s="75">
        <f aca="true" t="shared" si="11" ref="E39:E40">E40</f>
        <v>0</v>
      </c>
      <c r="F39" s="79">
        <f>F40</f>
        <v>-1.441</v>
      </c>
      <c r="G39" s="73">
        <v>0</v>
      </c>
      <c r="H39" s="72">
        <v>0</v>
      </c>
      <c r="I39" s="73">
        <v>0</v>
      </c>
    </row>
    <row r="40" spans="1:9" ht="12.75">
      <c r="A40" s="67">
        <v>16010000</v>
      </c>
      <c r="B40" s="68" t="s">
        <v>217</v>
      </c>
      <c r="C40" s="75">
        <f t="shared" si="9"/>
        <v>0</v>
      </c>
      <c r="D40" s="75">
        <f t="shared" si="10"/>
        <v>0</v>
      </c>
      <c r="E40" s="75">
        <f t="shared" si="11"/>
        <v>0</v>
      </c>
      <c r="F40" s="75">
        <f>F41+F42</f>
        <v>-1.441</v>
      </c>
      <c r="G40" s="73">
        <v>0</v>
      </c>
      <c r="H40" s="72">
        <v>0</v>
      </c>
      <c r="I40" s="73">
        <v>0</v>
      </c>
    </row>
    <row r="41" spans="1:9" ht="12.75">
      <c r="A41" s="80">
        <v>16010200</v>
      </c>
      <c r="B41" s="74" t="s">
        <v>218</v>
      </c>
      <c r="C41" s="75">
        <v>0</v>
      </c>
      <c r="D41" s="75">
        <v>0</v>
      </c>
      <c r="E41" s="75">
        <v>0</v>
      </c>
      <c r="F41" s="75">
        <v>-0.153</v>
      </c>
      <c r="G41" s="73">
        <v>0</v>
      </c>
      <c r="H41" s="72">
        <v>0</v>
      </c>
      <c r="I41" s="73">
        <v>0</v>
      </c>
    </row>
    <row r="42" spans="1:9" ht="12.75">
      <c r="A42" s="80">
        <v>16010400</v>
      </c>
      <c r="B42" s="74" t="s">
        <v>219</v>
      </c>
      <c r="C42" s="75">
        <v>0</v>
      </c>
      <c r="D42" s="75">
        <v>0</v>
      </c>
      <c r="E42" s="75">
        <v>0</v>
      </c>
      <c r="F42" s="79">
        <v>-1.288</v>
      </c>
      <c r="G42" s="73"/>
      <c r="H42" s="72"/>
      <c r="I42" s="73"/>
    </row>
    <row r="43" spans="1:9" ht="12.75">
      <c r="A43" s="67">
        <v>18000000</v>
      </c>
      <c r="B43" s="68" t="s">
        <v>37</v>
      </c>
      <c r="C43" s="69">
        <f>C44+C49+C52</f>
        <v>5720.7</v>
      </c>
      <c r="D43" s="69">
        <f>D44+D49+D52</f>
        <v>5720.7</v>
      </c>
      <c r="E43" s="69">
        <f>E44+E49+E52</f>
        <v>2663.2</v>
      </c>
      <c r="F43" s="70">
        <f>F44+F49+F52</f>
        <v>2708.005</v>
      </c>
      <c r="G43" s="73">
        <f aca="true" t="shared" si="12" ref="G43:G45">F43/C43*100</f>
        <v>47.33695177163634</v>
      </c>
      <c r="H43" s="72">
        <f aca="true" t="shared" si="13" ref="H43:H45">F43/D43*100</f>
        <v>47.33695177163634</v>
      </c>
      <c r="I43" s="73">
        <f aca="true" t="shared" si="14" ref="I43:I45">F43/E43*100</f>
        <v>101.68237458696305</v>
      </c>
    </row>
    <row r="44" spans="1:9" ht="12.75">
      <c r="A44" s="67">
        <v>18020000</v>
      </c>
      <c r="B44" s="68" t="s">
        <v>38</v>
      </c>
      <c r="C44" s="69">
        <f>C45+C47</f>
        <v>1855.7</v>
      </c>
      <c r="D44" s="69">
        <f>D45+D47</f>
        <v>1855.7</v>
      </c>
      <c r="E44" s="69">
        <f>E45+E47</f>
        <v>844.5</v>
      </c>
      <c r="F44" s="70">
        <f>F45+F47</f>
        <v>881.423</v>
      </c>
      <c r="G44" s="73">
        <f t="shared" si="12"/>
        <v>47.49814086328609</v>
      </c>
      <c r="H44" s="72">
        <f t="shared" si="13"/>
        <v>47.49814086328609</v>
      </c>
      <c r="I44" s="73">
        <f t="shared" si="14"/>
        <v>104.37217288336294</v>
      </c>
    </row>
    <row r="45" spans="1:9" ht="12.75">
      <c r="A45" s="58">
        <v>18020100</v>
      </c>
      <c r="B45" s="74" t="s">
        <v>220</v>
      </c>
      <c r="C45" s="75">
        <v>1528.7</v>
      </c>
      <c r="D45" s="75">
        <v>1528.7</v>
      </c>
      <c r="E45" s="76">
        <v>708.5</v>
      </c>
      <c r="F45" s="77">
        <v>742.953</v>
      </c>
      <c r="G45" s="73">
        <f t="shared" si="12"/>
        <v>48.600313992281016</v>
      </c>
      <c r="H45" s="72">
        <f t="shared" si="13"/>
        <v>48.600313992281016</v>
      </c>
      <c r="I45" s="73">
        <f t="shared" si="14"/>
        <v>104.86280875088214</v>
      </c>
    </row>
    <row r="46" spans="1:9" ht="12.75">
      <c r="A46" s="58"/>
      <c r="B46" s="74" t="s">
        <v>46</v>
      </c>
      <c r="C46" s="75"/>
      <c r="D46" s="75"/>
      <c r="E46" s="76"/>
      <c r="F46" s="77"/>
      <c r="G46" s="73"/>
      <c r="H46" s="72"/>
      <c r="I46" s="73"/>
    </row>
    <row r="47" spans="1:9" ht="12.75">
      <c r="A47" s="58">
        <v>18020200</v>
      </c>
      <c r="B47" s="74" t="s">
        <v>221</v>
      </c>
      <c r="C47" s="75">
        <v>327</v>
      </c>
      <c r="D47" s="75">
        <v>327</v>
      </c>
      <c r="E47" s="76">
        <v>136</v>
      </c>
      <c r="F47" s="77">
        <v>138.47</v>
      </c>
      <c r="G47" s="73">
        <f>F47/C47*100</f>
        <v>42.345565749235476</v>
      </c>
      <c r="H47" s="72">
        <f>F47/D47*100</f>
        <v>42.345565749235476</v>
      </c>
      <c r="I47" s="73">
        <f>F47/E47*100</f>
        <v>101.81617647058823</v>
      </c>
    </row>
    <row r="48" spans="1:9" ht="12.75">
      <c r="A48" s="58"/>
      <c r="B48" s="74" t="s">
        <v>46</v>
      </c>
      <c r="C48" s="75"/>
      <c r="D48" s="75"/>
      <c r="E48" s="76"/>
      <c r="F48" s="77"/>
      <c r="G48" s="73"/>
      <c r="H48" s="72"/>
      <c r="I48" s="73"/>
    </row>
    <row r="49" spans="1:9" ht="12.75">
      <c r="A49" s="67">
        <v>18030000</v>
      </c>
      <c r="B49" s="68" t="s">
        <v>41</v>
      </c>
      <c r="C49" s="69">
        <f>C50+C51</f>
        <v>307</v>
      </c>
      <c r="D49" s="69">
        <f>D50+D51</f>
        <v>307</v>
      </c>
      <c r="E49" s="69">
        <f>E50+E51</f>
        <v>121.5</v>
      </c>
      <c r="F49" s="70">
        <f>F50+F51</f>
        <v>126.822</v>
      </c>
      <c r="G49" s="73">
        <f aca="true" t="shared" si="15" ref="G49:G53">F49/C49*100</f>
        <v>41.31009771986971</v>
      </c>
      <c r="H49" s="72">
        <f aca="true" t="shared" si="16" ref="H49:H53">F49/D49*100</f>
        <v>41.31009771986971</v>
      </c>
      <c r="I49" s="73">
        <f aca="true" t="shared" si="17" ref="I49:I53">F49/E49*100</f>
        <v>104.38024691358025</v>
      </c>
    </row>
    <row r="50" spans="1:9" ht="12.75">
      <c r="A50" s="58">
        <v>18030100</v>
      </c>
      <c r="B50" s="74" t="s">
        <v>42</v>
      </c>
      <c r="C50" s="75">
        <v>272</v>
      </c>
      <c r="D50" s="75">
        <v>272</v>
      </c>
      <c r="E50" s="76">
        <v>105</v>
      </c>
      <c r="F50" s="77">
        <v>111.449</v>
      </c>
      <c r="G50" s="73">
        <f t="shared" si="15"/>
        <v>40.973897058823525</v>
      </c>
      <c r="H50" s="72">
        <f t="shared" si="16"/>
        <v>40.973897058823525</v>
      </c>
      <c r="I50" s="73">
        <f t="shared" si="17"/>
        <v>106.14190476190477</v>
      </c>
    </row>
    <row r="51" spans="1:9" ht="12.75">
      <c r="A51" s="58">
        <v>18030200</v>
      </c>
      <c r="B51" s="74" t="s">
        <v>43</v>
      </c>
      <c r="C51" s="75">
        <v>35</v>
      </c>
      <c r="D51" s="75">
        <v>35</v>
      </c>
      <c r="E51" s="76">
        <v>16.5</v>
      </c>
      <c r="F51" s="77">
        <v>15.373</v>
      </c>
      <c r="G51" s="73">
        <f t="shared" si="15"/>
        <v>43.92285714285714</v>
      </c>
      <c r="H51" s="72">
        <f t="shared" si="16"/>
        <v>43.92285714285714</v>
      </c>
      <c r="I51" s="73">
        <f t="shared" si="17"/>
        <v>93.16969696969697</v>
      </c>
    </row>
    <row r="52" spans="1:9" ht="12.75">
      <c r="A52" s="67">
        <v>18040000</v>
      </c>
      <c r="B52" s="68" t="s">
        <v>44</v>
      </c>
      <c r="C52" s="69">
        <f>C53+C55+C57+C59+C61+C63+C69+C71+C65+C67</f>
        <v>3558</v>
      </c>
      <c r="D52" s="69">
        <f>D53+D55+D57+D59+D61+D63+D69+D71+D65+D67</f>
        <v>3558</v>
      </c>
      <c r="E52" s="69">
        <f>E53+E55+E57+E59+E61+E63+E69+E71+E65+E67</f>
        <v>1697.1999999999998</v>
      </c>
      <c r="F52" s="69">
        <f>F53+F55+F57+F59+F61+F63+F69+F71+F65+F67</f>
        <v>1699.76</v>
      </c>
      <c r="G52" s="73">
        <f t="shared" si="15"/>
        <v>47.772906127037665</v>
      </c>
      <c r="H52" s="72">
        <f t="shared" si="16"/>
        <v>47.772906127037665</v>
      </c>
      <c r="I52" s="73">
        <f t="shared" si="17"/>
        <v>100.15083667216594</v>
      </c>
    </row>
    <row r="53" spans="1:9" ht="12.75">
      <c r="A53" s="58">
        <v>18040100</v>
      </c>
      <c r="B53" s="74" t="s">
        <v>222</v>
      </c>
      <c r="C53" s="75">
        <v>238</v>
      </c>
      <c r="D53" s="75">
        <v>238</v>
      </c>
      <c r="E53" s="76">
        <v>106.6</v>
      </c>
      <c r="F53" s="77">
        <v>108.459</v>
      </c>
      <c r="G53" s="73">
        <f t="shared" si="15"/>
        <v>45.57100840336135</v>
      </c>
      <c r="H53" s="72">
        <f t="shared" si="16"/>
        <v>45.57100840336135</v>
      </c>
      <c r="I53" s="73">
        <f t="shared" si="17"/>
        <v>101.7439024390244</v>
      </c>
    </row>
    <row r="54" spans="1:9" ht="12.75">
      <c r="A54" s="58"/>
      <c r="B54" s="74" t="s">
        <v>52</v>
      </c>
      <c r="C54" s="58"/>
      <c r="D54" s="58"/>
      <c r="E54" s="76"/>
      <c r="F54" s="77"/>
      <c r="G54" s="73"/>
      <c r="H54" s="72"/>
      <c r="I54" s="73"/>
    </row>
    <row r="55" spans="1:9" ht="12.75">
      <c r="A55" s="58">
        <v>18040200</v>
      </c>
      <c r="B55" s="74" t="s">
        <v>222</v>
      </c>
      <c r="C55" s="75">
        <v>2071</v>
      </c>
      <c r="D55" s="75">
        <v>2071</v>
      </c>
      <c r="E55" s="69">
        <v>1021.1</v>
      </c>
      <c r="F55" s="70">
        <v>1024.033</v>
      </c>
      <c r="G55" s="73">
        <f>F55/C55*100</f>
        <v>49.44630613230323</v>
      </c>
      <c r="H55" s="72">
        <f>F55/D55*100</f>
        <v>49.44630613230323</v>
      </c>
      <c r="I55" s="73">
        <f>F55/E55*100</f>
        <v>100.28723925178728</v>
      </c>
    </row>
    <row r="56" spans="1:9" ht="12.75">
      <c r="A56" s="58"/>
      <c r="B56" s="74" t="s">
        <v>60</v>
      </c>
      <c r="C56" s="58"/>
      <c r="D56" s="58"/>
      <c r="E56" s="69"/>
      <c r="F56" s="70"/>
      <c r="G56" s="73"/>
      <c r="H56" s="72"/>
      <c r="I56" s="73"/>
    </row>
    <row r="57" spans="1:9" ht="12.75">
      <c r="A57" s="58">
        <v>18040500</v>
      </c>
      <c r="B57" s="74" t="s">
        <v>223</v>
      </c>
      <c r="C57" s="75">
        <v>8</v>
      </c>
      <c r="D57" s="75">
        <v>8</v>
      </c>
      <c r="E57" s="76">
        <v>3</v>
      </c>
      <c r="F57" s="77">
        <v>2.969</v>
      </c>
      <c r="G57" s="73">
        <f>F57/C57*100</f>
        <v>37.1125</v>
      </c>
      <c r="H57" s="72">
        <f>F57/D57*100</f>
        <v>37.1125</v>
      </c>
      <c r="I57" s="73">
        <f>F57/E57*100</f>
        <v>98.96666666666665</v>
      </c>
    </row>
    <row r="58" spans="1:9" ht="12.75">
      <c r="A58" s="58"/>
      <c r="B58" s="74" t="s">
        <v>224</v>
      </c>
      <c r="C58" s="58"/>
      <c r="D58" s="58"/>
      <c r="E58" s="76"/>
      <c r="F58" s="77"/>
      <c r="G58" s="73"/>
      <c r="H58" s="72"/>
      <c r="I58" s="73"/>
    </row>
    <row r="59" spans="1:9" ht="12.75">
      <c r="A59" s="58">
        <v>18040600</v>
      </c>
      <c r="B59" s="74" t="s">
        <v>225</v>
      </c>
      <c r="C59" s="75">
        <v>271</v>
      </c>
      <c r="D59" s="75">
        <v>271</v>
      </c>
      <c r="E59" s="76">
        <v>129.1</v>
      </c>
      <c r="F59" s="77">
        <v>128.263</v>
      </c>
      <c r="G59" s="73">
        <f>F59/C59*100</f>
        <v>47.329520295202954</v>
      </c>
      <c r="H59" s="72">
        <f>F59/D59*100</f>
        <v>47.329520295202954</v>
      </c>
      <c r="I59" s="73">
        <f>F59/E59*100</f>
        <v>99.35166537567778</v>
      </c>
    </row>
    <row r="60" spans="1:9" ht="12.75">
      <c r="A60" s="58"/>
      <c r="B60" s="74" t="s">
        <v>226</v>
      </c>
      <c r="C60" s="58"/>
      <c r="D60" s="58"/>
      <c r="E60" s="76"/>
      <c r="F60" s="77"/>
      <c r="G60" s="73"/>
      <c r="H60" s="72"/>
      <c r="I60" s="73"/>
    </row>
    <row r="61" spans="1:9" ht="12.75">
      <c r="A61" s="58">
        <v>18040700</v>
      </c>
      <c r="B61" s="74" t="s">
        <v>223</v>
      </c>
      <c r="C61" s="75">
        <v>154</v>
      </c>
      <c r="D61" s="75">
        <v>154</v>
      </c>
      <c r="E61" s="76">
        <v>77.1</v>
      </c>
      <c r="F61" s="77">
        <v>80.961</v>
      </c>
      <c r="G61" s="73">
        <v>0</v>
      </c>
      <c r="H61" s="72">
        <v>0</v>
      </c>
      <c r="I61" s="73">
        <v>0</v>
      </c>
    </row>
    <row r="62" spans="1:9" ht="12.75">
      <c r="A62" s="58"/>
      <c r="B62" s="74" t="s">
        <v>227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18040800</v>
      </c>
      <c r="B63" s="74" t="s">
        <v>225</v>
      </c>
      <c r="C63" s="75">
        <v>656</v>
      </c>
      <c r="D63" s="75">
        <v>656</v>
      </c>
      <c r="E63" s="69">
        <v>288.5</v>
      </c>
      <c r="F63" s="70">
        <v>282.163</v>
      </c>
      <c r="G63" s="73">
        <f>F63/C63*100</f>
        <v>43.01265243902439</v>
      </c>
      <c r="H63" s="72">
        <f>F63/D63*100</f>
        <v>43.01265243902439</v>
      </c>
      <c r="I63" s="73">
        <f>F63/E63*100</f>
        <v>97.80346620450608</v>
      </c>
    </row>
    <row r="64" spans="1:9" ht="12.75">
      <c r="A64" s="58"/>
      <c r="B64" s="74" t="s">
        <v>228</v>
      </c>
      <c r="C64" s="75"/>
      <c r="D64" s="75"/>
      <c r="E64" s="69"/>
      <c r="F64" s="70"/>
      <c r="G64" s="73"/>
      <c r="H64" s="72"/>
      <c r="I64" s="73"/>
    </row>
    <row r="65" spans="1:9" ht="12.75">
      <c r="A65" s="58">
        <v>18040900</v>
      </c>
      <c r="B65" s="74" t="s">
        <v>229</v>
      </c>
      <c r="C65" s="75">
        <v>0</v>
      </c>
      <c r="D65" s="75">
        <v>0</v>
      </c>
      <c r="E65" s="76">
        <v>0</v>
      </c>
      <c r="F65" s="77">
        <v>0.12</v>
      </c>
      <c r="G65" s="73">
        <v>0</v>
      </c>
      <c r="H65" s="72">
        <v>0</v>
      </c>
      <c r="I65" s="73">
        <v>0</v>
      </c>
    </row>
    <row r="66" spans="1:9" ht="12.75">
      <c r="A66" s="58"/>
      <c r="B66" s="74" t="s">
        <v>230</v>
      </c>
      <c r="C66" s="75"/>
      <c r="D66" s="75"/>
      <c r="E66" s="76"/>
      <c r="F66" s="77"/>
      <c r="G66" s="73"/>
      <c r="H66" s="72"/>
      <c r="I66" s="73"/>
    </row>
    <row r="67" spans="1:9" ht="12.75">
      <c r="A67" s="58">
        <v>18041000</v>
      </c>
      <c r="B67" s="74" t="s">
        <v>56</v>
      </c>
      <c r="C67" s="75">
        <v>14</v>
      </c>
      <c r="D67" s="75">
        <v>14</v>
      </c>
      <c r="E67" s="76">
        <v>0.6</v>
      </c>
      <c r="F67" s="77">
        <v>0.288</v>
      </c>
      <c r="G67" s="73">
        <f>F67/C67*100</f>
        <v>2.057142857142857</v>
      </c>
      <c r="H67" s="72">
        <f>F67/D67*100</f>
        <v>2.057142857142857</v>
      </c>
      <c r="I67" s="73">
        <v>0</v>
      </c>
    </row>
    <row r="68" spans="1:9" ht="12.75">
      <c r="A68" s="58"/>
      <c r="B68" s="74" t="s">
        <v>57</v>
      </c>
      <c r="C68" s="75"/>
      <c r="D68" s="75"/>
      <c r="E68" s="76"/>
      <c r="F68" s="77"/>
      <c r="G68" s="73"/>
      <c r="H68" s="72"/>
      <c r="I68" s="73"/>
    </row>
    <row r="69" spans="1:9" ht="12.75">
      <c r="A69" s="58">
        <v>18041400</v>
      </c>
      <c r="B69" s="74" t="s">
        <v>231</v>
      </c>
      <c r="C69" s="75">
        <v>120</v>
      </c>
      <c r="D69" s="75">
        <v>120</v>
      </c>
      <c r="E69" s="76">
        <v>59.2</v>
      </c>
      <c r="F69" s="77">
        <v>59.286</v>
      </c>
      <c r="G69" s="73">
        <f>F69/C69*100</f>
        <v>49.405</v>
      </c>
      <c r="H69" s="72">
        <f>F69/D69*100</f>
        <v>49.405</v>
      </c>
      <c r="I69" s="73">
        <f>F69/E69*100</f>
        <v>100.14527027027027</v>
      </c>
    </row>
    <row r="70" spans="1:9" ht="12.75">
      <c r="A70" s="58"/>
      <c r="B70" s="74" t="s">
        <v>232</v>
      </c>
      <c r="C70" s="75"/>
      <c r="D70" s="75"/>
      <c r="E70" s="69"/>
      <c r="F70" s="70"/>
      <c r="G70" s="73"/>
      <c r="H70" s="72"/>
      <c r="I70" s="73"/>
    </row>
    <row r="71" spans="1:9" ht="12.75">
      <c r="A71" s="58">
        <v>18041700</v>
      </c>
      <c r="B71" s="74" t="s">
        <v>233</v>
      </c>
      <c r="C71" s="75">
        <v>26</v>
      </c>
      <c r="D71" s="75">
        <v>26</v>
      </c>
      <c r="E71" s="76">
        <v>12</v>
      </c>
      <c r="F71" s="77">
        <v>13.218</v>
      </c>
      <c r="G71" s="73">
        <f>F71/C71*100</f>
        <v>50.838461538461544</v>
      </c>
      <c r="H71" s="72">
        <f>F71/D71*100</f>
        <v>50.838461538461544</v>
      </c>
      <c r="I71" s="73">
        <f>F71/E71*100</f>
        <v>110.14999999999999</v>
      </c>
    </row>
    <row r="72" spans="1:9" ht="12.75">
      <c r="A72" s="58"/>
      <c r="B72" s="74" t="s">
        <v>46</v>
      </c>
      <c r="C72" s="58"/>
      <c r="D72" s="58"/>
      <c r="E72" s="76"/>
      <c r="F72" s="77"/>
      <c r="G72" s="73"/>
      <c r="H72" s="72"/>
      <c r="I72" s="73"/>
    </row>
    <row r="73" spans="1:9" ht="12.75">
      <c r="A73" s="67">
        <v>20000000</v>
      </c>
      <c r="B73" s="68" t="s">
        <v>62</v>
      </c>
      <c r="C73" s="69">
        <f>C74+C81+C89</f>
        <v>471.5</v>
      </c>
      <c r="D73" s="69">
        <f>D74+D81+D89</f>
        <v>601.5</v>
      </c>
      <c r="E73" s="69">
        <f>E74+E81+E89</f>
        <v>246.6</v>
      </c>
      <c r="F73" s="70">
        <f>F74+F81+F89</f>
        <v>242.39100000000002</v>
      </c>
      <c r="G73" s="73">
        <f>F73/C73*100</f>
        <v>51.40848356309651</v>
      </c>
      <c r="H73" s="72">
        <f>F73/D73*100</f>
        <v>40.29775561097257</v>
      </c>
      <c r="I73" s="73">
        <f>F73/E73*100</f>
        <v>98.29318734793189</v>
      </c>
    </row>
    <row r="74" spans="1:9" ht="12.75">
      <c r="A74" s="67">
        <v>21000000</v>
      </c>
      <c r="B74" s="68" t="s">
        <v>63</v>
      </c>
      <c r="C74" s="69">
        <f>C75</f>
        <v>91.5</v>
      </c>
      <c r="D74" s="69">
        <f>D75</f>
        <v>91.5</v>
      </c>
      <c r="E74" s="69">
        <f>E75</f>
        <v>42.5</v>
      </c>
      <c r="F74" s="70">
        <f>F75</f>
        <v>56.997</v>
      </c>
      <c r="G74" s="73"/>
      <c r="H74" s="72"/>
      <c r="I74" s="73"/>
    </row>
    <row r="75" spans="1:9" ht="12.75">
      <c r="A75" s="67">
        <v>21080000</v>
      </c>
      <c r="B75" s="68" t="s">
        <v>64</v>
      </c>
      <c r="C75" s="69">
        <f>C76+C77+C80</f>
        <v>91.5</v>
      </c>
      <c r="D75" s="69">
        <f>D76+D77+D80</f>
        <v>91.5</v>
      </c>
      <c r="E75" s="69">
        <f>E76+E77+E80</f>
        <v>42.5</v>
      </c>
      <c r="F75" s="70">
        <f>F76+F77+F80</f>
        <v>56.997</v>
      </c>
      <c r="G75" s="73">
        <f>F75/C75*100</f>
        <v>62.291803278688526</v>
      </c>
      <c r="H75" s="72">
        <f>F75/D75*100</f>
        <v>62.291803278688526</v>
      </c>
      <c r="I75" s="73">
        <f>F75/E75*100</f>
        <v>134.1105882352941</v>
      </c>
    </row>
    <row r="76" spans="1:9" ht="12.75">
      <c r="A76" s="58">
        <v>21080500</v>
      </c>
      <c r="B76" s="74" t="s">
        <v>64</v>
      </c>
      <c r="C76" s="75">
        <v>0.5</v>
      </c>
      <c r="D76" s="75">
        <v>0.5</v>
      </c>
      <c r="E76" s="76">
        <v>0</v>
      </c>
      <c r="F76" s="77">
        <v>12.228</v>
      </c>
      <c r="G76" s="73"/>
      <c r="H76" s="72"/>
      <c r="I76" s="73"/>
    </row>
    <row r="77" spans="1:9" ht="12.75">
      <c r="A77" s="58">
        <v>21080900</v>
      </c>
      <c r="B77" s="74" t="s">
        <v>234</v>
      </c>
      <c r="C77" s="75">
        <v>3</v>
      </c>
      <c r="D77" s="75">
        <v>3</v>
      </c>
      <c r="E77" s="76">
        <v>0</v>
      </c>
      <c r="F77" s="77">
        <v>0.035</v>
      </c>
      <c r="G77" s="73">
        <f>F77/C77*100</f>
        <v>1.1666666666666667</v>
      </c>
      <c r="H77" s="72">
        <f>F77/D77*100</f>
        <v>1.1666666666666667</v>
      </c>
      <c r="I77" s="73">
        <v>0</v>
      </c>
    </row>
    <row r="78" spans="1:9" ht="12.75">
      <c r="A78" s="58"/>
      <c r="B78" s="74" t="s">
        <v>235</v>
      </c>
      <c r="C78" s="75"/>
      <c r="D78" s="75"/>
      <c r="E78" s="76"/>
      <c r="F78" s="77"/>
      <c r="G78" s="73"/>
      <c r="H78" s="72"/>
      <c r="I78" s="73"/>
    </row>
    <row r="79" spans="1:9" ht="12.75">
      <c r="A79" s="58"/>
      <c r="B79" s="74" t="s">
        <v>236</v>
      </c>
      <c r="C79" s="75"/>
      <c r="D79" s="75"/>
      <c r="E79" s="76"/>
      <c r="F79" s="77"/>
      <c r="G79" s="73"/>
      <c r="H79" s="72"/>
      <c r="I79" s="73"/>
    </row>
    <row r="80" spans="1:9" ht="12.75">
      <c r="A80" s="58">
        <v>21081100</v>
      </c>
      <c r="B80" s="74" t="s">
        <v>68</v>
      </c>
      <c r="C80" s="75">
        <v>88</v>
      </c>
      <c r="D80" s="75">
        <v>88</v>
      </c>
      <c r="E80" s="76">
        <v>42.5</v>
      </c>
      <c r="F80" s="77">
        <v>44.734</v>
      </c>
      <c r="G80" s="73">
        <f aca="true" t="shared" si="18" ref="G80:G81">F80/C80*100</f>
        <v>50.83409090909091</v>
      </c>
      <c r="H80" s="72">
        <f aca="true" t="shared" si="19" ref="H80:H81">F80/D80*100</f>
        <v>50.83409090909091</v>
      </c>
      <c r="I80" s="73">
        <f aca="true" t="shared" si="20" ref="I80:I81">F80/E80*100</f>
        <v>105.2564705882353</v>
      </c>
    </row>
    <row r="81" spans="1:9" ht="12.75">
      <c r="A81" s="67">
        <v>22000000</v>
      </c>
      <c r="B81" s="68" t="s">
        <v>237</v>
      </c>
      <c r="C81" s="69">
        <f>C83</f>
        <v>370</v>
      </c>
      <c r="D81" s="69">
        <f>D83</f>
        <v>500</v>
      </c>
      <c r="E81" s="69">
        <f>E83</f>
        <v>203.5</v>
      </c>
      <c r="F81" s="70">
        <f>F83</f>
        <v>180.406</v>
      </c>
      <c r="G81" s="73">
        <f t="shared" si="18"/>
        <v>48.75837837837838</v>
      </c>
      <c r="H81" s="72">
        <f t="shared" si="19"/>
        <v>36.0812</v>
      </c>
      <c r="I81" s="73">
        <f t="shared" si="20"/>
        <v>88.65159705159705</v>
      </c>
    </row>
    <row r="82" spans="1:9" ht="12.75">
      <c r="A82" s="58"/>
      <c r="B82" s="68" t="s">
        <v>238</v>
      </c>
      <c r="C82" s="58"/>
      <c r="D82" s="58"/>
      <c r="E82" s="76"/>
      <c r="F82" s="77"/>
      <c r="G82" s="73"/>
      <c r="H82" s="72"/>
      <c r="I82" s="73"/>
    </row>
    <row r="83" spans="1:9" ht="12.75">
      <c r="A83" s="67">
        <v>22090000</v>
      </c>
      <c r="B83" s="68" t="s">
        <v>71</v>
      </c>
      <c r="C83" s="69">
        <f>C84+C87</f>
        <v>370</v>
      </c>
      <c r="D83" s="69">
        <f>D84+D87</f>
        <v>500</v>
      </c>
      <c r="E83" s="69">
        <f>E84+E87</f>
        <v>203.5</v>
      </c>
      <c r="F83" s="70">
        <f>F84+F87</f>
        <v>180.406</v>
      </c>
      <c r="G83" s="73">
        <f aca="true" t="shared" si="21" ref="G83:G84">F83/C83*100</f>
        <v>48.75837837837838</v>
      </c>
      <c r="H83" s="72">
        <f aca="true" t="shared" si="22" ref="H83:H84">F83/D83*100</f>
        <v>36.0812</v>
      </c>
      <c r="I83" s="73">
        <f aca="true" t="shared" si="23" ref="I83:I84">F83/E83*100</f>
        <v>88.65159705159705</v>
      </c>
    </row>
    <row r="84" spans="1:9" ht="12.75">
      <c r="A84" s="58">
        <v>22090100</v>
      </c>
      <c r="B84" s="74" t="s">
        <v>239</v>
      </c>
      <c r="C84" s="75">
        <v>314</v>
      </c>
      <c r="D84" s="75">
        <v>444</v>
      </c>
      <c r="E84" s="76">
        <v>180</v>
      </c>
      <c r="F84" s="77">
        <v>150.91</v>
      </c>
      <c r="G84" s="73">
        <f t="shared" si="21"/>
        <v>48.060509554140125</v>
      </c>
      <c r="H84" s="72">
        <f t="shared" si="22"/>
        <v>33.98873873873874</v>
      </c>
      <c r="I84" s="73">
        <f t="shared" si="23"/>
        <v>83.83888888888889</v>
      </c>
    </row>
    <row r="85" spans="1:9" ht="12.75">
      <c r="A85" s="58"/>
      <c r="B85" s="74" t="s">
        <v>240</v>
      </c>
      <c r="C85" s="75"/>
      <c r="D85" s="75"/>
      <c r="E85" s="76"/>
      <c r="F85" s="77"/>
      <c r="G85" s="73"/>
      <c r="H85" s="72"/>
      <c r="I85" s="73"/>
    </row>
    <row r="86" spans="1:9" ht="12.75">
      <c r="A86" s="58"/>
      <c r="B86" s="74" t="s">
        <v>241</v>
      </c>
      <c r="C86" s="75"/>
      <c r="D86" s="75"/>
      <c r="E86" s="76"/>
      <c r="F86" s="77"/>
      <c r="G86" s="73"/>
      <c r="H86" s="72"/>
      <c r="I86" s="73"/>
    </row>
    <row r="87" spans="1:9" ht="12.75">
      <c r="A87" s="58">
        <v>22090400</v>
      </c>
      <c r="B87" s="74" t="s">
        <v>242</v>
      </c>
      <c r="C87" s="75">
        <v>56</v>
      </c>
      <c r="D87" s="75">
        <v>56</v>
      </c>
      <c r="E87" s="76">
        <v>23.5</v>
      </c>
      <c r="F87" s="77">
        <v>29.496</v>
      </c>
      <c r="G87" s="73">
        <f>F87/C87*100</f>
        <v>52.67142857142857</v>
      </c>
      <c r="H87" s="72">
        <f>F87/D87*100</f>
        <v>52.67142857142857</v>
      </c>
      <c r="I87" s="73">
        <f>F87/E87*100</f>
        <v>125.51489361702126</v>
      </c>
    </row>
    <row r="88" spans="1:9" ht="12.75">
      <c r="A88" s="58"/>
      <c r="B88" s="74" t="s">
        <v>243</v>
      </c>
      <c r="C88" s="75"/>
      <c r="D88" s="75"/>
      <c r="E88" s="76"/>
      <c r="F88" s="77"/>
      <c r="G88" s="73"/>
      <c r="H88" s="72"/>
      <c r="I88" s="73"/>
    </row>
    <row r="89" spans="1:9" ht="12.75">
      <c r="A89" s="67">
        <v>24000000</v>
      </c>
      <c r="B89" s="68" t="s">
        <v>76</v>
      </c>
      <c r="C89" s="69">
        <f aca="true" t="shared" si="24" ref="C89:C90">C90</f>
        <v>10</v>
      </c>
      <c r="D89" s="69">
        <f aca="true" t="shared" si="25" ref="D89:D90">D90</f>
        <v>10</v>
      </c>
      <c r="E89" s="69">
        <f aca="true" t="shared" si="26" ref="E89:E90">E90</f>
        <v>0.6</v>
      </c>
      <c r="F89" s="70">
        <f aca="true" t="shared" si="27" ref="F89:F90">F90</f>
        <v>4.988</v>
      </c>
      <c r="G89" s="73">
        <f aca="true" t="shared" si="28" ref="G89:G94">F89/C89*100</f>
        <v>49.88</v>
      </c>
      <c r="H89" s="72">
        <f aca="true" t="shared" si="29" ref="H89:H94">F89/D89*100</f>
        <v>49.88</v>
      </c>
      <c r="I89" s="73">
        <f aca="true" t="shared" si="30" ref="I89:I94">F89/E89*100</f>
        <v>831.3333333333335</v>
      </c>
    </row>
    <row r="90" spans="1:9" ht="12.75">
      <c r="A90" s="67">
        <v>24060000</v>
      </c>
      <c r="B90" s="68" t="s">
        <v>64</v>
      </c>
      <c r="C90" s="69">
        <f t="shared" si="24"/>
        <v>10</v>
      </c>
      <c r="D90" s="69">
        <f t="shared" si="25"/>
        <v>10</v>
      </c>
      <c r="E90" s="69">
        <f t="shared" si="26"/>
        <v>0.6</v>
      </c>
      <c r="F90" s="70">
        <f t="shared" si="27"/>
        <v>4.988</v>
      </c>
      <c r="G90" s="73">
        <f t="shared" si="28"/>
        <v>49.88</v>
      </c>
      <c r="H90" s="72">
        <f t="shared" si="29"/>
        <v>49.88</v>
      </c>
      <c r="I90" s="73">
        <f t="shared" si="30"/>
        <v>831.3333333333335</v>
      </c>
    </row>
    <row r="91" spans="1:9" ht="12.75">
      <c r="A91" s="58">
        <v>24060300</v>
      </c>
      <c r="B91" s="74" t="s">
        <v>64</v>
      </c>
      <c r="C91" s="75">
        <v>10</v>
      </c>
      <c r="D91" s="75">
        <v>10</v>
      </c>
      <c r="E91" s="76">
        <v>0.6</v>
      </c>
      <c r="F91" s="77">
        <v>4.988</v>
      </c>
      <c r="G91" s="73">
        <f t="shared" si="28"/>
        <v>49.88</v>
      </c>
      <c r="H91" s="72">
        <f t="shared" si="29"/>
        <v>49.88</v>
      </c>
      <c r="I91" s="73">
        <f t="shared" si="30"/>
        <v>831.3333333333335</v>
      </c>
    </row>
    <row r="92" spans="1:9" ht="12.75">
      <c r="A92" s="67">
        <v>30000000</v>
      </c>
      <c r="B92" s="68" t="s">
        <v>77</v>
      </c>
      <c r="C92" s="69">
        <f aca="true" t="shared" si="31" ref="C92:C93">C93</f>
        <v>1.5</v>
      </c>
      <c r="D92" s="69">
        <f aca="true" t="shared" si="32" ref="D92:D93">D93</f>
        <v>1.5</v>
      </c>
      <c r="E92" s="69">
        <f aca="true" t="shared" si="33" ref="E92:E93">E93</f>
        <v>1.5</v>
      </c>
      <c r="F92" s="70">
        <f aca="true" t="shared" si="34" ref="F92:F93">F93</f>
        <v>17.08</v>
      </c>
      <c r="G92" s="73">
        <f t="shared" si="28"/>
        <v>1138.6666666666665</v>
      </c>
      <c r="H92" s="72">
        <f t="shared" si="29"/>
        <v>1138.6666666666665</v>
      </c>
      <c r="I92" s="73">
        <f t="shared" si="30"/>
        <v>1138.6666666666665</v>
      </c>
    </row>
    <row r="93" spans="1:9" ht="12.75">
      <c r="A93" s="67">
        <v>31000000</v>
      </c>
      <c r="B93" s="68" t="s">
        <v>78</v>
      </c>
      <c r="C93" s="69">
        <f t="shared" si="31"/>
        <v>1.5</v>
      </c>
      <c r="D93" s="69">
        <f t="shared" si="32"/>
        <v>1.5</v>
      </c>
      <c r="E93" s="69">
        <f t="shared" si="33"/>
        <v>1.5</v>
      </c>
      <c r="F93" s="70">
        <f t="shared" si="34"/>
        <v>17.08</v>
      </c>
      <c r="G93" s="73">
        <f t="shared" si="28"/>
        <v>1138.6666666666665</v>
      </c>
      <c r="H93" s="72">
        <f t="shared" si="29"/>
        <v>1138.6666666666665</v>
      </c>
      <c r="I93" s="73">
        <f t="shared" si="30"/>
        <v>1138.6666666666665</v>
      </c>
    </row>
    <row r="94" spans="1:9" ht="12.75">
      <c r="A94" s="58">
        <v>31010200</v>
      </c>
      <c r="B94" s="74" t="s">
        <v>244</v>
      </c>
      <c r="C94" s="75">
        <v>1.5</v>
      </c>
      <c r="D94" s="75">
        <v>1.5</v>
      </c>
      <c r="E94" s="76">
        <v>1.5</v>
      </c>
      <c r="F94" s="77">
        <v>17.08</v>
      </c>
      <c r="G94" s="73">
        <f t="shared" si="28"/>
        <v>1138.6666666666665</v>
      </c>
      <c r="H94" s="72">
        <f t="shared" si="29"/>
        <v>1138.6666666666665</v>
      </c>
      <c r="I94" s="73">
        <f t="shared" si="30"/>
        <v>1138.6666666666665</v>
      </c>
    </row>
    <row r="95" spans="1:9" ht="12.75">
      <c r="A95" s="58"/>
      <c r="B95" s="74" t="s">
        <v>245</v>
      </c>
      <c r="C95" s="75"/>
      <c r="D95" s="75"/>
      <c r="E95" s="69"/>
      <c r="F95" s="70"/>
      <c r="G95" s="73"/>
      <c r="H95" s="72"/>
      <c r="I95" s="73"/>
    </row>
    <row r="96" spans="1:9" ht="13.5">
      <c r="A96" s="58"/>
      <c r="B96" s="74" t="s">
        <v>246</v>
      </c>
      <c r="C96" s="75"/>
      <c r="D96" s="75"/>
      <c r="E96" s="69"/>
      <c r="F96" s="70"/>
      <c r="G96" s="81"/>
      <c r="H96" s="72"/>
      <c r="I96" s="81"/>
    </row>
    <row r="97" spans="1:9" ht="15.75">
      <c r="A97" s="82">
        <v>900101</v>
      </c>
      <c r="B97" s="83" t="s">
        <v>247</v>
      </c>
      <c r="C97" s="84">
        <f>C15+C73+C92</f>
        <v>172383.22000000003</v>
      </c>
      <c r="D97" s="84">
        <f>D15+D73+D92</f>
        <v>163306.7</v>
      </c>
      <c r="E97" s="84">
        <f>E15+E73+E92</f>
        <v>75937.5</v>
      </c>
      <c r="F97" s="84">
        <f>F15+F73+F92</f>
        <v>75376.27100000001</v>
      </c>
      <c r="G97" s="85">
        <f>F97/C97*100</f>
        <v>43.72599084760106</v>
      </c>
      <c r="H97" s="85">
        <f>F97/D97*100</f>
        <v>46.15626364380641</v>
      </c>
      <c r="I97" s="85">
        <f>F97/E97*100</f>
        <v>99.26093300411523</v>
      </c>
    </row>
    <row r="98" spans="1:9" ht="15.75">
      <c r="A98" s="82"/>
      <c r="B98" s="83"/>
      <c r="C98" s="84"/>
      <c r="D98" s="84"/>
      <c r="E98" s="84"/>
      <c r="F98" s="84"/>
      <c r="G98" s="85"/>
      <c r="H98" s="85"/>
      <c r="I98" s="86"/>
    </row>
    <row r="99" spans="1:9" ht="12.75">
      <c r="A99" s="67">
        <v>40000000</v>
      </c>
      <c r="B99" s="87" t="s">
        <v>91</v>
      </c>
      <c r="C99" s="70">
        <f>C100</f>
        <v>138072.729</v>
      </c>
      <c r="D99" s="70">
        <f>D100</f>
        <v>137238.25199999998</v>
      </c>
      <c r="E99" s="70">
        <f>E100</f>
        <v>72373.144</v>
      </c>
      <c r="F99" s="70">
        <f>F100</f>
        <v>67777.755</v>
      </c>
      <c r="G99" s="88">
        <f aca="true" t="shared" si="35" ref="G99:G102">F99/C99*100</f>
        <v>49.088444539978646</v>
      </c>
      <c r="H99" s="71">
        <f aca="true" t="shared" si="36" ref="H99:H102">F99/D99*100</f>
        <v>49.38692675858333</v>
      </c>
      <c r="I99" s="71">
        <f aca="true" t="shared" si="37" ref="I99:I102">F99/E99*100</f>
        <v>93.6504223168749</v>
      </c>
    </row>
    <row r="100" spans="1:9" ht="12.75">
      <c r="A100" s="67">
        <v>41000000</v>
      </c>
      <c r="B100" s="89" t="s">
        <v>92</v>
      </c>
      <c r="C100" s="70">
        <f>C107+C101</f>
        <v>138072.729</v>
      </c>
      <c r="D100" s="70">
        <f>D107+D101</f>
        <v>137238.25199999998</v>
      </c>
      <c r="E100" s="70">
        <f>E107+E101</f>
        <v>72373.144</v>
      </c>
      <c r="F100" s="70">
        <f>F107+F101</f>
        <v>67777.755</v>
      </c>
      <c r="G100" s="73">
        <f t="shared" si="35"/>
        <v>49.088444539978646</v>
      </c>
      <c r="H100" s="73">
        <f t="shared" si="36"/>
        <v>49.38692675858333</v>
      </c>
      <c r="I100" s="73">
        <f t="shared" si="37"/>
        <v>93.6504223168749</v>
      </c>
    </row>
    <row r="101" spans="1:9" ht="12.75">
      <c r="A101" s="67">
        <v>41020000</v>
      </c>
      <c r="B101" s="89" t="s">
        <v>93</v>
      </c>
      <c r="C101" s="70">
        <f>C102+C105</f>
        <v>120.356</v>
      </c>
      <c r="D101" s="70">
        <f>D102+D105</f>
        <v>4135.277</v>
      </c>
      <c r="E101" s="70">
        <f>E102+E105</f>
        <v>574.321</v>
      </c>
      <c r="F101" s="70">
        <f>F102+F105</f>
        <v>574.321</v>
      </c>
      <c r="G101" s="73">
        <f t="shared" si="35"/>
        <v>477.185183954269</v>
      </c>
      <c r="H101" s="73">
        <f t="shared" si="36"/>
        <v>13.888332027092746</v>
      </c>
      <c r="I101" s="73">
        <f t="shared" si="37"/>
        <v>100</v>
      </c>
    </row>
    <row r="102" spans="1:9" ht="12.75">
      <c r="A102" s="58">
        <v>41020300</v>
      </c>
      <c r="B102" s="10" t="s">
        <v>248</v>
      </c>
      <c r="C102" s="79">
        <v>120.356</v>
      </c>
      <c r="D102" s="75">
        <v>458.108</v>
      </c>
      <c r="E102" s="76">
        <v>458.108</v>
      </c>
      <c r="F102" s="76">
        <v>458.108</v>
      </c>
      <c r="G102" s="73">
        <f t="shared" si="35"/>
        <v>380.62747183356043</v>
      </c>
      <c r="H102" s="73">
        <f t="shared" si="36"/>
        <v>100</v>
      </c>
      <c r="I102" s="73">
        <f t="shared" si="37"/>
        <v>100</v>
      </c>
    </row>
    <row r="103" spans="1:9" ht="12.75">
      <c r="A103" s="58"/>
      <c r="B103" s="10" t="s">
        <v>249</v>
      </c>
      <c r="C103" s="79"/>
      <c r="D103" s="58"/>
      <c r="E103" s="76"/>
      <c r="F103" s="76"/>
      <c r="G103" s="73"/>
      <c r="H103" s="73"/>
      <c r="I103" s="73"/>
    </row>
    <row r="104" spans="1:9" ht="12.75">
      <c r="A104" s="58"/>
      <c r="B104" s="10" t="s">
        <v>250</v>
      </c>
      <c r="C104" s="79"/>
      <c r="D104" s="75"/>
      <c r="E104" s="76"/>
      <c r="F104" s="76"/>
      <c r="G104" s="73"/>
      <c r="H104" s="73"/>
      <c r="I104" s="73"/>
    </row>
    <row r="105" spans="1:9" ht="12.75">
      <c r="A105" s="58">
        <v>41020900</v>
      </c>
      <c r="B105" s="10" t="s">
        <v>251</v>
      </c>
      <c r="C105" s="79">
        <v>0</v>
      </c>
      <c r="D105" s="79">
        <v>3677.169</v>
      </c>
      <c r="E105" s="77">
        <v>116.213</v>
      </c>
      <c r="F105" s="77">
        <v>116.213</v>
      </c>
      <c r="G105" s="73">
        <v>0</v>
      </c>
      <c r="H105" s="73">
        <f>F105/D105*100</f>
        <v>3.160393226419563</v>
      </c>
      <c r="I105" s="73">
        <f>F105/E105*100</f>
        <v>100</v>
      </c>
    </row>
    <row r="106" spans="1:9" ht="12.75">
      <c r="A106" s="58"/>
      <c r="B106" s="10"/>
      <c r="C106" s="79"/>
      <c r="D106" s="79"/>
      <c r="E106" s="77"/>
      <c r="F106" s="77"/>
      <c r="G106" s="73"/>
      <c r="H106" s="73"/>
      <c r="I106" s="73"/>
    </row>
    <row r="107" spans="1:9" ht="12.75">
      <c r="A107" s="67">
        <v>41030000</v>
      </c>
      <c r="B107" s="89" t="s">
        <v>97</v>
      </c>
      <c r="C107" s="70">
        <f>C109+C112+C117+C127+C130+C132+C153</f>
        <v>137952.373</v>
      </c>
      <c r="D107" s="70">
        <f>D109+D112+D117+D127+D130+D132+D153</f>
        <v>133102.97499999998</v>
      </c>
      <c r="E107" s="70">
        <f>E109+E112+E117+E127+E130+E132+E153</f>
        <v>71798.823</v>
      </c>
      <c r="F107" s="70">
        <f>F109+F112+F117+F127+F130+F132+F153</f>
        <v>67203.43400000001</v>
      </c>
      <c r="G107" s="73">
        <f>F107/C107*100</f>
        <v>48.71495323969528</v>
      </c>
      <c r="H107" s="73">
        <f>F107/D107*100</f>
        <v>50.48980610688831</v>
      </c>
      <c r="I107" s="73">
        <f>F107/E107*100</f>
        <v>93.5996318491182</v>
      </c>
    </row>
    <row r="108" spans="1:9" ht="12.75">
      <c r="A108" s="58"/>
      <c r="B108" s="10" t="s">
        <v>98</v>
      </c>
      <c r="C108" s="57"/>
      <c r="D108" s="69"/>
      <c r="E108" s="69"/>
      <c r="F108" s="69"/>
      <c r="G108" s="73"/>
      <c r="H108" s="73"/>
      <c r="I108" s="73"/>
    </row>
    <row r="109" spans="1:9" ht="12.75">
      <c r="A109" s="58">
        <v>41030600</v>
      </c>
      <c r="B109" s="10" t="s">
        <v>252</v>
      </c>
      <c r="C109" s="79">
        <v>114390.3</v>
      </c>
      <c r="D109" s="75">
        <v>104771.7</v>
      </c>
      <c r="E109" s="76">
        <v>55341.9</v>
      </c>
      <c r="F109" s="76">
        <v>54149.631</v>
      </c>
      <c r="G109" s="73">
        <f>F109/C109*100</f>
        <v>47.33760729712222</v>
      </c>
      <c r="H109" s="201">
        <f>F109/D109*100</f>
        <v>51.68345173362654</v>
      </c>
      <c r="I109" s="73">
        <f>F109/E109*100</f>
        <v>97.84563052587642</v>
      </c>
    </row>
    <row r="110" spans="1:9" ht="12.75">
      <c r="A110" s="58"/>
      <c r="B110" s="10" t="s">
        <v>253</v>
      </c>
      <c r="C110" s="57"/>
      <c r="D110" s="75"/>
      <c r="E110" s="76"/>
      <c r="F110" s="76"/>
      <c r="G110" s="73"/>
      <c r="H110" s="73"/>
      <c r="I110" s="73"/>
    </row>
    <row r="111" spans="1:9" ht="12.75">
      <c r="A111" s="58"/>
      <c r="B111" s="10" t="s">
        <v>254</v>
      </c>
      <c r="C111" s="57"/>
      <c r="D111" s="69"/>
      <c r="E111" s="69"/>
      <c r="F111" s="69"/>
      <c r="G111" s="73"/>
      <c r="H111" s="73"/>
      <c r="I111" s="73"/>
    </row>
    <row r="112" spans="1:9" ht="12.75">
      <c r="A112" s="58">
        <v>41030800</v>
      </c>
      <c r="B112" s="10" t="s">
        <v>255</v>
      </c>
      <c r="C112" s="79">
        <v>20103.3</v>
      </c>
      <c r="D112" s="69">
        <v>25243.7</v>
      </c>
      <c r="E112" s="69">
        <v>14942.023</v>
      </c>
      <c r="F112" s="69">
        <v>11783.376</v>
      </c>
      <c r="G112" s="73">
        <f>F112/C112*100</f>
        <v>58.614137977347</v>
      </c>
      <c r="H112" s="73">
        <f>F112/D112*100</f>
        <v>46.678482155943854</v>
      </c>
      <c r="I112" s="73">
        <f>F112/E112*100</f>
        <v>78.86064691507971</v>
      </c>
    </row>
    <row r="113" spans="1:9" ht="12.75">
      <c r="A113" s="58"/>
      <c r="B113" s="10" t="s">
        <v>256</v>
      </c>
      <c r="C113" s="57"/>
      <c r="D113" s="75"/>
      <c r="E113" s="75"/>
      <c r="F113" s="75"/>
      <c r="G113" s="73"/>
      <c r="H113" s="73"/>
      <c r="I113" s="73"/>
    </row>
    <row r="114" spans="1:9" ht="12.75">
      <c r="A114" s="58"/>
      <c r="B114" s="10" t="s">
        <v>257</v>
      </c>
      <c r="C114" s="57"/>
      <c r="D114" s="69"/>
      <c r="E114" s="69"/>
      <c r="F114" s="69"/>
      <c r="G114" s="73"/>
      <c r="H114" s="73"/>
      <c r="I114" s="73"/>
    </row>
    <row r="115" spans="1:9" ht="12.75">
      <c r="A115" s="58"/>
      <c r="B115" s="10" t="s">
        <v>258</v>
      </c>
      <c r="C115" s="57"/>
      <c r="D115" s="75"/>
      <c r="E115" s="76"/>
      <c r="F115" s="76"/>
      <c r="G115" s="73"/>
      <c r="H115" s="73"/>
      <c r="I115" s="73"/>
    </row>
    <row r="116" spans="1:9" ht="12.75">
      <c r="A116" s="58"/>
      <c r="B116" s="10" t="s">
        <v>136</v>
      </c>
      <c r="C116" s="57"/>
      <c r="D116" s="75"/>
      <c r="E116" s="76"/>
      <c r="F116" s="76"/>
      <c r="G116" s="73"/>
      <c r="H116" s="73"/>
      <c r="I116" s="73"/>
    </row>
    <row r="117" spans="1:9" ht="12.75">
      <c r="A117" s="58">
        <v>41030900</v>
      </c>
      <c r="B117" s="10" t="s">
        <v>259</v>
      </c>
      <c r="C117" s="79">
        <v>881.4</v>
      </c>
      <c r="D117" s="75">
        <v>881.4</v>
      </c>
      <c r="E117" s="76">
        <v>521.524</v>
      </c>
      <c r="F117" s="76">
        <v>446.524</v>
      </c>
      <c r="G117" s="73">
        <f>F117/C117*100</f>
        <v>50.660766961651916</v>
      </c>
      <c r="H117" s="73">
        <f>F117/D117*100</f>
        <v>50.660766961651916</v>
      </c>
      <c r="I117" s="73">
        <f>F117/E117*100</f>
        <v>85.61907026330525</v>
      </c>
    </row>
    <row r="118" spans="1:9" ht="12.75">
      <c r="A118" s="58"/>
      <c r="B118" s="10" t="s">
        <v>260</v>
      </c>
      <c r="C118" s="57"/>
      <c r="D118" s="75"/>
      <c r="E118" s="75"/>
      <c r="F118" s="75"/>
      <c r="G118" s="73"/>
      <c r="H118" s="73"/>
      <c r="I118" s="73"/>
    </row>
    <row r="119" spans="1:9" ht="12.75">
      <c r="A119" s="58"/>
      <c r="B119" s="10" t="s">
        <v>261</v>
      </c>
      <c r="C119" s="57"/>
      <c r="D119" s="80"/>
      <c r="E119" s="76"/>
      <c r="F119" s="76"/>
      <c r="G119" s="73"/>
      <c r="H119" s="73"/>
      <c r="I119" s="73"/>
    </row>
    <row r="120" spans="1:9" ht="12.75">
      <c r="A120" s="58"/>
      <c r="B120" s="10" t="s">
        <v>262</v>
      </c>
      <c r="C120" s="57"/>
      <c r="D120" s="76"/>
      <c r="E120" s="76"/>
      <c r="F120" s="76"/>
      <c r="G120" s="73"/>
      <c r="H120" s="73"/>
      <c r="I120" s="73"/>
    </row>
    <row r="121" spans="1:9" ht="12.75">
      <c r="A121" s="58"/>
      <c r="B121" s="10" t="s">
        <v>263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264</v>
      </c>
      <c r="C122" s="57"/>
      <c r="D122" s="80"/>
      <c r="E122" s="76"/>
      <c r="F122" s="76"/>
      <c r="G122" s="73"/>
      <c r="H122" s="73"/>
      <c r="I122" s="73"/>
    </row>
    <row r="123" spans="1:9" ht="12.75">
      <c r="A123" s="58"/>
      <c r="B123" s="10" t="s">
        <v>265</v>
      </c>
      <c r="C123" s="57"/>
      <c r="D123" s="76"/>
      <c r="E123" s="76"/>
      <c r="F123" s="76"/>
      <c r="G123" s="73"/>
      <c r="H123" s="73"/>
      <c r="I123" s="73"/>
    </row>
    <row r="124" spans="1:9" ht="12.75">
      <c r="A124" s="58"/>
      <c r="B124" s="10" t="s">
        <v>266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267</v>
      </c>
      <c r="C125" s="57"/>
      <c r="D125" s="80"/>
      <c r="E125" s="76"/>
      <c r="F125" s="76"/>
      <c r="G125" s="73"/>
      <c r="H125" s="73"/>
      <c r="I125" s="73"/>
    </row>
    <row r="126" spans="1:9" ht="12.75">
      <c r="A126" s="58"/>
      <c r="B126" s="10" t="s">
        <v>268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>
        <v>41031000</v>
      </c>
      <c r="B127" s="10" t="s">
        <v>269</v>
      </c>
      <c r="C127" s="79">
        <v>18.9</v>
      </c>
      <c r="D127" s="76">
        <v>18.9</v>
      </c>
      <c r="E127" s="76">
        <v>12.556</v>
      </c>
      <c r="F127" s="76">
        <v>7.932</v>
      </c>
      <c r="G127" s="73">
        <f>F127/C127*100</f>
        <v>41.96825396825397</v>
      </c>
      <c r="H127" s="73">
        <f>F127/D127*100</f>
        <v>41.96825396825397</v>
      </c>
      <c r="I127" s="73">
        <f>F127/E127*100</f>
        <v>63.172985027078695</v>
      </c>
    </row>
    <row r="128" spans="1:9" ht="12.75">
      <c r="A128" s="58"/>
      <c r="B128" s="10" t="s">
        <v>270</v>
      </c>
      <c r="C128" s="57"/>
      <c r="D128" s="76"/>
      <c r="E128" s="76"/>
      <c r="F128" s="76"/>
      <c r="G128" s="73"/>
      <c r="H128" s="73"/>
      <c r="I128" s="73"/>
    </row>
    <row r="129" spans="1:9" ht="12.75">
      <c r="A129" s="58"/>
      <c r="B129" s="10" t="s">
        <v>271</v>
      </c>
      <c r="C129" s="57"/>
      <c r="D129" s="80"/>
      <c r="E129" s="76"/>
      <c r="F129" s="76"/>
      <c r="G129" s="73"/>
      <c r="H129" s="73"/>
      <c r="I129" s="73"/>
    </row>
    <row r="130" spans="1:9" ht="12.75">
      <c r="A130" s="90">
        <v>41033800</v>
      </c>
      <c r="B130" s="91" t="s">
        <v>272</v>
      </c>
      <c r="C130" s="92">
        <v>1649.34</v>
      </c>
      <c r="D130" s="92">
        <v>0</v>
      </c>
      <c r="E130" s="93">
        <v>0</v>
      </c>
      <c r="F130" s="93">
        <v>0</v>
      </c>
      <c r="G130" s="94">
        <f>F130/C130*100</f>
        <v>0</v>
      </c>
      <c r="H130" s="94">
        <v>0</v>
      </c>
      <c r="I130" s="73">
        <v>0</v>
      </c>
    </row>
    <row r="131" spans="1:9" ht="12.75">
      <c r="A131" s="90"/>
      <c r="B131" s="91" t="s">
        <v>273</v>
      </c>
      <c r="C131" s="57"/>
      <c r="D131" s="80"/>
      <c r="E131" s="93"/>
      <c r="F131" s="93"/>
      <c r="G131" s="94"/>
      <c r="H131" s="94"/>
      <c r="I131" s="73"/>
    </row>
    <row r="132" spans="1:9" ht="12.75">
      <c r="A132" s="95">
        <v>41035000</v>
      </c>
      <c r="B132" s="96" t="s">
        <v>149</v>
      </c>
      <c r="C132" s="79">
        <f>C133+C135+C136+C139+C141+C143+C146+C148+C150</f>
        <v>31.4</v>
      </c>
      <c r="D132" s="79">
        <f>D133+D135+D136+D139+D141+D143+D146+D148+D150</f>
        <v>1309.542</v>
      </c>
      <c r="E132" s="79">
        <f>E133+E135+E136+E139+E141+E143+E146+E148+E150</f>
        <v>528.341</v>
      </c>
      <c r="F132" s="79">
        <f>F133+F135+F136+F139+F141+F143+F146+F148+F150</f>
        <v>382.13200000000006</v>
      </c>
      <c r="G132" s="94">
        <f aca="true" t="shared" si="38" ref="G132:G133">F132/C132*100</f>
        <v>1216.9808917197456</v>
      </c>
      <c r="H132" s="94">
        <f aca="true" t="shared" si="39" ref="H132:H133">F132/D132*100</f>
        <v>29.18058374607306</v>
      </c>
      <c r="I132" s="73">
        <f aca="true" t="shared" si="40" ref="I132:I133">F132/E132*100</f>
        <v>72.3267738070678</v>
      </c>
    </row>
    <row r="133" spans="1:9" ht="12.75">
      <c r="A133" s="97">
        <v>41035000</v>
      </c>
      <c r="B133" s="91" t="s">
        <v>274</v>
      </c>
      <c r="C133" s="79">
        <v>31.4</v>
      </c>
      <c r="D133" s="93">
        <v>31.4</v>
      </c>
      <c r="E133" s="93">
        <v>31.4</v>
      </c>
      <c r="F133" s="93">
        <v>0</v>
      </c>
      <c r="G133" s="94">
        <f t="shared" si="38"/>
        <v>0</v>
      </c>
      <c r="H133" s="94">
        <f t="shared" si="39"/>
        <v>0</v>
      </c>
      <c r="I133" s="73">
        <f t="shared" si="40"/>
        <v>0</v>
      </c>
    </row>
    <row r="134" spans="1:9" ht="12.75">
      <c r="A134" s="97"/>
      <c r="B134" s="91" t="s">
        <v>275</v>
      </c>
      <c r="C134" s="57"/>
      <c r="D134" s="98"/>
      <c r="E134" s="93"/>
      <c r="F134" s="93"/>
      <c r="G134" s="94"/>
      <c r="H134" s="94"/>
      <c r="I134" s="73"/>
    </row>
    <row r="135" spans="1:9" ht="12.75">
      <c r="A135" s="97">
        <v>41035000</v>
      </c>
      <c r="B135" s="91" t="s">
        <v>151</v>
      </c>
      <c r="C135" s="79">
        <v>0</v>
      </c>
      <c r="D135" s="93">
        <v>77.623</v>
      </c>
      <c r="E135" s="93">
        <v>77.623</v>
      </c>
      <c r="F135" s="93">
        <v>77.623</v>
      </c>
      <c r="G135" s="94">
        <v>0</v>
      </c>
      <c r="H135" s="94">
        <f aca="true" t="shared" si="41" ref="H135:H136">F135/D135*100</f>
        <v>100</v>
      </c>
      <c r="I135" s="73">
        <f aca="true" t="shared" si="42" ref="I135:I136">F135/E135*100</f>
        <v>100</v>
      </c>
    </row>
    <row r="136" spans="1:9" ht="12.75">
      <c r="A136" s="97">
        <v>41035000</v>
      </c>
      <c r="B136" s="91" t="s">
        <v>276</v>
      </c>
      <c r="C136" s="79">
        <v>0</v>
      </c>
      <c r="D136" s="93">
        <v>26.4</v>
      </c>
      <c r="E136" s="93">
        <v>13.2</v>
      </c>
      <c r="F136" s="93">
        <v>13.2</v>
      </c>
      <c r="G136" s="94">
        <v>0</v>
      </c>
      <c r="H136" s="94">
        <f t="shared" si="41"/>
        <v>50</v>
      </c>
      <c r="I136" s="73">
        <f t="shared" si="42"/>
        <v>100</v>
      </c>
    </row>
    <row r="137" spans="1:9" ht="12.75">
      <c r="A137" s="97"/>
      <c r="B137" s="91" t="s">
        <v>277</v>
      </c>
      <c r="C137" s="57"/>
      <c r="D137" s="98"/>
      <c r="E137" s="93"/>
      <c r="F137" s="93"/>
      <c r="G137" s="94"/>
      <c r="H137" s="94"/>
      <c r="I137" s="73"/>
    </row>
    <row r="138" spans="1:9" ht="12.75">
      <c r="A138" s="97"/>
      <c r="B138" s="91" t="s">
        <v>278</v>
      </c>
      <c r="C138" s="57"/>
      <c r="D138" s="98"/>
      <c r="E138" s="93"/>
      <c r="F138" s="93"/>
      <c r="G138" s="94"/>
      <c r="H138" s="94"/>
      <c r="I138" s="73"/>
    </row>
    <row r="139" spans="1:9" ht="12.75">
      <c r="A139" s="97">
        <v>41035000</v>
      </c>
      <c r="B139" s="91" t="s">
        <v>279</v>
      </c>
      <c r="C139" s="79">
        <v>0</v>
      </c>
      <c r="D139" s="93">
        <v>110.727</v>
      </c>
      <c r="E139" s="93">
        <v>12.717</v>
      </c>
      <c r="F139" s="93">
        <v>12.717</v>
      </c>
      <c r="G139" s="94">
        <v>0</v>
      </c>
      <c r="H139" s="94">
        <f>F139/D139*100</f>
        <v>11.485003657644477</v>
      </c>
      <c r="I139" s="73">
        <f>F139/E139*100</f>
        <v>100</v>
      </c>
    </row>
    <row r="140" spans="1:9" ht="12.75">
      <c r="A140" s="97"/>
      <c r="B140" s="91" t="s">
        <v>280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>
        <v>41035000</v>
      </c>
      <c r="B141" s="91" t="s">
        <v>274</v>
      </c>
      <c r="C141" s="79">
        <v>0</v>
      </c>
      <c r="D141" s="93">
        <v>247.42</v>
      </c>
      <c r="E141" s="93">
        <v>17.42</v>
      </c>
      <c r="F141" s="93">
        <v>17.419</v>
      </c>
      <c r="G141" s="94">
        <v>0</v>
      </c>
      <c r="H141" s="94">
        <f>F141/D141*100</f>
        <v>7.040255436100558</v>
      </c>
      <c r="I141" s="73">
        <f>F141/E141*100</f>
        <v>99.9942594718714</v>
      </c>
    </row>
    <row r="142" spans="1:9" ht="12.75">
      <c r="A142" s="97"/>
      <c r="B142" s="91" t="s">
        <v>281</v>
      </c>
      <c r="C142" s="79"/>
      <c r="D142" s="93"/>
      <c r="E142" s="93"/>
      <c r="F142" s="93"/>
      <c r="G142" s="94"/>
      <c r="H142" s="94"/>
      <c r="I142" s="73"/>
    </row>
    <row r="143" spans="1:9" ht="12.75">
      <c r="A143" s="97">
        <v>41035000</v>
      </c>
      <c r="B143" s="91" t="s">
        <v>282</v>
      </c>
      <c r="C143" s="79">
        <v>0</v>
      </c>
      <c r="D143" s="93">
        <v>35</v>
      </c>
      <c r="E143" s="93">
        <v>14</v>
      </c>
      <c r="F143" s="93">
        <v>4.073</v>
      </c>
      <c r="G143" s="94">
        <v>0</v>
      </c>
      <c r="H143" s="94">
        <f>F143/D143*100</f>
        <v>11.637142857142859</v>
      </c>
      <c r="I143" s="73">
        <f>F143/E143*100</f>
        <v>29.09285714285715</v>
      </c>
    </row>
    <row r="144" spans="1:9" ht="12.75">
      <c r="A144" s="97"/>
      <c r="B144" s="91" t="s">
        <v>338</v>
      </c>
      <c r="C144" s="57"/>
      <c r="D144" s="76"/>
      <c r="E144" s="93"/>
      <c r="F144" s="93"/>
      <c r="G144" s="94"/>
      <c r="H144" s="94"/>
      <c r="I144" s="73"/>
    </row>
    <row r="145" spans="1:9" ht="12.75">
      <c r="A145" s="97"/>
      <c r="B145" s="91" t="s">
        <v>284</v>
      </c>
      <c r="C145" s="57"/>
      <c r="D145" s="76"/>
      <c r="E145" s="93"/>
      <c r="F145" s="93"/>
      <c r="G145" s="94"/>
      <c r="H145" s="94"/>
      <c r="I145" s="73"/>
    </row>
    <row r="146" spans="1:9" ht="12.75">
      <c r="A146" s="97">
        <v>41035000</v>
      </c>
      <c r="B146" s="91" t="s">
        <v>339</v>
      </c>
      <c r="C146" s="79">
        <v>0</v>
      </c>
      <c r="D146" s="76">
        <v>46.389</v>
      </c>
      <c r="E146" s="93">
        <v>0</v>
      </c>
      <c r="F146" s="93">
        <v>0</v>
      </c>
      <c r="G146" s="94">
        <v>0</v>
      </c>
      <c r="H146" s="94">
        <f>F146/D146*100</f>
        <v>0</v>
      </c>
      <c r="I146" s="73">
        <v>0</v>
      </c>
    </row>
    <row r="147" spans="1:9" ht="12.75">
      <c r="A147" s="97"/>
      <c r="B147" s="202" t="s">
        <v>340</v>
      </c>
      <c r="C147" s="57"/>
      <c r="D147" s="76"/>
      <c r="E147" s="93"/>
      <c r="F147" s="93"/>
      <c r="G147" s="94"/>
      <c r="H147" s="94"/>
      <c r="I147" s="73"/>
    </row>
    <row r="148" spans="1:9" ht="12.75">
      <c r="A148" s="97">
        <v>41035000</v>
      </c>
      <c r="B148" s="202" t="s">
        <v>341</v>
      </c>
      <c r="C148" s="79">
        <v>0</v>
      </c>
      <c r="D148" s="76">
        <v>477.483</v>
      </c>
      <c r="E148" s="93">
        <v>104.881</v>
      </c>
      <c r="F148" s="93">
        <v>0</v>
      </c>
      <c r="G148" s="94">
        <v>0</v>
      </c>
      <c r="H148" s="94">
        <f>F148/D148*100</f>
        <v>0</v>
      </c>
      <c r="I148" s="73">
        <f>F148/E148*100</f>
        <v>0</v>
      </c>
    </row>
    <row r="149" spans="1:9" ht="12.75">
      <c r="A149" s="97"/>
      <c r="B149" s="202" t="s">
        <v>342</v>
      </c>
      <c r="C149" s="57"/>
      <c r="D149" s="76"/>
      <c r="E149" s="93"/>
      <c r="F149" s="93"/>
      <c r="G149" s="94"/>
      <c r="H149" s="94"/>
      <c r="I149" s="73"/>
    </row>
    <row r="150" spans="1:9" ht="12.75">
      <c r="A150" s="97">
        <v>41035000</v>
      </c>
      <c r="B150" s="202" t="s">
        <v>343</v>
      </c>
      <c r="C150" s="79">
        <v>0</v>
      </c>
      <c r="D150" s="76">
        <v>257.1</v>
      </c>
      <c r="E150" s="93">
        <v>257.1</v>
      </c>
      <c r="F150" s="93">
        <v>257.1</v>
      </c>
      <c r="G150" s="94">
        <v>0</v>
      </c>
      <c r="H150" s="94">
        <f>F150/D150*100</f>
        <v>100</v>
      </c>
      <c r="I150" s="73">
        <f>F150/E150*100</f>
        <v>100</v>
      </c>
    </row>
    <row r="151" spans="1:9" ht="12.75">
      <c r="A151" s="97"/>
      <c r="B151" s="202" t="s">
        <v>344</v>
      </c>
      <c r="C151" s="57"/>
      <c r="D151" s="76"/>
      <c r="E151" s="93"/>
      <c r="F151" s="93"/>
      <c r="G151" s="94"/>
      <c r="H151" s="94"/>
      <c r="I151" s="73"/>
    </row>
    <row r="152" spans="1:9" ht="12.75">
      <c r="A152" s="97"/>
      <c r="B152" s="202" t="s">
        <v>345</v>
      </c>
      <c r="C152" s="57"/>
      <c r="D152" s="76"/>
      <c r="E152" s="93"/>
      <c r="F152" s="93"/>
      <c r="G152" s="94"/>
      <c r="H152" s="94"/>
      <c r="I152" s="73"/>
    </row>
    <row r="153" spans="1:9" ht="12.75">
      <c r="A153" s="58">
        <v>41035800</v>
      </c>
      <c r="B153" s="74" t="s">
        <v>285</v>
      </c>
      <c r="C153" s="79">
        <v>877.733</v>
      </c>
      <c r="D153" s="80">
        <v>877.733</v>
      </c>
      <c r="E153" s="93">
        <v>452.479</v>
      </c>
      <c r="F153" s="93">
        <v>433.839</v>
      </c>
      <c r="G153" s="94">
        <f>F153/C153*100</f>
        <v>49.42721761629107</v>
      </c>
      <c r="H153" s="94">
        <f>F153/D153*100</f>
        <v>49.42721761629107</v>
      </c>
      <c r="I153" s="73">
        <f>F153/E153*100</f>
        <v>95.88047180090126</v>
      </c>
    </row>
    <row r="154" spans="1:9" ht="12.75">
      <c r="A154" s="58"/>
      <c r="B154" s="74" t="s">
        <v>286</v>
      </c>
      <c r="C154" s="57"/>
      <c r="D154" s="80"/>
      <c r="E154" s="93"/>
      <c r="F154" s="93"/>
      <c r="G154" s="94"/>
      <c r="H154" s="94"/>
      <c r="I154" s="73"/>
    </row>
    <row r="155" spans="1:9" ht="12.75">
      <c r="A155" s="58"/>
      <c r="B155" s="74" t="s">
        <v>287</v>
      </c>
      <c r="C155" s="57"/>
      <c r="D155" s="75"/>
      <c r="E155" s="99"/>
      <c r="F155" s="100"/>
      <c r="G155" s="94"/>
      <c r="H155" s="94"/>
      <c r="I155" s="73"/>
    </row>
    <row r="156" spans="1:9" ht="12.75">
      <c r="A156" s="58"/>
      <c r="B156" s="74" t="s">
        <v>288</v>
      </c>
      <c r="C156" s="57"/>
      <c r="D156" s="101"/>
      <c r="E156" s="76"/>
      <c r="F156" s="76"/>
      <c r="G156" s="73"/>
      <c r="H156" s="73"/>
      <c r="I156" s="73"/>
    </row>
    <row r="157" spans="1:9" ht="12.75">
      <c r="A157" s="58"/>
      <c r="B157" s="74" t="s">
        <v>289</v>
      </c>
      <c r="C157" s="57"/>
      <c r="D157" s="80"/>
      <c r="E157" s="76"/>
      <c r="F157" s="76"/>
      <c r="G157" s="73"/>
      <c r="H157" s="73"/>
      <c r="I157" s="73"/>
    </row>
    <row r="158" spans="1:9" ht="13.5">
      <c r="A158" s="58"/>
      <c r="B158" s="74"/>
      <c r="C158" s="57"/>
      <c r="D158" s="80"/>
      <c r="E158" s="80"/>
      <c r="F158" s="80"/>
      <c r="G158" s="73"/>
      <c r="H158" s="73"/>
      <c r="I158" s="73"/>
    </row>
    <row r="159" spans="1:9" ht="13.5">
      <c r="A159" s="102">
        <v>900102</v>
      </c>
      <c r="B159" s="103" t="s">
        <v>290</v>
      </c>
      <c r="C159" s="104">
        <f>C97+C99</f>
        <v>310455.949</v>
      </c>
      <c r="D159" s="104">
        <f>D97+D99</f>
        <v>300544.952</v>
      </c>
      <c r="E159" s="104">
        <f>E97+E99</f>
        <v>148310.644</v>
      </c>
      <c r="F159" s="104">
        <f>F97+F99</f>
        <v>143154.026</v>
      </c>
      <c r="G159" s="85">
        <f>F159/C159*100</f>
        <v>46.11089800698262</v>
      </c>
      <c r="H159" s="85">
        <f>F159/D159*100</f>
        <v>47.631485755249024</v>
      </c>
      <c r="I159" s="85">
        <f>F159/E159*100</f>
        <v>96.5230964811939</v>
      </c>
    </row>
    <row r="160" spans="1:9" ht="13.5">
      <c r="A160" s="82">
        <v>602100</v>
      </c>
      <c r="B160" s="105" t="s">
        <v>291</v>
      </c>
      <c r="C160" s="104"/>
      <c r="D160" s="66"/>
      <c r="E160" s="66"/>
      <c r="F160" s="66">
        <v>6414.671</v>
      </c>
      <c r="G160" s="107"/>
      <c r="H160" s="107"/>
      <c r="I160" s="107"/>
    </row>
    <row r="161" spans="1:9" ht="25.5" customHeight="1">
      <c r="A161" s="82">
        <v>602400</v>
      </c>
      <c r="B161" s="203" t="s">
        <v>346</v>
      </c>
      <c r="C161" s="104"/>
      <c r="D161" s="80"/>
      <c r="E161" s="80"/>
      <c r="F161" s="80">
        <v>-15.593</v>
      </c>
      <c r="G161" s="73"/>
      <c r="H161" s="73"/>
      <c r="I161" s="73"/>
    </row>
    <row r="162" spans="1:9" ht="13.5">
      <c r="A162" s="82">
        <v>603000</v>
      </c>
      <c r="B162" s="105" t="s">
        <v>292</v>
      </c>
      <c r="C162" s="104"/>
      <c r="D162" s="66"/>
      <c r="E162" s="66"/>
      <c r="F162" s="106">
        <v>1799.716</v>
      </c>
      <c r="G162" s="107"/>
      <c r="H162" s="107"/>
      <c r="I162" s="107"/>
    </row>
    <row r="163" spans="1:9" ht="13.5">
      <c r="A163" s="108"/>
      <c r="B163" s="109" t="s">
        <v>293</v>
      </c>
      <c r="C163" s="104">
        <f>C159</f>
        <v>310455.949</v>
      </c>
      <c r="D163" s="104">
        <f>D159</f>
        <v>300544.952</v>
      </c>
      <c r="E163" s="104">
        <f>E159</f>
        <v>148310.644</v>
      </c>
      <c r="F163" s="104">
        <f>F159+F160+F161+F162</f>
        <v>151352.82</v>
      </c>
      <c r="G163" s="107">
        <f aca="true" t="shared" si="43" ref="G163:G164">F163/C163*100</f>
        <v>48.751786038411524</v>
      </c>
      <c r="H163" s="107">
        <f aca="true" t="shared" si="44" ref="H163:H164">F163/D163*100</f>
        <v>50.35946170208842</v>
      </c>
      <c r="I163" s="107">
        <f aca="true" t="shared" si="45" ref="I163:I164">F163/E163*100</f>
        <v>102.05121892667395</v>
      </c>
    </row>
    <row r="164" spans="1:9" ht="12.75">
      <c r="A164" s="67"/>
      <c r="B164" s="110" t="s">
        <v>294</v>
      </c>
      <c r="C164" s="111">
        <f>C170+C185</f>
        <v>4265.227</v>
      </c>
      <c r="D164" s="111">
        <f>D170+D185</f>
        <v>7178.5689999999995</v>
      </c>
      <c r="E164" s="111">
        <f>E170+E185</f>
        <v>6728.5689999999995</v>
      </c>
      <c r="F164" s="111">
        <f>F170+F185+F165</f>
        <v>4399.1</v>
      </c>
      <c r="G164" s="112">
        <f t="shared" si="43"/>
        <v>103.1387075060718</v>
      </c>
      <c r="H164" s="113">
        <f t="shared" si="44"/>
        <v>61.28101575676156</v>
      </c>
      <c r="I164" s="112">
        <f t="shared" si="45"/>
        <v>65.37942911784067</v>
      </c>
    </row>
    <row r="165" spans="1:9" ht="12.75">
      <c r="A165" s="58">
        <v>18010000</v>
      </c>
      <c r="B165" s="74" t="s">
        <v>295</v>
      </c>
      <c r="C165" s="70">
        <f>C166</f>
        <v>0</v>
      </c>
      <c r="D165" s="70">
        <f>D166</f>
        <v>0</v>
      </c>
      <c r="E165" s="70">
        <f>E166</f>
        <v>0</v>
      </c>
      <c r="F165" s="70">
        <f>F166+F168</f>
        <v>84.404</v>
      </c>
      <c r="G165" s="114"/>
      <c r="H165" s="113"/>
      <c r="I165" s="114"/>
    </row>
    <row r="166" spans="1:9" ht="12.75">
      <c r="A166" s="58">
        <v>18010100</v>
      </c>
      <c r="B166" s="74" t="s">
        <v>296</v>
      </c>
      <c r="C166" s="70">
        <v>0</v>
      </c>
      <c r="D166" s="70">
        <v>0</v>
      </c>
      <c r="E166" s="70">
        <v>0</v>
      </c>
      <c r="F166" s="70">
        <v>78.34</v>
      </c>
      <c r="G166" s="114"/>
      <c r="H166" s="113"/>
      <c r="I166" s="114"/>
    </row>
    <row r="167" spans="1:9" ht="12.75">
      <c r="A167" s="58"/>
      <c r="B167" s="74" t="s">
        <v>60</v>
      </c>
      <c r="C167" s="70"/>
      <c r="D167" s="70"/>
      <c r="E167" s="70"/>
      <c r="F167" s="70"/>
      <c r="G167" s="114"/>
      <c r="H167" s="113"/>
      <c r="I167" s="114"/>
    </row>
    <row r="168" spans="1:9" ht="12.75">
      <c r="A168" s="58">
        <v>18010200</v>
      </c>
      <c r="B168" s="74" t="s">
        <v>296</v>
      </c>
      <c r="C168" s="70">
        <v>0</v>
      </c>
      <c r="D168" s="70">
        <v>0</v>
      </c>
      <c r="E168" s="70">
        <v>0</v>
      </c>
      <c r="F168" s="70">
        <v>6.064</v>
      </c>
      <c r="G168" s="114"/>
      <c r="H168" s="113"/>
      <c r="I168" s="114"/>
    </row>
    <row r="169" spans="1:9" ht="12.75">
      <c r="A169" s="58"/>
      <c r="B169" s="74" t="s">
        <v>52</v>
      </c>
      <c r="C169" s="70"/>
      <c r="D169" s="70"/>
      <c r="E169" s="70"/>
      <c r="F169" s="70"/>
      <c r="G169" s="114"/>
      <c r="H169" s="113"/>
      <c r="I169" s="114"/>
    </row>
    <row r="170" spans="1:9" ht="12.75">
      <c r="A170" s="67">
        <v>25000000</v>
      </c>
      <c r="B170" s="68" t="s">
        <v>82</v>
      </c>
      <c r="C170" s="70">
        <f>C171+C179</f>
        <v>4265.227</v>
      </c>
      <c r="D170" s="70">
        <f>D171+D179</f>
        <v>6633.737999999999</v>
      </c>
      <c r="E170" s="70">
        <f>E171+E179</f>
        <v>6633.737999999999</v>
      </c>
      <c r="F170" s="70">
        <f>F171+F179</f>
        <v>4219.866</v>
      </c>
      <c r="G170" s="114">
        <f aca="true" t="shared" si="46" ref="G170:G171">F170/C170*100</f>
        <v>98.93649271187677</v>
      </c>
      <c r="H170" s="113">
        <f aca="true" t="shared" si="47" ref="H170:H171">F170/D170*100</f>
        <v>63.61218968852855</v>
      </c>
      <c r="I170" s="114">
        <f aca="true" t="shared" si="48" ref="I170:I171">F170/E170*100</f>
        <v>63.61218968852855</v>
      </c>
    </row>
    <row r="171" spans="1:9" ht="12.75">
      <c r="A171" s="67">
        <v>25010000</v>
      </c>
      <c r="B171" s="68" t="s">
        <v>297</v>
      </c>
      <c r="C171" s="70">
        <f>C173+C175+C176+C177</f>
        <v>4265.227</v>
      </c>
      <c r="D171" s="70">
        <f>D173+D175+D176+D177</f>
        <v>4186.793</v>
      </c>
      <c r="E171" s="70">
        <f>E173+E175+E176+E177</f>
        <v>4186.793</v>
      </c>
      <c r="F171" s="70">
        <f>F173+F175+F176+F177</f>
        <v>1748.403</v>
      </c>
      <c r="G171" s="114">
        <f t="shared" si="46"/>
        <v>40.99202691908309</v>
      </c>
      <c r="H171" s="113">
        <f t="shared" si="47"/>
        <v>41.75995803948273</v>
      </c>
      <c r="I171" s="114">
        <f t="shared" si="48"/>
        <v>41.75995803948273</v>
      </c>
    </row>
    <row r="172" spans="1:9" ht="12.75">
      <c r="A172" s="67"/>
      <c r="B172" s="68" t="s">
        <v>84</v>
      </c>
      <c r="C172" s="70"/>
      <c r="D172" s="70"/>
      <c r="E172" s="70"/>
      <c r="F172" s="70"/>
      <c r="G172" s="114"/>
      <c r="H172" s="113"/>
      <c r="I172" s="114"/>
    </row>
    <row r="173" spans="1:9" ht="12.75">
      <c r="A173" s="58">
        <v>25010100</v>
      </c>
      <c r="B173" s="74" t="s">
        <v>298</v>
      </c>
      <c r="C173" s="115">
        <v>3466.162</v>
      </c>
      <c r="D173" s="76">
        <v>3510.567</v>
      </c>
      <c r="E173" s="76">
        <v>3510.567</v>
      </c>
      <c r="F173" s="116">
        <v>1460.708</v>
      </c>
      <c r="G173" s="73">
        <f>F173/C173*100</f>
        <v>42.141942586641946</v>
      </c>
      <c r="H173" s="72">
        <f>F173/D173*100</f>
        <v>41.608891099358026</v>
      </c>
      <c r="I173" s="73">
        <f>F173/E173*100</f>
        <v>41.608891099358026</v>
      </c>
    </row>
    <row r="174" spans="1:9" ht="12.75">
      <c r="A174" s="58"/>
      <c r="B174" s="74" t="s">
        <v>299</v>
      </c>
      <c r="C174" s="115"/>
      <c r="D174" s="101"/>
      <c r="E174" s="101"/>
      <c r="F174" s="117"/>
      <c r="G174" s="73"/>
      <c r="H174" s="72"/>
      <c r="I174" s="73"/>
    </row>
    <row r="175" spans="1:9" ht="12.75">
      <c r="A175" s="58">
        <v>25010200</v>
      </c>
      <c r="B175" s="74" t="s">
        <v>86</v>
      </c>
      <c r="C175" s="79">
        <v>265.415</v>
      </c>
      <c r="D175" s="69">
        <v>357.236</v>
      </c>
      <c r="E175" s="69">
        <v>357.236</v>
      </c>
      <c r="F175" s="118">
        <v>145.195</v>
      </c>
      <c r="G175" s="73">
        <f aca="true" t="shared" si="49" ref="G175:G176">F175/C175*100</f>
        <v>54.70489610609799</v>
      </c>
      <c r="H175" s="72">
        <f aca="true" t="shared" si="50" ref="H175:H177">F175/D175*100</f>
        <v>40.64400004478832</v>
      </c>
      <c r="I175" s="73">
        <f aca="true" t="shared" si="51" ref="I175:I177">F175/E175*100</f>
        <v>40.64400004478832</v>
      </c>
    </row>
    <row r="176" spans="1:9" ht="12.75">
      <c r="A176" s="58">
        <v>25010300</v>
      </c>
      <c r="B176" s="74" t="s">
        <v>87</v>
      </c>
      <c r="C176" s="115">
        <v>533.65</v>
      </c>
      <c r="D176" s="69">
        <v>289.344</v>
      </c>
      <c r="E176" s="69">
        <v>289.344</v>
      </c>
      <c r="F176" s="119">
        <v>105.742</v>
      </c>
      <c r="G176" s="114">
        <f t="shared" si="49"/>
        <v>19.814859926918395</v>
      </c>
      <c r="H176" s="113">
        <f t="shared" si="50"/>
        <v>36.54542689670427</v>
      </c>
      <c r="I176" s="114">
        <f t="shared" si="51"/>
        <v>36.54542689670427</v>
      </c>
    </row>
    <row r="177" spans="1:9" ht="12.75">
      <c r="A177" s="58">
        <v>25010400</v>
      </c>
      <c r="B177" s="74" t="s">
        <v>300</v>
      </c>
      <c r="C177" s="77">
        <v>0</v>
      </c>
      <c r="D177" s="80">
        <v>29.646</v>
      </c>
      <c r="E177" s="80">
        <v>29.646</v>
      </c>
      <c r="F177" s="120">
        <v>36.758</v>
      </c>
      <c r="G177" s="73">
        <v>0</v>
      </c>
      <c r="H177" s="72">
        <f t="shared" si="50"/>
        <v>123.98974566551982</v>
      </c>
      <c r="I177" s="73">
        <f t="shared" si="51"/>
        <v>123.98974566551982</v>
      </c>
    </row>
    <row r="178" spans="1:9" ht="12.75">
      <c r="A178" s="58"/>
      <c r="B178" s="74" t="s">
        <v>301</v>
      </c>
      <c r="C178" s="77"/>
      <c r="D178" s="115"/>
      <c r="E178" s="115"/>
      <c r="F178" s="120"/>
      <c r="G178" s="73"/>
      <c r="H178" s="72"/>
      <c r="I178" s="73"/>
    </row>
    <row r="179" spans="1:9" ht="12.75">
      <c r="A179" s="67">
        <v>25020000</v>
      </c>
      <c r="B179" s="68" t="s">
        <v>302</v>
      </c>
      <c r="C179" s="70">
        <f>C180+C181</f>
        <v>0</v>
      </c>
      <c r="D179" s="70">
        <f>D180+D181</f>
        <v>2446.945</v>
      </c>
      <c r="E179" s="70">
        <f>E180+E181</f>
        <v>2446.945</v>
      </c>
      <c r="F179" s="119">
        <f>F180+F181</f>
        <v>2471.4629999999997</v>
      </c>
      <c r="G179" s="73">
        <v>0</v>
      </c>
      <c r="H179" s="72">
        <f aca="true" t="shared" si="52" ref="H179:H181">F179/D179*100</f>
        <v>101.00198410671264</v>
      </c>
      <c r="I179" s="73">
        <f aca="true" t="shared" si="53" ref="I179:I181">F179/E179*100</f>
        <v>101.00198410671264</v>
      </c>
    </row>
    <row r="180" spans="1:9" ht="12.75">
      <c r="A180" s="58">
        <v>25020100</v>
      </c>
      <c r="B180" s="74" t="s">
        <v>303</v>
      </c>
      <c r="C180" s="77">
        <v>0</v>
      </c>
      <c r="D180" s="80">
        <v>713.793</v>
      </c>
      <c r="E180" s="80">
        <v>713.793</v>
      </c>
      <c r="F180" s="120">
        <v>726.646</v>
      </c>
      <c r="G180" s="73">
        <v>0</v>
      </c>
      <c r="H180" s="72">
        <f t="shared" si="52"/>
        <v>101.8006620967143</v>
      </c>
      <c r="I180" s="73">
        <f t="shared" si="53"/>
        <v>101.8006620967143</v>
      </c>
    </row>
    <row r="181" spans="1:9" ht="12.75">
      <c r="A181" s="58">
        <v>25020200</v>
      </c>
      <c r="B181" s="74" t="s">
        <v>304</v>
      </c>
      <c r="C181" s="77">
        <v>0</v>
      </c>
      <c r="D181" s="80">
        <v>1733.152</v>
      </c>
      <c r="E181" s="80">
        <v>1733.152</v>
      </c>
      <c r="F181" s="120">
        <v>1744.817</v>
      </c>
      <c r="G181" s="73">
        <v>0</v>
      </c>
      <c r="H181" s="72">
        <f t="shared" si="52"/>
        <v>100.67305118073891</v>
      </c>
      <c r="I181" s="73">
        <f t="shared" si="53"/>
        <v>100.67305118073891</v>
      </c>
    </row>
    <row r="182" spans="1:9" ht="14.25">
      <c r="A182" s="58"/>
      <c r="B182" s="74" t="s">
        <v>305</v>
      </c>
      <c r="C182" s="74"/>
      <c r="D182" s="101"/>
      <c r="E182" s="101"/>
      <c r="F182" s="74"/>
      <c r="G182" s="121"/>
      <c r="H182" s="47"/>
      <c r="I182" s="101"/>
    </row>
    <row r="183" spans="1:9" ht="14.25">
      <c r="A183" s="58"/>
      <c r="B183" s="74" t="s">
        <v>306</v>
      </c>
      <c r="C183" s="74"/>
      <c r="D183" s="74"/>
      <c r="E183" s="74"/>
      <c r="F183" s="74"/>
      <c r="G183" s="121"/>
      <c r="H183" s="47"/>
      <c r="I183" s="101"/>
    </row>
    <row r="184" spans="1:9" ht="14.25">
      <c r="A184" s="58"/>
      <c r="B184" s="74" t="s">
        <v>307</v>
      </c>
      <c r="C184" s="74"/>
      <c r="D184" s="74"/>
      <c r="E184" s="74"/>
      <c r="F184" s="74"/>
      <c r="G184" s="121"/>
      <c r="H184" s="47"/>
      <c r="I184" s="101"/>
    </row>
    <row r="185" spans="1:9" ht="12.75">
      <c r="A185" s="67">
        <v>40000000</v>
      </c>
      <c r="B185" s="68" t="s">
        <v>308</v>
      </c>
      <c r="C185" s="70">
        <f aca="true" t="shared" si="54" ref="C185:C186">C186</f>
        <v>0</v>
      </c>
      <c r="D185" s="70">
        <f aca="true" t="shared" si="55" ref="D185:D186">D186</f>
        <v>544.831</v>
      </c>
      <c r="E185" s="70">
        <f aca="true" t="shared" si="56" ref="E185:E186">E186</f>
        <v>94.831</v>
      </c>
      <c r="F185" s="70">
        <f aca="true" t="shared" si="57" ref="F185:F186">F186</f>
        <v>94.83</v>
      </c>
      <c r="G185" s="73">
        <v>0</v>
      </c>
      <c r="H185" s="72">
        <f aca="true" t="shared" si="58" ref="H185:H188">F185/D185*100</f>
        <v>17.40539726997913</v>
      </c>
      <c r="I185" s="73">
        <f aca="true" t="shared" si="59" ref="I185:I187">F185/E185*100</f>
        <v>99.99894549250772</v>
      </c>
    </row>
    <row r="186" spans="1:9" ht="12.75">
      <c r="A186" s="67">
        <v>41000000</v>
      </c>
      <c r="B186" s="68" t="s">
        <v>92</v>
      </c>
      <c r="C186" s="70">
        <f t="shared" si="54"/>
        <v>0</v>
      </c>
      <c r="D186" s="70">
        <f t="shared" si="55"/>
        <v>544.831</v>
      </c>
      <c r="E186" s="70">
        <f t="shared" si="56"/>
        <v>94.831</v>
      </c>
      <c r="F186" s="70">
        <f t="shared" si="57"/>
        <v>94.83</v>
      </c>
      <c r="G186" s="73">
        <v>0</v>
      </c>
      <c r="H186" s="72">
        <f t="shared" si="58"/>
        <v>17.40539726997913</v>
      </c>
      <c r="I186" s="73">
        <f t="shared" si="59"/>
        <v>99.99894549250772</v>
      </c>
    </row>
    <row r="187" spans="1:9" ht="12.75">
      <c r="A187" s="67">
        <v>41030000</v>
      </c>
      <c r="B187" s="44" t="s">
        <v>309</v>
      </c>
      <c r="C187" s="70">
        <f>C188+C190+C194</f>
        <v>0</v>
      </c>
      <c r="D187" s="70">
        <f>D188+D190+D194</f>
        <v>544.831</v>
      </c>
      <c r="E187" s="70">
        <f>E188+E190+E194</f>
        <v>94.831</v>
      </c>
      <c r="F187" s="70">
        <f>F188+F190+F194</f>
        <v>94.83</v>
      </c>
      <c r="G187" s="73">
        <v>0</v>
      </c>
      <c r="H187" s="72">
        <f t="shared" si="58"/>
        <v>17.40539726997913</v>
      </c>
      <c r="I187" s="73">
        <f t="shared" si="59"/>
        <v>99.99894549250772</v>
      </c>
    </row>
    <row r="188" spans="1:9" ht="12.75">
      <c r="A188" s="90">
        <v>41035000</v>
      </c>
      <c r="B188" s="122" t="s">
        <v>310</v>
      </c>
      <c r="C188" s="79">
        <v>0</v>
      </c>
      <c r="D188" s="93">
        <v>450</v>
      </c>
      <c r="E188" s="76">
        <v>0</v>
      </c>
      <c r="F188" s="77">
        <v>0</v>
      </c>
      <c r="G188" s="73">
        <v>0</v>
      </c>
      <c r="H188" s="72">
        <f t="shared" si="58"/>
        <v>0</v>
      </c>
      <c r="I188" s="73">
        <v>0</v>
      </c>
    </row>
    <row r="189" spans="1:9" ht="12.75">
      <c r="A189" s="90"/>
      <c r="B189" s="122" t="s">
        <v>281</v>
      </c>
      <c r="C189" s="79"/>
      <c r="D189" s="98"/>
      <c r="E189" s="80"/>
      <c r="F189" s="115"/>
      <c r="G189" s="73"/>
      <c r="H189" s="72"/>
      <c r="I189" s="73"/>
    </row>
    <row r="190" spans="1:9" ht="12.75">
      <c r="A190" s="58">
        <v>41035000</v>
      </c>
      <c r="B190" s="74" t="s">
        <v>311</v>
      </c>
      <c r="C190" s="79">
        <v>0</v>
      </c>
      <c r="D190" s="93">
        <v>74.909</v>
      </c>
      <c r="E190" s="76">
        <v>74.909</v>
      </c>
      <c r="F190" s="77">
        <v>74.908</v>
      </c>
      <c r="G190" s="73">
        <v>0</v>
      </c>
      <c r="H190" s="72">
        <f>F190/D190*100</f>
        <v>99.99866504692359</v>
      </c>
      <c r="I190" s="73">
        <f>F190/E190*100</f>
        <v>99.99866504692359</v>
      </c>
    </row>
    <row r="191" spans="1:9" ht="12.75">
      <c r="A191" s="58"/>
      <c r="B191" s="74" t="s">
        <v>312</v>
      </c>
      <c r="C191" s="79"/>
      <c r="D191" s="80"/>
      <c r="E191" s="80"/>
      <c r="F191" s="115"/>
      <c r="G191" s="73"/>
      <c r="H191" s="72"/>
      <c r="I191" s="73"/>
    </row>
    <row r="192" spans="1:9" ht="12.75">
      <c r="A192" s="58"/>
      <c r="B192" s="74" t="s">
        <v>313</v>
      </c>
      <c r="C192" s="79"/>
      <c r="D192" s="80"/>
      <c r="E192" s="80"/>
      <c r="F192" s="115"/>
      <c r="G192" s="73"/>
      <c r="H192" s="72"/>
      <c r="I192" s="73"/>
    </row>
    <row r="193" spans="1:9" ht="12.75">
      <c r="A193" s="58"/>
      <c r="B193" s="74" t="s">
        <v>314</v>
      </c>
      <c r="C193" s="57"/>
      <c r="D193" s="80"/>
      <c r="E193" s="101"/>
      <c r="F193" s="74"/>
      <c r="G193" s="73"/>
      <c r="H193" s="72"/>
      <c r="I193" s="73"/>
    </row>
    <row r="194" spans="1:9" ht="12.75">
      <c r="A194" s="58">
        <v>41035000</v>
      </c>
      <c r="B194" s="74" t="s">
        <v>347</v>
      </c>
      <c r="C194" s="79">
        <v>0</v>
      </c>
      <c r="D194" s="76">
        <v>19.922</v>
      </c>
      <c r="E194" s="76">
        <v>19.922</v>
      </c>
      <c r="F194" s="77">
        <v>19.922</v>
      </c>
      <c r="G194" s="73">
        <v>0</v>
      </c>
      <c r="H194" s="72">
        <f>F194/D194*100</f>
        <v>100</v>
      </c>
      <c r="I194" s="73">
        <v>0</v>
      </c>
    </row>
    <row r="195" spans="1:9" ht="12.75">
      <c r="A195" s="58"/>
      <c r="B195" s="74" t="s">
        <v>348</v>
      </c>
      <c r="C195" s="79"/>
      <c r="D195" s="76"/>
      <c r="E195" s="76"/>
      <c r="F195" s="77"/>
      <c r="G195" s="73"/>
      <c r="H195" s="72"/>
      <c r="I195" s="73"/>
    </row>
    <row r="196" spans="1:9" ht="12.75">
      <c r="A196" s="58"/>
      <c r="B196" s="74" t="s">
        <v>349</v>
      </c>
      <c r="C196" s="79"/>
      <c r="D196" s="76"/>
      <c r="E196" s="76"/>
      <c r="F196" s="77"/>
      <c r="G196" s="73"/>
      <c r="H196" s="72"/>
      <c r="I196" s="73"/>
    </row>
    <row r="197" spans="1:9" ht="13.5">
      <c r="A197" s="80"/>
      <c r="B197" s="74"/>
      <c r="C197" s="74"/>
      <c r="D197" s="101"/>
      <c r="E197" s="101"/>
      <c r="F197" s="74"/>
      <c r="G197" s="123"/>
      <c r="H197" s="47"/>
      <c r="I197" s="123"/>
    </row>
    <row r="198" spans="1:9" ht="13.5">
      <c r="A198" s="82">
        <v>602100</v>
      </c>
      <c r="B198" s="124" t="s">
        <v>291</v>
      </c>
      <c r="C198" s="125"/>
      <c r="D198" s="126"/>
      <c r="E198" s="126"/>
      <c r="F198" s="127">
        <v>1161.462</v>
      </c>
      <c r="G198" s="126"/>
      <c r="H198" s="126"/>
      <c r="I198" s="126"/>
    </row>
    <row r="199" spans="1:9" ht="13.5">
      <c r="A199" s="82">
        <v>602300</v>
      </c>
      <c r="B199" s="128" t="s">
        <v>320</v>
      </c>
      <c r="C199" s="125"/>
      <c r="D199" s="129"/>
      <c r="E199" s="129"/>
      <c r="F199" s="204">
        <v>-84.404</v>
      </c>
      <c r="G199" s="126"/>
      <c r="H199" s="126"/>
      <c r="I199" s="126"/>
    </row>
    <row r="200" spans="1:9" ht="26.25">
      <c r="A200" s="82">
        <v>602400</v>
      </c>
      <c r="B200" s="203" t="s">
        <v>346</v>
      </c>
      <c r="C200" s="125"/>
      <c r="D200" s="129"/>
      <c r="E200" s="129"/>
      <c r="F200" s="204">
        <v>15.593</v>
      </c>
      <c r="G200" s="126"/>
      <c r="H200" s="126"/>
      <c r="I200" s="126"/>
    </row>
    <row r="201" spans="1:9" ht="13.5">
      <c r="A201" s="89"/>
      <c r="B201" s="68" t="s">
        <v>321</v>
      </c>
      <c r="C201" s="104">
        <f>C164</f>
        <v>4265.227</v>
      </c>
      <c r="D201" s="104">
        <f>D164</f>
        <v>7178.5689999999995</v>
      </c>
      <c r="E201" s="104">
        <f>E164</f>
        <v>6728.5689999999995</v>
      </c>
      <c r="F201" s="104">
        <f>F164+F198+F199+F200</f>
        <v>5491.750999999999</v>
      </c>
      <c r="G201" s="107">
        <f aca="true" t="shared" si="60" ref="G201:G202">F201/C201*100</f>
        <v>128.75635927466462</v>
      </c>
      <c r="H201" s="107">
        <f aca="true" t="shared" si="61" ref="H201:H202">F201/D201*100</f>
        <v>76.50202986138324</v>
      </c>
      <c r="I201" s="107">
        <f aca="true" t="shared" si="62" ref="I201:I202">F201/E201*100</f>
        <v>81.61840950133676</v>
      </c>
    </row>
    <row r="202" spans="1:9" ht="13.5">
      <c r="A202" s="82">
        <v>900103</v>
      </c>
      <c r="B202" s="124" t="s">
        <v>322</v>
      </c>
      <c r="C202" s="104">
        <f>C163+C201</f>
        <v>314721.17600000004</v>
      </c>
      <c r="D202" s="104">
        <f>D163+D201</f>
        <v>307723.521</v>
      </c>
      <c r="E202" s="104">
        <f>E163+E201</f>
        <v>155039.213</v>
      </c>
      <c r="F202" s="104">
        <f>F163+F201</f>
        <v>156844.571</v>
      </c>
      <c r="G202" s="81">
        <f t="shared" si="60"/>
        <v>49.836039949215234</v>
      </c>
      <c r="H202" s="81">
        <f t="shared" si="61"/>
        <v>50.9693150820278</v>
      </c>
      <c r="I202" s="81">
        <f t="shared" si="62"/>
        <v>101.16445250531554</v>
      </c>
    </row>
    <row r="203" spans="7:9" ht="12.75">
      <c r="G203" s="47"/>
      <c r="H203" s="47"/>
      <c r="I203" s="47"/>
    </row>
    <row r="204" spans="7:9" ht="12.75">
      <c r="G204" s="47"/>
      <c r="H204" s="47"/>
      <c r="I204" s="47"/>
    </row>
    <row r="205" spans="7:9" ht="12.75">
      <c r="G205" s="47"/>
      <c r="H205" s="47"/>
      <c r="I205" s="47"/>
    </row>
    <row r="206" spans="2:9" ht="14.25">
      <c r="B206" s="131"/>
      <c r="C206" s="47"/>
      <c r="D206" s="47"/>
      <c r="G206" s="47"/>
      <c r="H206" s="47"/>
      <c r="I206" s="47"/>
    </row>
    <row r="207" spans="2:9" ht="14.25">
      <c r="B207" s="132" t="s">
        <v>323</v>
      </c>
      <c r="F207" s="132" t="s">
        <v>324</v>
      </c>
      <c r="G207" s="47"/>
      <c r="H207" s="47"/>
      <c r="I207" s="47"/>
    </row>
  </sheetData>
  <sheetProtection selectLockedCells="1" selectUnlockedCells="1"/>
  <mergeCells count="1">
    <mergeCell ref="G10:I10"/>
  </mergeCells>
  <printOptions/>
  <pageMargins left="0.22013888888888888" right="0.1597222222222222" top="0.24027777777777778" bottom="0.25" header="0.5118055555555555" footer="0.5118055555555555"/>
  <pageSetup horizontalDpi="300" verticalDpi="300" orientation="portrait" paperSize="9" scale="52"/>
  <rowBreaks count="1" manualBreakCount="1"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4"/>
  <sheetViews>
    <sheetView zoomScale="75" zoomScaleNormal="75" workbookViewId="0" topLeftCell="A181">
      <selection activeCell="B201" sqref="B201"/>
    </sheetView>
  </sheetViews>
  <sheetFormatPr defaultColWidth="9.00390625" defaultRowHeight="12.75"/>
  <cols>
    <col min="1" max="1" width="13.625" style="0" customWidth="1"/>
    <col min="2" max="2" width="79.75390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2.75">
      <c r="A1" s="44"/>
      <c r="B1" s="44"/>
      <c r="C1" s="44"/>
      <c r="D1" s="44"/>
      <c r="E1" s="45" t="s">
        <v>170</v>
      </c>
      <c r="F1" s="45"/>
      <c r="G1" s="45"/>
      <c r="H1" s="45"/>
      <c r="I1" s="44"/>
      <c r="J1" s="44"/>
    </row>
    <row r="2" spans="1:10" ht="12.75">
      <c r="A2" s="44"/>
      <c r="B2" s="44"/>
      <c r="C2" s="44"/>
      <c r="D2" s="44"/>
      <c r="E2" s="45" t="s">
        <v>171</v>
      </c>
      <c r="F2" s="45"/>
      <c r="G2" s="45"/>
      <c r="H2" s="45"/>
      <c r="I2" s="44"/>
      <c r="J2" s="44"/>
    </row>
    <row r="3" spans="1:10" ht="12.75">
      <c r="A3" s="44"/>
      <c r="B3" s="44"/>
      <c r="C3" s="44"/>
      <c r="D3" s="44"/>
      <c r="E3" s="45"/>
      <c r="F3" s="45"/>
      <c r="G3" s="45" t="s">
        <v>172</v>
      </c>
      <c r="H3" s="45" t="s">
        <v>173</v>
      </c>
      <c r="I3" s="45"/>
      <c r="J3" s="44"/>
    </row>
    <row r="4" spans="1:10" ht="18">
      <c r="A4" s="46"/>
      <c r="B4" s="44"/>
      <c r="C4" s="44"/>
      <c r="D4" s="44"/>
      <c r="E4" s="44"/>
      <c r="F4" s="45"/>
      <c r="G4" s="45"/>
      <c r="H4" s="45"/>
      <c r="I4" s="47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350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2014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195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200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C16+C33+C45+C41</f>
        <v>171910.22000000003</v>
      </c>
      <c r="D15" s="69">
        <f>D16+D33+D45+D41</f>
        <v>162703.7</v>
      </c>
      <c r="E15" s="69">
        <f>E16+E33+E45+E41</f>
        <v>115895.7</v>
      </c>
      <c r="F15" s="70">
        <f>F16+F33+F45+F41</f>
        <v>117287.281</v>
      </c>
      <c r="G15" s="71">
        <f aca="true" t="shared" si="0" ref="G15:G16">F15/C15*100</f>
        <v>68.22589198012776</v>
      </c>
      <c r="H15" s="72">
        <f aca="true" t="shared" si="1" ref="H15:H16">F15/D15*100</f>
        <v>72.08642520114785</v>
      </c>
      <c r="I15" s="71">
        <f aca="true" t="shared" si="2" ref="I15:I16">F15/E15*100</f>
        <v>101.20071840456548</v>
      </c>
    </row>
    <row r="16" spans="1:9" ht="12.75">
      <c r="A16" s="67">
        <v>11000000</v>
      </c>
      <c r="B16" s="68" t="s">
        <v>201</v>
      </c>
      <c r="C16" s="69">
        <f>C18+C28</f>
        <v>85839.52</v>
      </c>
      <c r="D16" s="69">
        <f>D18+D28</f>
        <v>76633</v>
      </c>
      <c r="E16" s="69">
        <f>E18+E28</f>
        <v>56477.9</v>
      </c>
      <c r="F16" s="70">
        <f>F18+F28</f>
        <v>53541.201</v>
      </c>
      <c r="G16" s="73">
        <f t="shared" si="0"/>
        <v>62.37360250849492</v>
      </c>
      <c r="H16" s="72">
        <f t="shared" si="1"/>
        <v>69.86702986963842</v>
      </c>
      <c r="I16" s="73">
        <f t="shared" si="2"/>
        <v>94.80026877769888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21</v>
      </c>
      <c r="C18" s="75">
        <f>C19+C21+C24+C26+C28+C30</f>
        <v>85839.52</v>
      </c>
      <c r="D18" s="75">
        <f>D19+D21+D24+D26+D28+D30</f>
        <v>76633</v>
      </c>
      <c r="E18" s="75">
        <f>E19+E21+E24+E26+E28+E30</f>
        <v>56477.9</v>
      </c>
      <c r="F18" s="75">
        <f>F19+F21+F24+F26+F28+F30</f>
        <v>53541.201</v>
      </c>
      <c r="G18" s="73">
        <f aca="true" t="shared" si="3" ref="G18:G19">F18/C18*100</f>
        <v>62.37360250849492</v>
      </c>
      <c r="H18" s="72">
        <f aca="true" t="shared" si="4" ref="H18:H19">F18/D18*100</f>
        <v>69.86702986963842</v>
      </c>
      <c r="I18" s="73">
        <f aca="true" t="shared" si="5" ref="I18:I19">F18/E18*100</f>
        <v>94.80026877769888</v>
      </c>
    </row>
    <row r="19" spans="1:9" ht="12.75">
      <c r="A19" s="58">
        <v>11010100</v>
      </c>
      <c r="B19" s="74" t="s">
        <v>203</v>
      </c>
      <c r="C19" s="75">
        <v>66566.52</v>
      </c>
      <c r="D19" s="75">
        <v>61549</v>
      </c>
      <c r="E19" s="76">
        <v>44333.9</v>
      </c>
      <c r="F19" s="77">
        <v>39513.233</v>
      </c>
      <c r="G19" s="73">
        <f t="shared" si="3"/>
        <v>59.35901861776761</v>
      </c>
      <c r="H19" s="72">
        <f t="shared" si="4"/>
        <v>64.19800971583616</v>
      </c>
      <c r="I19" s="73">
        <f t="shared" si="5"/>
        <v>89.12645402276813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10477.3</v>
      </c>
      <c r="D21" s="75">
        <v>8930</v>
      </c>
      <c r="E21" s="76">
        <v>7180</v>
      </c>
      <c r="F21" s="77">
        <v>8329.526</v>
      </c>
      <c r="G21" s="73">
        <f>F21/C21*100</f>
        <v>79.5006919721684</v>
      </c>
      <c r="H21" s="72">
        <f>F21/D21*100</f>
        <v>93.27576707726763</v>
      </c>
      <c r="I21" s="73">
        <f>F21/E21*100</f>
        <v>116.01011142061282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4448.9</v>
      </c>
      <c r="D24" s="75">
        <v>3240</v>
      </c>
      <c r="E24" s="76">
        <v>2490</v>
      </c>
      <c r="F24" s="77">
        <v>2537.507</v>
      </c>
      <c r="G24" s="73">
        <f>F24/C24*100</f>
        <v>57.03672817999955</v>
      </c>
      <c r="H24" s="72">
        <f>F24/D24*100</f>
        <v>78.31811728395061</v>
      </c>
      <c r="I24" s="73">
        <f>F24/E24*100</f>
        <v>101.90791164658634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4346.8</v>
      </c>
      <c r="D26" s="75">
        <v>2914</v>
      </c>
      <c r="E26" s="76">
        <v>2474</v>
      </c>
      <c r="F26" s="77">
        <v>3151.15</v>
      </c>
      <c r="G26" s="73">
        <f>F26/C26*100</f>
        <v>72.49355847980124</v>
      </c>
      <c r="H26" s="72">
        <f>F26/D26*100</f>
        <v>108.13829787234044</v>
      </c>
      <c r="I26" s="73">
        <f>F26/E26*100</f>
        <v>127.37065481002425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78">
        <v>11010600</v>
      </c>
      <c r="B28" s="74" t="s">
        <v>212</v>
      </c>
      <c r="C28" s="75">
        <v>0</v>
      </c>
      <c r="D28" s="75">
        <v>0</v>
      </c>
      <c r="E28" s="76">
        <v>0</v>
      </c>
      <c r="F28" s="77">
        <v>0</v>
      </c>
      <c r="G28" s="73">
        <v>0</v>
      </c>
      <c r="H28" s="72">
        <v>0</v>
      </c>
      <c r="I28" s="73">
        <v>0</v>
      </c>
    </row>
    <row r="29" spans="1:9" ht="12.75">
      <c r="A29" s="78"/>
      <c r="B29" s="74" t="s">
        <v>213</v>
      </c>
      <c r="C29" s="75"/>
      <c r="D29" s="75"/>
      <c r="E29" s="76"/>
      <c r="F29" s="77"/>
      <c r="G29" s="73"/>
      <c r="H29" s="72"/>
      <c r="I29" s="73"/>
    </row>
    <row r="30" spans="1:9" ht="12.75">
      <c r="A30" s="78">
        <v>11010900</v>
      </c>
      <c r="B30" s="74" t="s">
        <v>351</v>
      </c>
      <c r="C30" s="75">
        <v>0</v>
      </c>
      <c r="D30" s="75">
        <v>0</v>
      </c>
      <c r="E30" s="76">
        <v>0</v>
      </c>
      <c r="F30" s="77">
        <v>9.785</v>
      </c>
      <c r="G30" s="73">
        <v>0</v>
      </c>
      <c r="H30" s="72">
        <v>0</v>
      </c>
      <c r="I30" s="73">
        <v>0</v>
      </c>
    </row>
    <row r="31" spans="1:9" ht="12.75">
      <c r="A31" s="78"/>
      <c r="B31" s="74" t="s">
        <v>352</v>
      </c>
      <c r="C31" s="75"/>
      <c r="D31" s="75"/>
      <c r="E31" s="76"/>
      <c r="F31" s="77"/>
      <c r="G31" s="73"/>
      <c r="H31" s="72"/>
      <c r="I31" s="73"/>
    </row>
    <row r="32" spans="1:9" ht="12.75">
      <c r="A32" s="78"/>
      <c r="B32" s="74" t="s">
        <v>353</v>
      </c>
      <c r="C32" s="75"/>
      <c r="D32" s="75"/>
      <c r="E32" s="76"/>
      <c r="F32" s="77"/>
      <c r="G32" s="73"/>
      <c r="H32" s="72"/>
      <c r="I32" s="73"/>
    </row>
    <row r="33" spans="1:9" ht="12.75">
      <c r="A33" s="78">
        <v>13000000</v>
      </c>
      <c r="B33" s="74" t="s">
        <v>31</v>
      </c>
      <c r="C33" s="75">
        <f>C34+C36</f>
        <v>80350</v>
      </c>
      <c r="D33" s="75">
        <f>D34+D36</f>
        <v>80350</v>
      </c>
      <c r="E33" s="75">
        <f>E34+E36</f>
        <v>55370</v>
      </c>
      <c r="F33" s="79">
        <f>F34+F36</f>
        <v>59682.937</v>
      </c>
      <c r="G33" s="73">
        <f>F33/C33*100</f>
        <v>74.27870192906035</v>
      </c>
      <c r="H33" s="72">
        <f>F33/D33*100</f>
        <v>74.27870192906035</v>
      </c>
      <c r="I33" s="73">
        <f>F33/E33*100</f>
        <v>107.78930287159112</v>
      </c>
    </row>
    <row r="34" spans="1:9" ht="12.75">
      <c r="A34" s="78">
        <v>13020000</v>
      </c>
      <c r="B34" s="74" t="s">
        <v>214</v>
      </c>
      <c r="C34" s="75">
        <f>C35</f>
        <v>0</v>
      </c>
      <c r="D34" s="75">
        <f>D35</f>
        <v>0</v>
      </c>
      <c r="E34" s="75">
        <f>E35</f>
        <v>0</v>
      </c>
      <c r="F34" s="79">
        <f>F35</f>
        <v>0</v>
      </c>
      <c r="G34" s="73">
        <v>0</v>
      </c>
      <c r="H34" s="72">
        <v>0</v>
      </c>
      <c r="I34" s="73">
        <v>0</v>
      </c>
    </row>
    <row r="35" spans="1:9" ht="12.75">
      <c r="A35" s="58">
        <v>13020200</v>
      </c>
      <c r="B35" s="74" t="s">
        <v>215</v>
      </c>
      <c r="C35" s="75">
        <v>0</v>
      </c>
      <c r="D35" s="75">
        <v>0</v>
      </c>
      <c r="E35" s="76">
        <v>0</v>
      </c>
      <c r="F35" s="77">
        <v>0</v>
      </c>
      <c r="G35" s="73">
        <v>0</v>
      </c>
      <c r="H35" s="72">
        <v>0</v>
      </c>
      <c r="I35" s="73">
        <v>0</v>
      </c>
    </row>
    <row r="36" spans="1:9" ht="12.75">
      <c r="A36" s="58">
        <v>13050000</v>
      </c>
      <c r="B36" s="74" t="s">
        <v>32</v>
      </c>
      <c r="C36" s="75">
        <f>C37+C38+C39+C40</f>
        <v>80350</v>
      </c>
      <c r="D36" s="75">
        <f>D37+D38+D39+D40</f>
        <v>80350</v>
      </c>
      <c r="E36" s="75">
        <f>E37+E38+E39+E40</f>
        <v>55370</v>
      </c>
      <c r="F36" s="79">
        <f>F37+F38+F39+F40</f>
        <v>59682.937</v>
      </c>
      <c r="G36" s="73">
        <f aca="true" t="shared" si="6" ref="G36:G40">F36/C36*100</f>
        <v>74.27870192906035</v>
      </c>
      <c r="H36" s="72">
        <f aca="true" t="shared" si="7" ref="H36:H40">F36/D36*100</f>
        <v>74.27870192906035</v>
      </c>
      <c r="I36" s="73">
        <f aca="true" t="shared" si="8" ref="I36:I40">F36/E36*100</f>
        <v>107.78930287159112</v>
      </c>
    </row>
    <row r="37" spans="1:9" ht="12.75">
      <c r="A37" s="58">
        <v>13050100</v>
      </c>
      <c r="B37" s="74" t="s">
        <v>33</v>
      </c>
      <c r="C37" s="75">
        <v>23000</v>
      </c>
      <c r="D37" s="75">
        <v>23000</v>
      </c>
      <c r="E37" s="76">
        <v>16770</v>
      </c>
      <c r="F37" s="77">
        <v>18002.804</v>
      </c>
      <c r="G37" s="73">
        <f t="shared" si="6"/>
        <v>78.27306086956521</v>
      </c>
      <c r="H37" s="72">
        <f t="shared" si="7"/>
        <v>78.27306086956521</v>
      </c>
      <c r="I37" s="73">
        <f t="shared" si="8"/>
        <v>107.35124627310675</v>
      </c>
    </row>
    <row r="38" spans="1:9" ht="12.75">
      <c r="A38" s="58">
        <v>13050200</v>
      </c>
      <c r="B38" s="74" t="s">
        <v>34</v>
      </c>
      <c r="C38" s="75">
        <v>49030</v>
      </c>
      <c r="D38" s="75">
        <v>49030</v>
      </c>
      <c r="E38" s="76">
        <v>32750</v>
      </c>
      <c r="F38" s="77">
        <v>33422.456</v>
      </c>
      <c r="G38" s="73">
        <f t="shared" si="6"/>
        <v>68.16735875994289</v>
      </c>
      <c r="H38" s="72">
        <f t="shared" si="7"/>
        <v>68.16735875994289</v>
      </c>
      <c r="I38" s="73">
        <f t="shared" si="8"/>
        <v>102.05330076335876</v>
      </c>
    </row>
    <row r="39" spans="1:9" ht="12.75">
      <c r="A39" s="58">
        <v>13050300</v>
      </c>
      <c r="B39" s="74" t="s">
        <v>35</v>
      </c>
      <c r="C39" s="75">
        <v>2620</v>
      </c>
      <c r="D39" s="75">
        <v>2620</v>
      </c>
      <c r="E39" s="76">
        <v>1800</v>
      </c>
      <c r="F39" s="77">
        <v>2523.811</v>
      </c>
      <c r="G39" s="73">
        <f t="shared" si="6"/>
        <v>96.32866412213741</v>
      </c>
      <c r="H39" s="72">
        <f t="shared" si="7"/>
        <v>96.32866412213741</v>
      </c>
      <c r="I39" s="73">
        <f t="shared" si="8"/>
        <v>140.21172222222222</v>
      </c>
    </row>
    <row r="40" spans="1:9" ht="12.75">
      <c r="A40" s="58">
        <v>13050500</v>
      </c>
      <c r="B40" s="74" t="s">
        <v>36</v>
      </c>
      <c r="C40" s="75">
        <v>5700</v>
      </c>
      <c r="D40" s="75">
        <v>5700</v>
      </c>
      <c r="E40" s="76">
        <v>4050</v>
      </c>
      <c r="F40" s="77">
        <v>5733.866</v>
      </c>
      <c r="G40" s="73">
        <f t="shared" si="6"/>
        <v>100.5941403508772</v>
      </c>
      <c r="H40" s="72">
        <f t="shared" si="7"/>
        <v>100.5941403508772</v>
      </c>
      <c r="I40" s="73">
        <f t="shared" si="8"/>
        <v>141.57693827160494</v>
      </c>
    </row>
    <row r="41" spans="1:9" ht="12.75">
      <c r="A41" s="67">
        <v>16000000</v>
      </c>
      <c r="B41" s="68" t="s">
        <v>216</v>
      </c>
      <c r="C41" s="75">
        <f aca="true" t="shared" si="9" ref="C41:C42">C42</f>
        <v>0</v>
      </c>
      <c r="D41" s="75">
        <f aca="true" t="shared" si="10" ref="D41:D42">D42</f>
        <v>0</v>
      </c>
      <c r="E41" s="75">
        <f aca="true" t="shared" si="11" ref="E41:E42">E42</f>
        <v>0</v>
      </c>
      <c r="F41" s="79">
        <f>F42</f>
        <v>-1.441</v>
      </c>
      <c r="G41" s="73">
        <v>0</v>
      </c>
      <c r="H41" s="72">
        <v>0</v>
      </c>
      <c r="I41" s="73">
        <v>0</v>
      </c>
    </row>
    <row r="42" spans="1:9" ht="12.75">
      <c r="A42" s="67">
        <v>16010000</v>
      </c>
      <c r="B42" s="68" t="s">
        <v>217</v>
      </c>
      <c r="C42" s="75">
        <f t="shared" si="9"/>
        <v>0</v>
      </c>
      <c r="D42" s="75">
        <f t="shared" si="10"/>
        <v>0</v>
      </c>
      <c r="E42" s="75">
        <f t="shared" si="11"/>
        <v>0</v>
      </c>
      <c r="F42" s="75">
        <f>F43+F44</f>
        <v>-1.441</v>
      </c>
      <c r="G42" s="73">
        <v>0</v>
      </c>
      <c r="H42" s="72">
        <v>0</v>
      </c>
      <c r="I42" s="73">
        <v>0</v>
      </c>
    </row>
    <row r="43" spans="1:9" ht="12.75">
      <c r="A43" s="80">
        <v>16010200</v>
      </c>
      <c r="B43" s="74" t="s">
        <v>218</v>
      </c>
      <c r="C43" s="75">
        <v>0</v>
      </c>
      <c r="D43" s="75">
        <v>0</v>
      </c>
      <c r="E43" s="75">
        <v>0</v>
      </c>
      <c r="F43" s="75">
        <v>-0.153</v>
      </c>
      <c r="G43" s="73">
        <v>0</v>
      </c>
      <c r="H43" s="72">
        <v>0</v>
      </c>
      <c r="I43" s="73">
        <v>0</v>
      </c>
    </row>
    <row r="44" spans="1:9" ht="12.75">
      <c r="A44" s="80">
        <v>16010400</v>
      </c>
      <c r="B44" s="74" t="s">
        <v>219</v>
      </c>
      <c r="C44" s="75">
        <v>0</v>
      </c>
      <c r="D44" s="75">
        <v>0</v>
      </c>
      <c r="E44" s="75">
        <v>0</v>
      </c>
      <c r="F44" s="79">
        <v>-1.288</v>
      </c>
      <c r="G44" s="73"/>
      <c r="H44" s="72"/>
      <c r="I44" s="73"/>
    </row>
    <row r="45" spans="1:9" ht="12.75">
      <c r="A45" s="67">
        <v>18000000</v>
      </c>
      <c r="B45" s="68" t="s">
        <v>37</v>
      </c>
      <c r="C45" s="69">
        <f>C46+C51+C54</f>
        <v>5720.7</v>
      </c>
      <c r="D45" s="69">
        <f>D46+D51+D54</f>
        <v>5720.7</v>
      </c>
      <c r="E45" s="69">
        <f>E46+E51+E54</f>
        <v>4047.7999999999997</v>
      </c>
      <c r="F45" s="70">
        <f>F46+F51+F54</f>
        <v>4064.5840000000007</v>
      </c>
      <c r="G45" s="73">
        <f aca="true" t="shared" si="12" ref="G45:G47">F45/C45*100</f>
        <v>71.05046585208106</v>
      </c>
      <c r="H45" s="72">
        <f aca="true" t="shared" si="13" ref="H45:H47">F45/D45*100</f>
        <v>71.05046585208106</v>
      </c>
      <c r="I45" s="73">
        <f aca="true" t="shared" si="14" ref="I45:I47">F45/E45*100</f>
        <v>100.41464499234154</v>
      </c>
    </row>
    <row r="46" spans="1:9" ht="12.75">
      <c r="A46" s="67">
        <v>18020000</v>
      </c>
      <c r="B46" s="68" t="s">
        <v>38</v>
      </c>
      <c r="C46" s="69">
        <f>C47+C49</f>
        <v>1855.7</v>
      </c>
      <c r="D46" s="69">
        <f>D47+D49</f>
        <v>1855.7</v>
      </c>
      <c r="E46" s="69">
        <f>E47+E49</f>
        <v>1290.5</v>
      </c>
      <c r="F46" s="70">
        <f>F47+F49</f>
        <v>1339.044</v>
      </c>
      <c r="G46" s="73">
        <f t="shared" si="12"/>
        <v>72.15843078083742</v>
      </c>
      <c r="H46" s="72">
        <f t="shared" si="13"/>
        <v>72.15843078083742</v>
      </c>
      <c r="I46" s="73">
        <f t="shared" si="14"/>
        <v>103.76164277411857</v>
      </c>
    </row>
    <row r="47" spans="1:9" ht="12.75">
      <c r="A47" s="58">
        <v>18020100</v>
      </c>
      <c r="B47" s="74" t="s">
        <v>220</v>
      </c>
      <c r="C47" s="75">
        <v>1528.7</v>
      </c>
      <c r="D47" s="75">
        <v>1528.7</v>
      </c>
      <c r="E47" s="76">
        <v>1090.5</v>
      </c>
      <c r="F47" s="77">
        <v>1128.276</v>
      </c>
      <c r="G47" s="73">
        <f t="shared" si="12"/>
        <v>73.80624059658534</v>
      </c>
      <c r="H47" s="72">
        <f t="shared" si="13"/>
        <v>73.80624059658534</v>
      </c>
      <c r="I47" s="73">
        <f t="shared" si="14"/>
        <v>103.46409903713894</v>
      </c>
    </row>
    <row r="48" spans="1:9" ht="12.75">
      <c r="A48" s="58"/>
      <c r="B48" s="74" t="s">
        <v>46</v>
      </c>
      <c r="C48" s="75"/>
      <c r="D48" s="75"/>
      <c r="E48" s="76"/>
      <c r="F48" s="77"/>
      <c r="G48" s="73"/>
      <c r="H48" s="72"/>
      <c r="I48" s="73"/>
    </row>
    <row r="49" spans="1:9" ht="12.75">
      <c r="A49" s="58">
        <v>18020200</v>
      </c>
      <c r="B49" s="74" t="s">
        <v>221</v>
      </c>
      <c r="C49" s="75">
        <v>327</v>
      </c>
      <c r="D49" s="75">
        <v>327</v>
      </c>
      <c r="E49" s="76">
        <v>200</v>
      </c>
      <c r="F49" s="116">
        <v>210.768</v>
      </c>
      <c r="G49" s="73">
        <f>F49/C49*100</f>
        <v>64.45504587155963</v>
      </c>
      <c r="H49" s="72">
        <f>F49/D49*100</f>
        <v>64.45504587155963</v>
      </c>
      <c r="I49" s="73">
        <f>F49/E49*100</f>
        <v>105.38400000000001</v>
      </c>
    </row>
    <row r="50" spans="1:9" ht="12.75">
      <c r="A50" s="58"/>
      <c r="B50" s="74" t="s">
        <v>46</v>
      </c>
      <c r="C50" s="75"/>
      <c r="D50" s="75"/>
      <c r="E50" s="76"/>
      <c r="F50" s="77"/>
      <c r="G50" s="73"/>
      <c r="H50" s="72"/>
      <c r="I50" s="73"/>
    </row>
    <row r="51" spans="1:9" ht="12.75">
      <c r="A51" s="67">
        <v>18030000</v>
      </c>
      <c r="B51" s="68" t="s">
        <v>41</v>
      </c>
      <c r="C51" s="69">
        <f>C52+C53</f>
        <v>307</v>
      </c>
      <c r="D51" s="69">
        <f>D52+D53</f>
        <v>307</v>
      </c>
      <c r="E51" s="69">
        <f>E52+E53</f>
        <v>192.5</v>
      </c>
      <c r="F51" s="70">
        <f>F52+F53</f>
        <v>186.15</v>
      </c>
      <c r="G51" s="73">
        <f aca="true" t="shared" si="15" ref="G51:G55">F51/C51*100</f>
        <v>60.63517915309446</v>
      </c>
      <c r="H51" s="72">
        <f aca="true" t="shared" si="16" ref="H51:H55">F51/D51*100</f>
        <v>60.63517915309446</v>
      </c>
      <c r="I51" s="73">
        <f aca="true" t="shared" si="17" ref="I51:I55">F51/E51*100</f>
        <v>96.7012987012987</v>
      </c>
    </row>
    <row r="52" spans="1:9" ht="12.75">
      <c r="A52" s="58">
        <v>18030100</v>
      </c>
      <c r="B52" s="74" t="s">
        <v>42</v>
      </c>
      <c r="C52" s="75">
        <v>272</v>
      </c>
      <c r="D52" s="75">
        <v>272</v>
      </c>
      <c r="E52" s="76">
        <v>171</v>
      </c>
      <c r="F52" s="77">
        <v>169.109</v>
      </c>
      <c r="G52" s="73">
        <f t="shared" si="15"/>
        <v>62.172426470588235</v>
      </c>
      <c r="H52" s="72">
        <f t="shared" si="16"/>
        <v>62.172426470588235</v>
      </c>
      <c r="I52" s="73">
        <f t="shared" si="17"/>
        <v>98.89415204678363</v>
      </c>
    </row>
    <row r="53" spans="1:9" ht="12.75">
      <c r="A53" s="58">
        <v>18030200</v>
      </c>
      <c r="B53" s="74" t="s">
        <v>43</v>
      </c>
      <c r="C53" s="75">
        <v>35</v>
      </c>
      <c r="D53" s="75">
        <v>35</v>
      </c>
      <c r="E53" s="76">
        <v>21.5</v>
      </c>
      <c r="F53" s="77">
        <v>17.041</v>
      </c>
      <c r="G53" s="73">
        <f t="shared" si="15"/>
        <v>48.68857142857143</v>
      </c>
      <c r="H53" s="72">
        <f t="shared" si="16"/>
        <v>48.68857142857143</v>
      </c>
      <c r="I53" s="73">
        <f t="shared" si="17"/>
        <v>79.26046511627906</v>
      </c>
    </row>
    <row r="54" spans="1:9" ht="12.75">
      <c r="A54" s="67">
        <v>18040000</v>
      </c>
      <c r="B54" s="68" t="s">
        <v>44</v>
      </c>
      <c r="C54" s="69">
        <f>C55+C57+C59+C61+C63+C65+C71+C73+C67+C69</f>
        <v>3558</v>
      </c>
      <c r="D54" s="69">
        <f>D55+D57+D59+D61+D63+D65+D71+D73+D67+D69</f>
        <v>3558</v>
      </c>
      <c r="E54" s="69">
        <f>E55+E57+E59+E61+E63+E65+E71+E73+E67+E69</f>
        <v>2564.7999999999997</v>
      </c>
      <c r="F54" s="69">
        <f>F55+F57+F59+F61+F63+F65+F71+F73+F67+F69</f>
        <v>2539.3900000000003</v>
      </c>
      <c r="G54" s="73">
        <f t="shared" si="15"/>
        <v>71.37127599775155</v>
      </c>
      <c r="H54" s="72">
        <f t="shared" si="16"/>
        <v>71.37127599775155</v>
      </c>
      <c r="I54" s="73">
        <f t="shared" si="17"/>
        <v>99.00927947598255</v>
      </c>
    </row>
    <row r="55" spans="1:9" ht="12.75">
      <c r="A55" s="58">
        <v>18040100</v>
      </c>
      <c r="B55" s="74" t="s">
        <v>222</v>
      </c>
      <c r="C55" s="75">
        <v>238</v>
      </c>
      <c r="D55" s="75">
        <v>238</v>
      </c>
      <c r="E55" s="76">
        <v>162.6</v>
      </c>
      <c r="F55" s="77">
        <v>169.545</v>
      </c>
      <c r="G55" s="73">
        <f t="shared" si="15"/>
        <v>71.23739495798318</v>
      </c>
      <c r="H55" s="72">
        <f t="shared" si="16"/>
        <v>71.23739495798318</v>
      </c>
      <c r="I55" s="73">
        <f t="shared" si="17"/>
        <v>104.2712177121771</v>
      </c>
    </row>
    <row r="56" spans="1:9" ht="12.75">
      <c r="A56" s="58"/>
      <c r="B56" s="74" t="s">
        <v>52</v>
      </c>
      <c r="C56" s="58"/>
      <c r="D56" s="58"/>
      <c r="E56" s="76"/>
      <c r="F56" s="77"/>
      <c r="G56" s="73"/>
      <c r="H56" s="72"/>
      <c r="I56" s="73"/>
    </row>
    <row r="57" spans="1:9" ht="12.75">
      <c r="A57" s="58">
        <v>18040200</v>
      </c>
      <c r="B57" s="74" t="s">
        <v>222</v>
      </c>
      <c r="C57" s="75">
        <v>2071</v>
      </c>
      <c r="D57" s="75">
        <v>2071</v>
      </c>
      <c r="E57" s="69">
        <v>1539</v>
      </c>
      <c r="F57" s="70">
        <v>1524.379</v>
      </c>
      <c r="G57" s="73">
        <f>F57/C57*100</f>
        <v>73.60593915982616</v>
      </c>
      <c r="H57" s="72">
        <f>F57/D57*100</f>
        <v>73.60593915982616</v>
      </c>
      <c r="I57" s="73">
        <f>F57/E57*100</f>
        <v>99.04996751137102</v>
      </c>
    </row>
    <row r="58" spans="1:9" ht="12.75">
      <c r="A58" s="58"/>
      <c r="B58" s="74" t="s">
        <v>60</v>
      </c>
      <c r="C58" s="58"/>
      <c r="D58" s="58"/>
      <c r="E58" s="69"/>
      <c r="F58" s="70"/>
      <c r="G58" s="73"/>
      <c r="H58" s="72"/>
      <c r="I58" s="73"/>
    </row>
    <row r="59" spans="1:9" ht="12.75">
      <c r="A59" s="58">
        <v>18040500</v>
      </c>
      <c r="B59" s="74" t="s">
        <v>223</v>
      </c>
      <c r="C59" s="75">
        <v>8</v>
      </c>
      <c r="D59" s="75">
        <v>8</v>
      </c>
      <c r="E59" s="76">
        <v>4.5</v>
      </c>
      <c r="F59" s="77">
        <v>5.413</v>
      </c>
      <c r="G59" s="73">
        <f>F59/C59*100</f>
        <v>67.66250000000001</v>
      </c>
      <c r="H59" s="72">
        <f>F59/D59*100</f>
        <v>67.66250000000001</v>
      </c>
      <c r="I59" s="73">
        <f>F59/E59*100</f>
        <v>120.28888888888889</v>
      </c>
    </row>
    <row r="60" spans="1:9" ht="12.75">
      <c r="A60" s="58"/>
      <c r="B60" s="74" t="s">
        <v>224</v>
      </c>
      <c r="C60" s="58"/>
      <c r="D60" s="58"/>
      <c r="E60" s="76"/>
      <c r="F60" s="77"/>
      <c r="G60" s="73"/>
      <c r="H60" s="72"/>
      <c r="I60" s="73"/>
    </row>
    <row r="61" spans="1:9" ht="12.75">
      <c r="A61" s="58">
        <v>18040600</v>
      </c>
      <c r="B61" s="74" t="s">
        <v>225</v>
      </c>
      <c r="C61" s="75">
        <v>271</v>
      </c>
      <c r="D61" s="75">
        <v>271</v>
      </c>
      <c r="E61" s="76">
        <v>195.1</v>
      </c>
      <c r="F61" s="77">
        <v>189.559</v>
      </c>
      <c r="G61" s="73">
        <f>F61/C61*100</f>
        <v>69.9479704797048</v>
      </c>
      <c r="H61" s="72">
        <f>F61/D61*100</f>
        <v>69.9479704797048</v>
      </c>
      <c r="I61" s="73">
        <f>F61/E61*100</f>
        <v>97.15991799077396</v>
      </c>
    </row>
    <row r="62" spans="1:9" ht="12.75">
      <c r="A62" s="58"/>
      <c r="B62" s="74" t="s">
        <v>226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18040700</v>
      </c>
      <c r="B63" s="74" t="s">
        <v>223</v>
      </c>
      <c r="C63" s="75">
        <v>154</v>
      </c>
      <c r="D63" s="75">
        <v>154</v>
      </c>
      <c r="E63" s="76">
        <v>115.1</v>
      </c>
      <c r="F63" s="77">
        <v>128.544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227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18040800</v>
      </c>
      <c r="B65" s="74" t="s">
        <v>225</v>
      </c>
      <c r="C65" s="75">
        <v>656</v>
      </c>
      <c r="D65" s="75">
        <v>656</v>
      </c>
      <c r="E65" s="69">
        <v>440.5</v>
      </c>
      <c r="F65" s="70">
        <v>422.974</v>
      </c>
      <c r="G65" s="73">
        <f>F65/C65*100</f>
        <v>64.47774390243902</v>
      </c>
      <c r="H65" s="72">
        <f>F65/D65*100</f>
        <v>64.47774390243902</v>
      </c>
      <c r="I65" s="73">
        <f>F65/E65*100</f>
        <v>96.02133938706015</v>
      </c>
    </row>
    <row r="66" spans="1:9" ht="12.75">
      <c r="A66" s="58"/>
      <c r="B66" s="74" t="s">
        <v>228</v>
      </c>
      <c r="C66" s="75"/>
      <c r="D66" s="75"/>
      <c r="E66" s="69"/>
      <c r="F66" s="70"/>
      <c r="G66" s="73"/>
      <c r="H66" s="72"/>
      <c r="I66" s="73"/>
    </row>
    <row r="67" spans="1:9" ht="12.75">
      <c r="A67" s="58">
        <v>18040900</v>
      </c>
      <c r="B67" s="74" t="s">
        <v>229</v>
      </c>
      <c r="C67" s="75">
        <v>0</v>
      </c>
      <c r="D67" s="75">
        <v>0</v>
      </c>
      <c r="E67" s="76">
        <v>0</v>
      </c>
      <c r="F67" s="77">
        <v>0.12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230</v>
      </c>
      <c r="C68" s="75"/>
      <c r="D68" s="75"/>
      <c r="E68" s="76"/>
      <c r="F68" s="77"/>
      <c r="G68" s="73"/>
      <c r="H68" s="72"/>
      <c r="I68" s="73"/>
    </row>
    <row r="69" spans="1:9" ht="12.75">
      <c r="A69" s="58">
        <v>18041000</v>
      </c>
      <c r="B69" s="74" t="s">
        <v>56</v>
      </c>
      <c r="C69" s="75">
        <v>14</v>
      </c>
      <c r="D69" s="75">
        <v>14</v>
      </c>
      <c r="E69" s="76">
        <v>1.8</v>
      </c>
      <c r="F69" s="77">
        <v>0.288</v>
      </c>
      <c r="G69" s="73">
        <f>F69/C69*100</f>
        <v>2.057142857142857</v>
      </c>
      <c r="H69" s="72">
        <f>F69/D69*100</f>
        <v>2.057142857142857</v>
      </c>
      <c r="I69" s="73">
        <v>0</v>
      </c>
    </row>
    <row r="70" spans="1:9" ht="12.75">
      <c r="A70" s="58"/>
      <c r="B70" s="74" t="s">
        <v>57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18041400</v>
      </c>
      <c r="B71" s="74" t="s">
        <v>231</v>
      </c>
      <c r="C71" s="75">
        <v>120</v>
      </c>
      <c r="D71" s="75">
        <v>120</v>
      </c>
      <c r="E71" s="76">
        <v>88.2</v>
      </c>
      <c r="F71" s="77">
        <v>84.132</v>
      </c>
      <c r="G71" s="73">
        <f>F71/C71*100</f>
        <v>70.11</v>
      </c>
      <c r="H71" s="72">
        <f>F71/D71*100</f>
        <v>70.11</v>
      </c>
      <c r="I71" s="73">
        <f>F71/E71*100</f>
        <v>95.38775510204081</v>
      </c>
    </row>
    <row r="72" spans="1:9" ht="12.75">
      <c r="A72" s="58"/>
      <c r="B72" s="74" t="s">
        <v>232</v>
      </c>
      <c r="C72" s="75"/>
      <c r="D72" s="75"/>
      <c r="E72" s="69"/>
      <c r="F72" s="70"/>
      <c r="G72" s="73"/>
      <c r="H72" s="72"/>
      <c r="I72" s="73"/>
    </row>
    <row r="73" spans="1:9" ht="12.75">
      <c r="A73" s="58">
        <v>18041700</v>
      </c>
      <c r="B73" s="74" t="s">
        <v>233</v>
      </c>
      <c r="C73" s="75">
        <v>26</v>
      </c>
      <c r="D73" s="75">
        <v>26</v>
      </c>
      <c r="E73" s="76">
        <v>18</v>
      </c>
      <c r="F73" s="77">
        <v>14.436</v>
      </c>
      <c r="G73" s="73">
        <f>F73/C73*100</f>
        <v>55.52307692307692</v>
      </c>
      <c r="H73" s="72">
        <f>F73/D73*100</f>
        <v>55.52307692307692</v>
      </c>
      <c r="I73" s="73">
        <f>F73/E73*100</f>
        <v>80.2</v>
      </c>
    </row>
    <row r="74" spans="1:9" ht="12.75">
      <c r="A74" s="58"/>
      <c r="B74" s="74" t="s">
        <v>46</v>
      </c>
      <c r="C74" s="58"/>
      <c r="D74" s="58"/>
      <c r="E74" s="76"/>
      <c r="F74" s="77"/>
      <c r="G74" s="73"/>
      <c r="H74" s="72"/>
      <c r="I74" s="73"/>
    </row>
    <row r="75" spans="1:9" ht="12.75">
      <c r="A75" s="67">
        <v>20000000</v>
      </c>
      <c r="B75" s="68" t="s">
        <v>62</v>
      </c>
      <c r="C75" s="69">
        <f>C76+C83+C91</f>
        <v>471.5</v>
      </c>
      <c r="D75" s="69">
        <f>D76+D83+D91</f>
        <v>601.5</v>
      </c>
      <c r="E75" s="69">
        <f>E76+E83+E91</f>
        <v>385.8</v>
      </c>
      <c r="F75" s="70">
        <f>F76+F83+F91</f>
        <v>409.688</v>
      </c>
      <c r="G75" s="73">
        <f>F75/C75*100</f>
        <v>86.89034994697774</v>
      </c>
      <c r="H75" s="72">
        <f>F75/D75*100</f>
        <v>68.11105569409808</v>
      </c>
      <c r="I75" s="73">
        <f>F75/E75*100</f>
        <v>106.19180922757904</v>
      </c>
    </row>
    <row r="76" spans="1:9" ht="12.75">
      <c r="A76" s="67">
        <v>21000000</v>
      </c>
      <c r="B76" s="68" t="s">
        <v>63</v>
      </c>
      <c r="C76" s="69">
        <f>C77</f>
        <v>91.5</v>
      </c>
      <c r="D76" s="69">
        <f>D77</f>
        <v>91.5</v>
      </c>
      <c r="E76" s="69">
        <f>E77</f>
        <v>59.5</v>
      </c>
      <c r="F76" s="70">
        <f>F77</f>
        <v>85.541</v>
      </c>
      <c r="G76" s="73"/>
      <c r="H76" s="72"/>
      <c r="I76" s="73"/>
    </row>
    <row r="77" spans="1:9" ht="12.75">
      <c r="A77" s="67">
        <v>21080000</v>
      </c>
      <c r="B77" s="68" t="s">
        <v>64</v>
      </c>
      <c r="C77" s="69">
        <f>C78+C79+C82</f>
        <v>91.5</v>
      </c>
      <c r="D77" s="69">
        <f>D78+D79+D82</f>
        <v>91.5</v>
      </c>
      <c r="E77" s="69">
        <f>E78+E79+E82</f>
        <v>59.5</v>
      </c>
      <c r="F77" s="70">
        <f>F78+F79+F82</f>
        <v>85.541</v>
      </c>
      <c r="G77" s="73">
        <f>F77/C77*100</f>
        <v>93.48743169398907</v>
      </c>
      <c r="H77" s="72">
        <f>F77/D77*100</f>
        <v>93.48743169398907</v>
      </c>
      <c r="I77" s="73">
        <f>F77/E77*100</f>
        <v>143.76638655462185</v>
      </c>
    </row>
    <row r="78" spans="1:9" ht="12.75">
      <c r="A78" s="58">
        <v>21080500</v>
      </c>
      <c r="B78" s="74" t="s">
        <v>64</v>
      </c>
      <c r="C78" s="75">
        <v>0.5</v>
      </c>
      <c r="D78" s="75">
        <v>0.5</v>
      </c>
      <c r="E78" s="76">
        <v>0</v>
      </c>
      <c r="F78" s="77">
        <v>12.228</v>
      </c>
      <c r="G78" s="73"/>
      <c r="H78" s="72"/>
      <c r="I78" s="73"/>
    </row>
    <row r="79" spans="1:9" ht="12.75">
      <c r="A79" s="58">
        <v>21080900</v>
      </c>
      <c r="B79" s="74" t="s">
        <v>234</v>
      </c>
      <c r="C79" s="75">
        <v>3</v>
      </c>
      <c r="D79" s="75">
        <v>3</v>
      </c>
      <c r="E79" s="76">
        <v>0</v>
      </c>
      <c r="F79" s="77">
        <v>7.282</v>
      </c>
      <c r="G79" s="73">
        <f>F79/C79*100</f>
        <v>242.73333333333335</v>
      </c>
      <c r="H79" s="72">
        <f>F79/D79*100</f>
        <v>242.73333333333335</v>
      </c>
      <c r="I79" s="73">
        <v>0</v>
      </c>
    </row>
    <row r="80" spans="1:9" ht="12.75">
      <c r="A80" s="58"/>
      <c r="B80" s="74" t="s">
        <v>235</v>
      </c>
      <c r="C80" s="75"/>
      <c r="D80" s="75"/>
      <c r="E80" s="76"/>
      <c r="F80" s="77"/>
      <c r="G80" s="73"/>
      <c r="H80" s="72"/>
      <c r="I80" s="73"/>
    </row>
    <row r="81" spans="1:9" ht="12.75">
      <c r="A81" s="58"/>
      <c r="B81" s="74" t="s">
        <v>236</v>
      </c>
      <c r="C81" s="75"/>
      <c r="D81" s="75"/>
      <c r="E81" s="76"/>
      <c r="F81" s="77"/>
      <c r="G81" s="73"/>
      <c r="H81" s="72"/>
      <c r="I81" s="73"/>
    </row>
    <row r="82" spans="1:9" ht="12.75">
      <c r="A82" s="58">
        <v>21081100</v>
      </c>
      <c r="B82" s="74" t="s">
        <v>68</v>
      </c>
      <c r="C82" s="75">
        <v>88</v>
      </c>
      <c r="D82" s="75">
        <v>88</v>
      </c>
      <c r="E82" s="76">
        <v>59.5</v>
      </c>
      <c r="F82" s="77">
        <v>66.031</v>
      </c>
      <c r="G82" s="73">
        <f aca="true" t="shared" si="18" ref="G82:G83">F82/C82*100</f>
        <v>75.03522727272728</v>
      </c>
      <c r="H82" s="72">
        <f aca="true" t="shared" si="19" ref="H82:H83">F82/D82*100</f>
        <v>75.03522727272728</v>
      </c>
      <c r="I82" s="73">
        <f aca="true" t="shared" si="20" ref="I82:I83">F82/E82*100</f>
        <v>110.9764705882353</v>
      </c>
    </row>
    <row r="83" spans="1:9" ht="12.75">
      <c r="A83" s="67">
        <v>22000000</v>
      </c>
      <c r="B83" s="68" t="s">
        <v>237</v>
      </c>
      <c r="C83" s="69">
        <f>C85</f>
        <v>370</v>
      </c>
      <c r="D83" s="69">
        <f>D85</f>
        <v>500</v>
      </c>
      <c r="E83" s="69">
        <f>E85</f>
        <v>321.5</v>
      </c>
      <c r="F83" s="70">
        <f>F85</f>
        <v>220.434</v>
      </c>
      <c r="G83" s="73">
        <f t="shared" si="18"/>
        <v>59.57675675675675</v>
      </c>
      <c r="H83" s="72">
        <f t="shared" si="19"/>
        <v>44.0868</v>
      </c>
      <c r="I83" s="73">
        <f t="shared" si="20"/>
        <v>68.56423017107309</v>
      </c>
    </row>
    <row r="84" spans="1:9" ht="12.75">
      <c r="A84" s="58"/>
      <c r="B84" s="68" t="s">
        <v>238</v>
      </c>
      <c r="C84" s="58"/>
      <c r="D84" s="58"/>
      <c r="E84" s="76"/>
      <c r="F84" s="77"/>
      <c r="G84" s="73"/>
      <c r="H84" s="72"/>
      <c r="I84" s="73"/>
    </row>
    <row r="85" spans="1:9" ht="12.75">
      <c r="A85" s="67">
        <v>22090000</v>
      </c>
      <c r="B85" s="68" t="s">
        <v>71</v>
      </c>
      <c r="C85" s="69">
        <f>C86+C89</f>
        <v>370</v>
      </c>
      <c r="D85" s="69">
        <f>D86+D89</f>
        <v>500</v>
      </c>
      <c r="E85" s="69">
        <f>E86+E89</f>
        <v>321.5</v>
      </c>
      <c r="F85" s="70">
        <f>F86+F89</f>
        <v>220.434</v>
      </c>
      <c r="G85" s="73">
        <f aca="true" t="shared" si="21" ref="G85:G86">F85/C85*100</f>
        <v>59.57675675675675</v>
      </c>
      <c r="H85" s="72">
        <f aca="true" t="shared" si="22" ref="H85:H86">F85/D85*100</f>
        <v>44.0868</v>
      </c>
      <c r="I85" s="73">
        <f aca="true" t="shared" si="23" ref="I85:I86">F85/E85*100</f>
        <v>68.56423017107309</v>
      </c>
    </row>
    <row r="86" spans="1:9" ht="12.75">
      <c r="A86" s="58">
        <v>22090100</v>
      </c>
      <c r="B86" s="74" t="s">
        <v>239</v>
      </c>
      <c r="C86" s="75">
        <v>314</v>
      </c>
      <c r="D86" s="75">
        <v>444</v>
      </c>
      <c r="E86" s="76">
        <v>285</v>
      </c>
      <c r="F86" s="77">
        <v>171.683</v>
      </c>
      <c r="G86" s="73">
        <f t="shared" si="21"/>
        <v>54.67611464968153</v>
      </c>
      <c r="H86" s="72">
        <f t="shared" si="22"/>
        <v>38.667342342342344</v>
      </c>
      <c r="I86" s="73">
        <f t="shared" si="23"/>
        <v>60.239649122807016</v>
      </c>
    </row>
    <row r="87" spans="1:9" ht="12.75">
      <c r="A87" s="58"/>
      <c r="B87" s="74" t="s">
        <v>240</v>
      </c>
      <c r="C87" s="75"/>
      <c r="D87" s="75"/>
      <c r="E87" s="76"/>
      <c r="F87" s="77"/>
      <c r="G87" s="73"/>
      <c r="H87" s="72"/>
      <c r="I87" s="73"/>
    </row>
    <row r="88" spans="1:9" ht="12.75">
      <c r="A88" s="58"/>
      <c r="B88" s="74" t="s">
        <v>241</v>
      </c>
      <c r="C88" s="75"/>
      <c r="D88" s="75"/>
      <c r="E88" s="76"/>
      <c r="F88" s="77"/>
      <c r="G88" s="73"/>
      <c r="H88" s="72"/>
      <c r="I88" s="73"/>
    </row>
    <row r="89" spans="1:9" ht="12.75">
      <c r="A89" s="58">
        <v>22090400</v>
      </c>
      <c r="B89" s="74" t="s">
        <v>242</v>
      </c>
      <c r="C89" s="75">
        <v>56</v>
      </c>
      <c r="D89" s="75">
        <v>56</v>
      </c>
      <c r="E89" s="76">
        <v>36.5</v>
      </c>
      <c r="F89" s="77">
        <v>48.751</v>
      </c>
      <c r="G89" s="73">
        <f>F89/C89*100</f>
        <v>87.05535714285713</v>
      </c>
      <c r="H89" s="72">
        <f>F89/D89*100</f>
        <v>87.05535714285713</v>
      </c>
      <c r="I89" s="73">
        <f>F89/E89*100</f>
        <v>133.56438356164384</v>
      </c>
    </row>
    <row r="90" spans="1:9" ht="12.75">
      <c r="A90" s="58"/>
      <c r="B90" s="74" t="s">
        <v>243</v>
      </c>
      <c r="C90" s="75"/>
      <c r="D90" s="75"/>
      <c r="E90" s="76"/>
      <c r="F90" s="77"/>
      <c r="G90" s="73"/>
      <c r="H90" s="72"/>
      <c r="I90" s="73"/>
    </row>
    <row r="91" spans="1:9" ht="12.75">
      <c r="A91" s="67">
        <v>24000000</v>
      </c>
      <c r="B91" s="68" t="s">
        <v>76</v>
      </c>
      <c r="C91" s="69">
        <f aca="true" t="shared" si="24" ref="C91:C92">C92</f>
        <v>10</v>
      </c>
      <c r="D91" s="69">
        <f aca="true" t="shared" si="25" ref="D91:D92">D92</f>
        <v>10</v>
      </c>
      <c r="E91" s="69">
        <f aca="true" t="shared" si="26" ref="E91:E92">E92</f>
        <v>4.8</v>
      </c>
      <c r="F91" s="70">
        <f aca="true" t="shared" si="27" ref="F91:F92">F92</f>
        <v>103.713</v>
      </c>
      <c r="G91" s="73">
        <f aca="true" t="shared" si="28" ref="G91:G96">F91/C91*100</f>
        <v>1037.1299999999999</v>
      </c>
      <c r="H91" s="72">
        <f aca="true" t="shared" si="29" ref="H91:H96">F91/D91*100</f>
        <v>1037.1299999999999</v>
      </c>
      <c r="I91" s="73">
        <f aca="true" t="shared" si="30" ref="I91:I96">F91/E91*100</f>
        <v>2160.6875</v>
      </c>
    </row>
    <row r="92" spans="1:9" ht="12.75">
      <c r="A92" s="67">
        <v>24060000</v>
      </c>
      <c r="B92" s="68" t="s">
        <v>64</v>
      </c>
      <c r="C92" s="69">
        <f t="shared" si="24"/>
        <v>10</v>
      </c>
      <c r="D92" s="69">
        <f t="shared" si="25"/>
        <v>10</v>
      </c>
      <c r="E92" s="69">
        <f t="shared" si="26"/>
        <v>4.8</v>
      </c>
      <c r="F92" s="70">
        <f t="shared" si="27"/>
        <v>103.713</v>
      </c>
      <c r="G92" s="73">
        <f t="shared" si="28"/>
        <v>1037.1299999999999</v>
      </c>
      <c r="H92" s="72">
        <f t="shared" si="29"/>
        <v>1037.1299999999999</v>
      </c>
      <c r="I92" s="73">
        <f t="shared" si="30"/>
        <v>2160.6875</v>
      </c>
    </row>
    <row r="93" spans="1:9" ht="12.75">
      <c r="A93" s="58">
        <v>24060300</v>
      </c>
      <c r="B93" s="74" t="s">
        <v>64</v>
      </c>
      <c r="C93" s="75">
        <v>10</v>
      </c>
      <c r="D93" s="75">
        <v>10</v>
      </c>
      <c r="E93" s="76">
        <v>4.8</v>
      </c>
      <c r="F93" s="77">
        <v>103.713</v>
      </c>
      <c r="G93" s="73">
        <f t="shared" si="28"/>
        <v>1037.1299999999999</v>
      </c>
      <c r="H93" s="72">
        <f t="shared" si="29"/>
        <v>1037.1299999999999</v>
      </c>
      <c r="I93" s="73">
        <f t="shared" si="30"/>
        <v>2160.6875</v>
      </c>
    </row>
    <row r="94" spans="1:9" ht="12.75">
      <c r="A94" s="67">
        <v>30000000</v>
      </c>
      <c r="B94" s="68" t="s">
        <v>77</v>
      </c>
      <c r="C94" s="69">
        <f aca="true" t="shared" si="31" ref="C94:C95">C95</f>
        <v>1.5</v>
      </c>
      <c r="D94" s="69">
        <f aca="true" t="shared" si="32" ref="D94:D95">D95</f>
        <v>1.5</v>
      </c>
      <c r="E94" s="69">
        <f aca="true" t="shared" si="33" ref="E94:E95">E95</f>
        <v>1.5</v>
      </c>
      <c r="F94" s="70">
        <f aca="true" t="shared" si="34" ref="F94:F95">F95</f>
        <v>21.58</v>
      </c>
      <c r="G94" s="73">
        <f t="shared" si="28"/>
        <v>1438.6666666666665</v>
      </c>
      <c r="H94" s="72">
        <f t="shared" si="29"/>
        <v>1438.6666666666665</v>
      </c>
      <c r="I94" s="73">
        <f t="shared" si="30"/>
        <v>1438.6666666666665</v>
      </c>
    </row>
    <row r="95" spans="1:9" ht="12.75">
      <c r="A95" s="67">
        <v>31000000</v>
      </c>
      <c r="B95" s="68" t="s">
        <v>78</v>
      </c>
      <c r="C95" s="69">
        <f t="shared" si="31"/>
        <v>1.5</v>
      </c>
      <c r="D95" s="69">
        <f t="shared" si="32"/>
        <v>1.5</v>
      </c>
      <c r="E95" s="69">
        <f t="shared" si="33"/>
        <v>1.5</v>
      </c>
      <c r="F95" s="70">
        <f t="shared" si="34"/>
        <v>21.58</v>
      </c>
      <c r="G95" s="73">
        <f t="shared" si="28"/>
        <v>1438.6666666666665</v>
      </c>
      <c r="H95" s="72">
        <f t="shared" si="29"/>
        <v>1438.6666666666665</v>
      </c>
      <c r="I95" s="73">
        <f t="shared" si="30"/>
        <v>1438.6666666666665</v>
      </c>
    </row>
    <row r="96" spans="1:9" ht="12.75">
      <c r="A96" s="58">
        <v>31010200</v>
      </c>
      <c r="B96" s="74" t="s">
        <v>244</v>
      </c>
      <c r="C96" s="75">
        <v>1.5</v>
      </c>
      <c r="D96" s="75">
        <v>1.5</v>
      </c>
      <c r="E96" s="76">
        <v>1.5</v>
      </c>
      <c r="F96" s="77">
        <v>21.58</v>
      </c>
      <c r="G96" s="73">
        <f t="shared" si="28"/>
        <v>1438.6666666666665</v>
      </c>
      <c r="H96" s="72">
        <f t="shared" si="29"/>
        <v>1438.6666666666665</v>
      </c>
      <c r="I96" s="73">
        <f t="shared" si="30"/>
        <v>1438.6666666666665</v>
      </c>
    </row>
    <row r="97" spans="1:9" ht="12.75">
      <c r="A97" s="58"/>
      <c r="B97" s="74" t="s">
        <v>245</v>
      </c>
      <c r="C97" s="75"/>
      <c r="D97" s="75"/>
      <c r="E97" s="69"/>
      <c r="F97" s="70"/>
      <c r="G97" s="73"/>
      <c r="H97" s="72"/>
      <c r="I97" s="73"/>
    </row>
    <row r="98" spans="1:9" ht="13.5">
      <c r="A98" s="58"/>
      <c r="B98" s="74" t="s">
        <v>246</v>
      </c>
      <c r="C98" s="75"/>
      <c r="D98" s="75"/>
      <c r="E98" s="69"/>
      <c r="F98" s="70"/>
      <c r="G98" s="81"/>
      <c r="H98" s="72"/>
      <c r="I98" s="81"/>
    </row>
    <row r="99" spans="1:9" ht="15.75">
      <c r="A99" s="82">
        <v>900101</v>
      </c>
      <c r="B99" s="83" t="s">
        <v>247</v>
      </c>
      <c r="C99" s="84">
        <f>C15+C75+C94</f>
        <v>172383.22000000003</v>
      </c>
      <c r="D99" s="84">
        <f>D15+D75+D94</f>
        <v>163306.7</v>
      </c>
      <c r="E99" s="84">
        <f>E15+E75+E94</f>
        <v>116283</v>
      </c>
      <c r="F99" s="84">
        <f>F15+F75+F94</f>
        <v>117718.549</v>
      </c>
      <c r="G99" s="85">
        <f>F99/C99*100</f>
        <v>68.28886767517162</v>
      </c>
      <c r="H99" s="85">
        <f>F99/D99*100</f>
        <v>72.0843351803692</v>
      </c>
      <c r="I99" s="85">
        <f>F99/E99*100</f>
        <v>101.23453041287205</v>
      </c>
    </row>
    <row r="100" spans="1:9" ht="15.75">
      <c r="A100" s="82"/>
      <c r="B100" s="83"/>
      <c r="C100" s="84"/>
      <c r="D100" s="84"/>
      <c r="E100" s="84"/>
      <c r="F100" s="84"/>
      <c r="G100" s="85"/>
      <c r="H100" s="85"/>
      <c r="I100" s="86"/>
    </row>
    <row r="101" spans="1:9" ht="12.75">
      <c r="A101" s="67">
        <v>40000000</v>
      </c>
      <c r="B101" s="87" t="s">
        <v>91</v>
      </c>
      <c r="C101" s="70">
        <f>C102</f>
        <v>138072.729</v>
      </c>
      <c r="D101" s="70">
        <f>D102</f>
        <v>138080.69999999998</v>
      </c>
      <c r="E101" s="70">
        <f>E102</f>
        <v>101468.649</v>
      </c>
      <c r="F101" s="70">
        <f>F102</f>
        <v>96054.199</v>
      </c>
      <c r="G101" s="88">
        <f aca="true" t="shared" si="35" ref="G101:G104">F101/C101*100</f>
        <v>69.56782827114252</v>
      </c>
      <c r="H101" s="71">
        <f aca="true" t="shared" si="36" ref="H101:H104">F101/D101*100</f>
        <v>69.56381232134542</v>
      </c>
      <c r="I101" s="71">
        <f aca="true" t="shared" si="37" ref="I101:I104">F101/E101*100</f>
        <v>94.66391831037386</v>
      </c>
    </row>
    <row r="102" spans="1:9" ht="12.75">
      <c r="A102" s="67">
        <v>41000000</v>
      </c>
      <c r="B102" s="89" t="s">
        <v>92</v>
      </c>
      <c r="C102" s="70">
        <f>C109+C103</f>
        <v>138072.729</v>
      </c>
      <c r="D102" s="70">
        <f>D109+D103</f>
        <v>138080.69999999998</v>
      </c>
      <c r="E102" s="70">
        <f>E109+E103</f>
        <v>101468.649</v>
      </c>
      <c r="F102" s="70">
        <f>F109+F103</f>
        <v>96054.199</v>
      </c>
      <c r="G102" s="73">
        <f t="shared" si="35"/>
        <v>69.56782827114252</v>
      </c>
      <c r="H102" s="73">
        <f t="shared" si="36"/>
        <v>69.56381232134542</v>
      </c>
      <c r="I102" s="73">
        <f t="shared" si="37"/>
        <v>94.66391831037386</v>
      </c>
    </row>
    <row r="103" spans="1:9" ht="12.75">
      <c r="A103" s="67">
        <v>41020000</v>
      </c>
      <c r="B103" s="89" t="s">
        <v>93</v>
      </c>
      <c r="C103" s="70">
        <f>C104+C107</f>
        <v>120.356</v>
      </c>
      <c r="D103" s="70">
        <f>D104+D107</f>
        <v>4135.277</v>
      </c>
      <c r="E103" s="70">
        <f>E104+E107</f>
        <v>641.599</v>
      </c>
      <c r="F103" s="70">
        <f>F104+F107</f>
        <v>641.599</v>
      </c>
      <c r="G103" s="73">
        <f t="shared" si="35"/>
        <v>533.0843497623717</v>
      </c>
      <c r="H103" s="73">
        <f t="shared" si="36"/>
        <v>15.51526052547387</v>
      </c>
      <c r="I103" s="73">
        <f t="shared" si="37"/>
        <v>100</v>
      </c>
    </row>
    <row r="104" spans="1:9" ht="12.75">
      <c r="A104" s="58">
        <v>41020300</v>
      </c>
      <c r="B104" s="10" t="s">
        <v>248</v>
      </c>
      <c r="C104" s="79">
        <v>120.356</v>
      </c>
      <c r="D104" s="75">
        <v>458.108</v>
      </c>
      <c r="E104" s="76">
        <v>458.108</v>
      </c>
      <c r="F104" s="76">
        <v>458.108</v>
      </c>
      <c r="G104" s="73">
        <f t="shared" si="35"/>
        <v>380.62747183356043</v>
      </c>
      <c r="H104" s="73">
        <f t="shared" si="36"/>
        <v>100</v>
      </c>
      <c r="I104" s="73">
        <f t="shared" si="37"/>
        <v>100</v>
      </c>
    </row>
    <row r="105" spans="1:9" ht="12.75">
      <c r="A105" s="58"/>
      <c r="B105" s="10" t="s">
        <v>249</v>
      </c>
      <c r="C105" s="79"/>
      <c r="D105" s="58"/>
      <c r="E105" s="76"/>
      <c r="F105" s="76"/>
      <c r="G105" s="73"/>
      <c r="H105" s="73"/>
      <c r="I105" s="73"/>
    </row>
    <row r="106" spans="1:9" ht="12.75">
      <c r="A106" s="58"/>
      <c r="B106" s="10" t="s">
        <v>250</v>
      </c>
      <c r="C106" s="79"/>
      <c r="D106" s="75"/>
      <c r="E106" s="76"/>
      <c r="F106" s="76"/>
      <c r="G106" s="73"/>
      <c r="H106" s="73"/>
      <c r="I106" s="73"/>
    </row>
    <row r="107" spans="1:9" ht="12.75">
      <c r="A107" s="58">
        <v>41020900</v>
      </c>
      <c r="B107" s="10" t="s">
        <v>251</v>
      </c>
      <c r="C107" s="79">
        <v>0</v>
      </c>
      <c r="D107" s="79">
        <v>3677.169</v>
      </c>
      <c r="E107" s="77">
        <v>183.491</v>
      </c>
      <c r="F107" s="77">
        <v>183.491</v>
      </c>
      <c r="G107" s="73">
        <v>0</v>
      </c>
      <c r="H107" s="73">
        <f>F107/D107*100</f>
        <v>4.990007258301156</v>
      </c>
      <c r="I107" s="73">
        <f>F107/E107*100</f>
        <v>100</v>
      </c>
    </row>
    <row r="108" spans="1:9" ht="12.75">
      <c r="A108" s="58"/>
      <c r="B108" s="10"/>
      <c r="C108" s="79"/>
      <c r="D108" s="79"/>
      <c r="E108" s="77"/>
      <c r="F108" s="77"/>
      <c r="G108" s="73"/>
      <c r="H108" s="73"/>
      <c r="I108" s="73"/>
    </row>
    <row r="109" spans="1:9" ht="12.75">
      <c r="A109" s="67">
        <v>41030000</v>
      </c>
      <c r="B109" s="89" t="s">
        <v>97</v>
      </c>
      <c r="C109" s="70">
        <f>C111+C114+C119+C129+C132+C134+C157</f>
        <v>137952.373</v>
      </c>
      <c r="D109" s="70">
        <f>D111+D114+D119+D129+D132+D134+D157</f>
        <v>133945.42299999998</v>
      </c>
      <c r="E109" s="70">
        <f>E111+E114+E119+E129+E132+E134+E157</f>
        <v>100827.05</v>
      </c>
      <c r="F109" s="70">
        <f>F111+F114+F119+F129+F132+F134+F157</f>
        <v>95412.59999999999</v>
      </c>
      <c r="G109" s="73">
        <f>F109/C109*100</f>
        <v>69.16343512264193</v>
      </c>
      <c r="H109" s="73">
        <f>F109/D109*100</f>
        <v>71.2324451728373</v>
      </c>
      <c r="I109" s="73">
        <f>F109/E109*100</f>
        <v>94.62996289190251</v>
      </c>
    </row>
    <row r="110" spans="1:9" ht="12.75">
      <c r="A110" s="58"/>
      <c r="B110" s="10" t="s">
        <v>98</v>
      </c>
      <c r="C110" s="57"/>
      <c r="D110" s="69"/>
      <c r="E110" s="69"/>
      <c r="F110" s="69"/>
      <c r="G110" s="73"/>
      <c r="H110" s="73"/>
      <c r="I110" s="73"/>
    </row>
    <row r="111" spans="1:9" ht="12.75">
      <c r="A111" s="58">
        <v>41030600</v>
      </c>
      <c r="B111" s="10" t="s">
        <v>252</v>
      </c>
      <c r="C111" s="79">
        <v>114390.3</v>
      </c>
      <c r="D111" s="75">
        <v>104771.7</v>
      </c>
      <c r="E111" s="76">
        <v>79550.1</v>
      </c>
      <c r="F111" s="76">
        <v>78510.36</v>
      </c>
      <c r="G111" s="73">
        <f>F111/C111*100</f>
        <v>68.63375653355223</v>
      </c>
      <c r="H111" s="201">
        <f>F111/D111*100</f>
        <v>74.93470087819516</v>
      </c>
      <c r="I111" s="73">
        <f>F111/E111*100</f>
        <v>98.6929746159967</v>
      </c>
    </row>
    <row r="112" spans="1:9" ht="12.75">
      <c r="A112" s="58"/>
      <c r="B112" s="10" t="s">
        <v>253</v>
      </c>
      <c r="C112" s="57"/>
      <c r="D112" s="75"/>
      <c r="E112" s="76"/>
      <c r="F112" s="76"/>
      <c r="G112" s="73"/>
      <c r="H112" s="73"/>
      <c r="I112" s="73"/>
    </row>
    <row r="113" spans="1:9" ht="12.75">
      <c r="A113" s="58"/>
      <c r="B113" s="10" t="s">
        <v>254</v>
      </c>
      <c r="C113" s="57"/>
      <c r="D113" s="69"/>
      <c r="E113" s="69"/>
      <c r="F113" s="69"/>
      <c r="G113" s="73"/>
      <c r="H113" s="73"/>
      <c r="I113" s="73"/>
    </row>
    <row r="114" spans="1:9" ht="12.75">
      <c r="A114" s="58">
        <v>41030800</v>
      </c>
      <c r="B114" s="10" t="s">
        <v>255</v>
      </c>
      <c r="C114" s="79">
        <v>20103.3</v>
      </c>
      <c r="D114" s="69">
        <v>25243.7</v>
      </c>
      <c r="E114" s="69">
        <v>17945.423</v>
      </c>
      <c r="F114" s="69">
        <v>14044.51</v>
      </c>
      <c r="G114" s="73">
        <f>F114/C114*100</f>
        <v>69.86171424591983</v>
      </c>
      <c r="H114" s="73">
        <f>F114/D114*100</f>
        <v>55.635703165542296</v>
      </c>
      <c r="I114" s="73">
        <f>F114/E114*100</f>
        <v>78.26235135276556</v>
      </c>
    </row>
    <row r="115" spans="1:9" ht="12.75">
      <c r="A115" s="58"/>
      <c r="B115" s="10" t="s">
        <v>256</v>
      </c>
      <c r="C115" s="57"/>
      <c r="D115" s="75"/>
      <c r="E115" s="75"/>
      <c r="F115" s="75"/>
      <c r="G115" s="73"/>
      <c r="H115" s="73"/>
      <c r="I115" s="73"/>
    </row>
    <row r="116" spans="1:9" ht="12.75">
      <c r="A116" s="58"/>
      <c r="B116" s="10" t="s">
        <v>257</v>
      </c>
      <c r="C116" s="57"/>
      <c r="D116" s="69"/>
      <c r="E116" s="69"/>
      <c r="F116" s="69"/>
      <c r="G116" s="73"/>
      <c r="H116" s="73"/>
      <c r="I116" s="73"/>
    </row>
    <row r="117" spans="1:9" ht="12.75">
      <c r="A117" s="58"/>
      <c r="B117" s="10" t="s">
        <v>258</v>
      </c>
      <c r="C117" s="57"/>
      <c r="D117" s="75"/>
      <c r="E117" s="76"/>
      <c r="F117" s="76"/>
      <c r="G117" s="73"/>
      <c r="H117" s="73"/>
      <c r="I117" s="73"/>
    </row>
    <row r="118" spans="1:9" ht="12.75">
      <c r="A118" s="58"/>
      <c r="B118" s="10" t="s">
        <v>136</v>
      </c>
      <c r="C118" s="57"/>
      <c r="D118" s="75"/>
      <c r="E118" s="76"/>
      <c r="F118" s="76"/>
      <c r="G118" s="73"/>
      <c r="H118" s="73"/>
      <c r="I118" s="73"/>
    </row>
    <row r="119" spans="1:9" ht="12.75">
      <c r="A119" s="58">
        <v>41030900</v>
      </c>
      <c r="B119" s="10" t="s">
        <v>259</v>
      </c>
      <c r="C119" s="79">
        <v>881.4</v>
      </c>
      <c r="D119" s="75">
        <v>881.4</v>
      </c>
      <c r="E119" s="76">
        <v>586.324</v>
      </c>
      <c r="F119" s="76">
        <v>582.496</v>
      </c>
      <c r="G119" s="73">
        <f>F119/C119*100</f>
        <v>66.08758792829589</v>
      </c>
      <c r="H119" s="73">
        <f>F119/D119*100</f>
        <v>66.08758792829589</v>
      </c>
      <c r="I119" s="73">
        <f>F119/E119*100</f>
        <v>99.34711865794338</v>
      </c>
    </row>
    <row r="120" spans="1:9" ht="12.75">
      <c r="A120" s="58"/>
      <c r="B120" s="10" t="s">
        <v>260</v>
      </c>
      <c r="C120" s="57"/>
      <c r="D120" s="75"/>
      <c r="E120" s="75"/>
      <c r="F120" s="75"/>
      <c r="G120" s="73"/>
      <c r="H120" s="73"/>
      <c r="I120" s="73"/>
    </row>
    <row r="121" spans="1:9" ht="12.75">
      <c r="A121" s="58"/>
      <c r="B121" s="10" t="s">
        <v>261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262</v>
      </c>
      <c r="C122" s="57"/>
      <c r="D122" s="76"/>
      <c r="E122" s="76"/>
      <c r="F122" s="76"/>
      <c r="G122" s="73"/>
      <c r="H122" s="73"/>
      <c r="I122" s="73"/>
    </row>
    <row r="123" spans="1:9" ht="12.75">
      <c r="A123" s="58"/>
      <c r="B123" s="10" t="s">
        <v>263</v>
      </c>
      <c r="C123" s="57"/>
      <c r="D123" s="80"/>
      <c r="E123" s="76"/>
      <c r="F123" s="76"/>
      <c r="G123" s="73"/>
      <c r="H123" s="73"/>
      <c r="I123" s="73"/>
    </row>
    <row r="124" spans="1:9" ht="12.75">
      <c r="A124" s="58"/>
      <c r="B124" s="10" t="s">
        <v>264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265</v>
      </c>
      <c r="C125" s="57"/>
      <c r="D125" s="76"/>
      <c r="E125" s="76"/>
      <c r="F125" s="76"/>
      <c r="G125" s="73"/>
      <c r="H125" s="73"/>
      <c r="I125" s="73"/>
    </row>
    <row r="126" spans="1:9" ht="12.75">
      <c r="A126" s="58"/>
      <c r="B126" s="10" t="s">
        <v>266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/>
      <c r="B127" s="10" t="s">
        <v>267</v>
      </c>
      <c r="C127" s="57"/>
      <c r="D127" s="80"/>
      <c r="E127" s="76"/>
      <c r="F127" s="76"/>
      <c r="G127" s="73"/>
      <c r="H127" s="73"/>
      <c r="I127" s="73"/>
    </row>
    <row r="128" spans="1:9" ht="12.75">
      <c r="A128" s="58"/>
      <c r="B128" s="10" t="s">
        <v>268</v>
      </c>
      <c r="C128" s="57"/>
      <c r="D128" s="80"/>
      <c r="E128" s="76"/>
      <c r="F128" s="76"/>
      <c r="G128" s="73"/>
      <c r="H128" s="73"/>
      <c r="I128" s="73"/>
    </row>
    <row r="129" spans="1:9" ht="12.75">
      <c r="A129" s="58">
        <v>41031000</v>
      </c>
      <c r="B129" s="10" t="s">
        <v>269</v>
      </c>
      <c r="C129" s="79">
        <v>18.9</v>
      </c>
      <c r="D129" s="76">
        <v>18.9</v>
      </c>
      <c r="E129" s="76">
        <v>17.356</v>
      </c>
      <c r="F129" s="76">
        <v>10.829</v>
      </c>
      <c r="G129" s="73">
        <f>F129/C129*100</f>
        <v>57.2962962962963</v>
      </c>
      <c r="H129" s="73">
        <f>F129/D129*100</f>
        <v>57.2962962962963</v>
      </c>
      <c r="I129" s="73">
        <f>F129/E129*100</f>
        <v>62.39340861949758</v>
      </c>
    </row>
    <row r="130" spans="1:9" ht="12.75">
      <c r="A130" s="58"/>
      <c r="B130" s="10" t="s">
        <v>270</v>
      </c>
      <c r="C130" s="57"/>
      <c r="D130" s="76"/>
      <c r="E130" s="76"/>
      <c r="F130" s="76"/>
      <c r="G130" s="73"/>
      <c r="H130" s="73"/>
      <c r="I130" s="73"/>
    </row>
    <row r="131" spans="1:9" ht="12.75">
      <c r="A131" s="58"/>
      <c r="B131" s="10" t="s">
        <v>271</v>
      </c>
      <c r="C131" s="57"/>
      <c r="D131" s="80"/>
      <c r="E131" s="76"/>
      <c r="F131" s="76"/>
      <c r="G131" s="73"/>
      <c r="H131" s="73"/>
      <c r="I131" s="73"/>
    </row>
    <row r="132" spans="1:9" ht="12.75">
      <c r="A132" s="90">
        <v>41033800</v>
      </c>
      <c r="B132" s="91" t="s">
        <v>272</v>
      </c>
      <c r="C132" s="92">
        <v>1649.34</v>
      </c>
      <c r="D132" s="92">
        <v>0</v>
      </c>
      <c r="E132" s="93">
        <v>0</v>
      </c>
      <c r="F132" s="93">
        <v>0</v>
      </c>
      <c r="G132" s="94">
        <f>F132/C132*100</f>
        <v>0</v>
      </c>
      <c r="H132" s="94">
        <v>0</v>
      </c>
      <c r="I132" s="73">
        <v>0</v>
      </c>
    </row>
    <row r="133" spans="1:9" ht="12.75">
      <c r="A133" s="90"/>
      <c r="B133" s="91" t="s">
        <v>273</v>
      </c>
      <c r="C133" s="57"/>
      <c r="D133" s="80"/>
      <c r="E133" s="93"/>
      <c r="F133" s="93"/>
      <c r="G133" s="94"/>
      <c r="H133" s="94"/>
      <c r="I133" s="73"/>
    </row>
    <row r="134" spans="1:9" ht="12.75">
      <c r="A134" s="95">
        <v>41035000</v>
      </c>
      <c r="B134" s="96" t="s">
        <v>149</v>
      </c>
      <c r="C134" s="79">
        <f>C135+C137+C138+C141+C143+C145+C148+C150+C152+C155</f>
        <v>31.4</v>
      </c>
      <c r="D134" s="79">
        <f>D135+D137+D138+D141+D143+D145+D148+D150+D152+D155</f>
        <v>2151.99</v>
      </c>
      <c r="E134" s="79">
        <f>E135+E137+E138+E141+E143+E145+E148+E150+E152+E155</f>
        <v>2036.8799999999999</v>
      </c>
      <c r="F134" s="79">
        <f>F135+F137+F138+F141+F143+F145+F148+F150+F152+F155</f>
        <v>1626.973</v>
      </c>
      <c r="G134" s="94">
        <f aca="true" t="shared" si="38" ref="G134:G135">F134/C134*100</f>
        <v>5181.4426751592355</v>
      </c>
      <c r="H134" s="94">
        <f aca="true" t="shared" si="39" ref="H134:H135">F134/D134*100</f>
        <v>75.60318588841027</v>
      </c>
      <c r="I134" s="73">
        <f aca="true" t="shared" si="40" ref="I134:I135">F134/E134*100</f>
        <v>79.87574132987707</v>
      </c>
    </row>
    <row r="135" spans="1:9" ht="12.75">
      <c r="A135" s="97">
        <v>41035000</v>
      </c>
      <c r="B135" s="91" t="s">
        <v>274</v>
      </c>
      <c r="C135" s="79">
        <v>31.4</v>
      </c>
      <c r="D135" s="93">
        <v>31.4</v>
      </c>
      <c r="E135" s="93">
        <v>31.4</v>
      </c>
      <c r="F135" s="93">
        <v>0</v>
      </c>
      <c r="G135" s="94">
        <f t="shared" si="38"/>
        <v>0</v>
      </c>
      <c r="H135" s="94">
        <f t="shared" si="39"/>
        <v>0</v>
      </c>
      <c r="I135" s="73">
        <f t="shared" si="40"/>
        <v>0</v>
      </c>
    </row>
    <row r="136" spans="1:9" ht="12.75">
      <c r="A136" s="97"/>
      <c r="B136" s="91" t="s">
        <v>275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>
        <v>41035000</v>
      </c>
      <c r="B137" s="91" t="s">
        <v>151</v>
      </c>
      <c r="C137" s="79">
        <v>0</v>
      </c>
      <c r="D137" s="93">
        <v>77.623</v>
      </c>
      <c r="E137" s="93">
        <v>77.623</v>
      </c>
      <c r="F137" s="93">
        <v>77.623</v>
      </c>
      <c r="G137" s="94">
        <v>0</v>
      </c>
      <c r="H137" s="94">
        <f aca="true" t="shared" si="41" ref="H137:H138">F137/D137*100</f>
        <v>100</v>
      </c>
      <c r="I137" s="73">
        <f aca="true" t="shared" si="42" ref="I137:I138">F137/E137*100</f>
        <v>100</v>
      </c>
    </row>
    <row r="138" spans="1:9" ht="12.75">
      <c r="A138" s="97">
        <v>41035000</v>
      </c>
      <c r="B138" s="91" t="s">
        <v>276</v>
      </c>
      <c r="C138" s="79">
        <v>0</v>
      </c>
      <c r="D138" s="93">
        <v>26.4</v>
      </c>
      <c r="E138" s="93">
        <v>19.8</v>
      </c>
      <c r="F138" s="93">
        <v>19.8</v>
      </c>
      <c r="G138" s="94">
        <v>0</v>
      </c>
      <c r="H138" s="94">
        <f t="shared" si="41"/>
        <v>75.00000000000001</v>
      </c>
      <c r="I138" s="73">
        <f t="shared" si="42"/>
        <v>100</v>
      </c>
    </row>
    <row r="139" spans="1:9" ht="12.75">
      <c r="A139" s="97"/>
      <c r="B139" s="91" t="s">
        <v>277</v>
      </c>
      <c r="C139" s="57"/>
      <c r="D139" s="98"/>
      <c r="E139" s="93"/>
      <c r="F139" s="93"/>
      <c r="G139" s="94"/>
      <c r="H139" s="94"/>
      <c r="I139" s="73"/>
    </row>
    <row r="140" spans="1:9" ht="12.75">
      <c r="A140" s="97"/>
      <c r="B140" s="91" t="s">
        <v>278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>
        <v>41035000</v>
      </c>
      <c r="B141" s="91" t="s">
        <v>279</v>
      </c>
      <c r="C141" s="79">
        <v>0</v>
      </c>
      <c r="D141" s="93">
        <v>110.727</v>
      </c>
      <c r="E141" s="93">
        <v>12.717</v>
      </c>
      <c r="F141" s="93">
        <v>12.717</v>
      </c>
      <c r="G141" s="94">
        <v>0</v>
      </c>
      <c r="H141" s="94">
        <f>F141/D141*100</f>
        <v>11.485003657644477</v>
      </c>
      <c r="I141" s="73">
        <f>F141/E141*100</f>
        <v>100</v>
      </c>
    </row>
    <row r="142" spans="1:9" ht="12.75">
      <c r="A142" s="97"/>
      <c r="B142" s="91" t="s">
        <v>280</v>
      </c>
      <c r="C142" s="57"/>
      <c r="D142" s="98"/>
      <c r="E142" s="93"/>
      <c r="F142" s="93"/>
      <c r="G142" s="94"/>
      <c r="H142" s="94"/>
      <c r="I142" s="73"/>
    </row>
    <row r="143" spans="1:9" ht="12.75">
      <c r="A143" s="97">
        <v>41035000</v>
      </c>
      <c r="B143" s="91" t="s">
        <v>274</v>
      </c>
      <c r="C143" s="79">
        <v>0</v>
      </c>
      <c r="D143" s="93">
        <v>194.898</v>
      </c>
      <c r="E143" s="93">
        <v>194.898</v>
      </c>
      <c r="F143" s="93">
        <v>17.419</v>
      </c>
      <c r="G143" s="94">
        <v>0</v>
      </c>
      <c r="H143" s="94">
        <f>F143/D143*100</f>
        <v>8.937495510472145</v>
      </c>
      <c r="I143" s="73">
        <f>F143/E143*100</f>
        <v>8.937495510472145</v>
      </c>
    </row>
    <row r="144" spans="1:9" ht="12.75">
      <c r="A144" s="97"/>
      <c r="B144" s="91" t="s">
        <v>281</v>
      </c>
      <c r="C144" s="79"/>
      <c r="D144" s="93"/>
      <c r="E144" s="93"/>
      <c r="F144" s="93"/>
      <c r="G144" s="94"/>
      <c r="H144" s="94"/>
      <c r="I144" s="73"/>
    </row>
    <row r="145" spans="1:9" ht="12.75">
      <c r="A145" s="97">
        <v>41035000</v>
      </c>
      <c r="B145" s="91" t="s">
        <v>282</v>
      </c>
      <c r="C145" s="79">
        <v>0</v>
      </c>
      <c r="D145" s="93">
        <v>35</v>
      </c>
      <c r="E145" s="93">
        <v>24.5</v>
      </c>
      <c r="F145" s="93">
        <v>14.821</v>
      </c>
      <c r="G145" s="94">
        <v>0</v>
      </c>
      <c r="H145" s="94">
        <f>F145/D145*100</f>
        <v>42.34571428571429</v>
      </c>
      <c r="I145" s="73">
        <f>F145/E145*100</f>
        <v>60.493877551020404</v>
      </c>
    </row>
    <row r="146" spans="1:9" ht="12.75">
      <c r="A146" s="97"/>
      <c r="B146" s="91" t="s">
        <v>338</v>
      </c>
      <c r="C146" s="57"/>
      <c r="D146" s="76"/>
      <c r="E146" s="93"/>
      <c r="F146" s="93"/>
      <c r="G146" s="94"/>
      <c r="H146" s="94"/>
      <c r="I146" s="73"/>
    </row>
    <row r="147" spans="1:9" ht="12.75">
      <c r="A147" s="97"/>
      <c r="B147" s="91" t="s">
        <v>284</v>
      </c>
      <c r="C147" s="57"/>
      <c r="D147" s="76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339</v>
      </c>
      <c r="C148" s="79">
        <v>0</v>
      </c>
      <c r="D148" s="76">
        <v>46.389</v>
      </c>
      <c r="E148" s="93">
        <v>46.389</v>
      </c>
      <c r="F148" s="93">
        <v>46.38</v>
      </c>
      <c r="G148" s="94">
        <v>0</v>
      </c>
      <c r="H148" s="94">
        <f>F148/D148*100</f>
        <v>99.98059884886503</v>
      </c>
      <c r="I148" s="73">
        <v>0</v>
      </c>
    </row>
    <row r="149" spans="1:9" ht="12.75">
      <c r="A149" s="97"/>
      <c r="B149" s="202" t="s">
        <v>340</v>
      </c>
      <c r="C149" s="57"/>
      <c r="D149" s="76"/>
      <c r="E149" s="93"/>
      <c r="F149" s="93"/>
      <c r="G149" s="94"/>
      <c r="H149" s="94"/>
      <c r="I149" s="73"/>
    </row>
    <row r="150" spans="1:9" ht="12.75">
      <c r="A150" s="97">
        <v>41035000</v>
      </c>
      <c r="B150" s="202" t="s">
        <v>341</v>
      </c>
      <c r="C150" s="79">
        <v>0</v>
      </c>
      <c r="D150" s="76">
        <v>477.483</v>
      </c>
      <c r="E150" s="93">
        <v>477.483</v>
      </c>
      <c r="F150" s="93">
        <v>286.143</v>
      </c>
      <c r="G150" s="94">
        <v>0</v>
      </c>
      <c r="H150" s="94">
        <f>F150/D150*100</f>
        <v>59.92736914193804</v>
      </c>
      <c r="I150" s="73">
        <f>F150/E150*100</f>
        <v>59.92736914193804</v>
      </c>
    </row>
    <row r="151" spans="1:9" ht="12.75">
      <c r="A151" s="97"/>
      <c r="B151" s="202" t="s">
        <v>342</v>
      </c>
      <c r="C151" s="57"/>
      <c r="D151" s="76"/>
      <c r="E151" s="93"/>
      <c r="F151" s="93"/>
      <c r="G151" s="94"/>
      <c r="H151" s="94"/>
      <c r="I151" s="73"/>
    </row>
    <row r="152" spans="1:9" ht="12.75">
      <c r="A152" s="97">
        <v>41035000</v>
      </c>
      <c r="B152" s="202" t="s">
        <v>343</v>
      </c>
      <c r="C152" s="79">
        <v>0</v>
      </c>
      <c r="D152" s="76">
        <v>1150.12</v>
      </c>
      <c r="E152" s="93">
        <v>1150.12</v>
      </c>
      <c r="F152" s="93">
        <v>1150.12</v>
      </c>
      <c r="G152" s="94">
        <v>0</v>
      </c>
      <c r="H152" s="94">
        <f>F152/D152*100</f>
        <v>100</v>
      </c>
      <c r="I152" s="73">
        <f>F152/E152*100</f>
        <v>100</v>
      </c>
    </row>
    <row r="153" spans="1:9" ht="12.75">
      <c r="A153" s="97"/>
      <c r="B153" s="202" t="s">
        <v>344</v>
      </c>
      <c r="C153" s="57"/>
      <c r="D153" s="76"/>
      <c r="E153" s="93"/>
      <c r="F153" s="93"/>
      <c r="G153" s="94"/>
      <c r="H153" s="94"/>
      <c r="I153" s="73"/>
    </row>
    <row r="154" spans="1:9" ht="12.75">
      <c r="A154" s="97"/>
      <c r="B154" s="202" t="s">
        <v>345</v>
      </c>
      <c r="C154" s="57"/>
      <c r="D154" s="76"/>
      <c r="E154" s="93"/>
      <c r="F154" s="93"/>
      <c r="G154" s="94"/>
      <c r="H154" s="94"/>
      <c r="I154" s="73"/>
    </row>
    <row r="155" spans="1:9" ht="12.75">
      <c r="A155" s="97">
        <v>41035000</v>
      </c>
      <c r="B155" s="205" t="s">
        <v>354</v>
      </c>
      <c r="C155" s="79">
        <v>0</v>
      </c>
      <c r="D155" s="76">
        <v>1.95</v>
      </c>
      <c r="E155" s="93">
        <v>1.95</v>
      </c>
      <c r="F155" s="93">
        <v>1.95</v>
      </c>
      <c r="G155" s="94">
        <v>0</v>
      </c>
      <c r="H155" s="94">
        <f>F155/D155*100</f>
        <v>100</v>
      </c>
      <c r="I155" s="73">
        <f>F155/E155*100</f>
        <v>100</v>
      </c>
    </row>
    <row r="156" spans="1:9" ht="12.75">
      <c r="A156" s="97"/>
      <c r="B156" s="202" t="s">
        <v>355</v>
      </c>
      <c r="C156" s="57"/>
      <c r="D156" s="76"/>
      <c r="E156" s="93"/>
      <c r="F156" s="93"/>
      <c r="G156" s="94"/>
      <c r="H156" s="94"/>
      <c r="I156" s="73"/>
    </row>
    <row r="157" spans="1:9" ht="12.75">
      <c r="A157" s="58">
        <v>41035800</v>
      </c>
      <c r="B157" s="74" t="s">
        <v>285</v>
      </c>
      <c r="C157" s="79">
        <v>877.733</v>
      </c>
      <c r="D157" s="80">
        <v>877.733</v>
      </c>
      <c r="E157" s="93">
        <v>690.967</v>
      </c>
      <c r="F157" s="93">
        <v>637.432</v>
      </c>
      <c r="G157" s="94">
        <f>F157/C157*100</f>
        <v>72.62254011185635</v>
      </c>
      <c r="H157" s="94">
        <f>F157/D157*100</f>
        <v>72.62254011185635</v>
      </c>
      <c r="I157" s="73">
        <f>F157/E157*100</f>
        <v>92.25216254900741</v>
      </c>
    </row>
    <row r="158" spans="1:9" ht="12.75">
      <c r="A158" s="58"/>
      <c r="B158" s="74" t="s">
        <v>286</v>
      </c>
      <c r="C158" s="57"/>
      <c r="D158" s="80"/>
      <c r="E158" s="93"/>
      <c r="F158" s="93"/>
      <c r="G158" s="94"/>
      <c r="H158" s="94"/>
      <c r="I158" s="73"/>
    </row>
    <row r="159" spans="1:9" ht="12.75">
      <c r="A159" s="58"/>
      <c r="B159" s="74" t="s">
        <v>287</v>
      </c>
      <c r="C159" s="57"/>
      <c r="D159" s="75"/>
      <c r="E159" s="99"/>
      <c r="F159" s="100"/>
      <c r="G159" s="94"/>
      <c r="H159" s="94"/>
      <c r="I159" s="73"/>
    </row>
    <row r="160" spans="1:9" ht="12.75">
      <c r="A160" s="58"/>
      <c r="B160" s="74" t="s">
        <v>288</v>
      </c>
      <c r="C160" s="57"/>
      <c r="D160" s="101"/>
      <c r="E160" s="76"/>
      <c r="F160" s="76"/>
      <c r="G160" s="73"/>
      <c r="H160" s="73"/>
      <c r="I160" s="73"/>
    </row>
    <row r="161" spans="1:9" ht="12.75">
      <c r="A161" s="58"/>
      <c r="B161" s="74" t="s">
        <v>289</v>
      </c>
      <c r="C161" s="57"/>
      <c r="D161" s="80"/>
      <c r="E161" s="76"/>
      <c r="F161" s="76"/>
      <c r="G161" s="73"/>
      <c r="H161" s="73"/>
      <c r="I161" s="73"/>
    </row>
    <row r="162" spans="1:9" ht="13.5">
      <c r="A162" s="58"/>
      <c r="B162" s="74"/>
      <c r="C162" s="57"/>
      <c r="D162" s="80"/>
      <c r="E162" s="80"/>
      <c r="F162" s="80"/>
      <c r="G162" s="73"/>
      <c r="H162" s="73"/>
      <c r="I162" s="73"/>
    </row>
    <row r="163" spans="1:9" ht="13.5">
      <c r="A163" s="102">
        <v>900102</v>
      </c>
      <c r="B163" s="103" t="s">
        <v>290</v>
      </c>
      <c r="C163" s="104">
        <f>C99+C101</f>
        <v>310455.949</v>
      </c>
      <c r="D163" s="104">
        <f>D99+D101</f>
        <v>301387.4</v>
      </c>
      <c r="E163" s="104">
        <f>E99+E101</f>
        <v>217751.649</v>
      </c>
      <c r="F163" s="104">
        <f>F99+F101</f>
        <v>213772.748</v>
      </c>
      <c r="G163" s="85">
        <f>F163/C163*100</f>
        <v>68.8576748774107</v>
      </c>
      <c r="H163" s="85">
        <f>F163/D163*100</f>
        <v>70.92955710822682</v>
      </c>
      <c r="I163" s="85">
        <f>F163/E163*100</f>
        <v>98.17273438879904</v>
      </c>
    </row>
    <row r="164" spans="1:9" ht="13.5">
      <c r="A164" s="82">
        <v>602100</v>
      </c>
      <c r="B164" s="105" t="s">
        <v>291</v>
      </c>
      <c r="C164" s="104"/>
      <c r="D164" s="66"/>
      <c r="E164" s="66"/>
      <c r="F164" s="66">
        <v>6414.671</v>
      </c>
      <c r="G164" s="107"/>
      <c r="H164" s="107"/>
      <c r="I164" s="107"/>
    </row>
    <row r="165" spans="1:9" ht="25.5" customHeight="1">
      <c r="A165" s="82">
        <v>602400</v>
      </c>
      <c r="B165" s="203" t="s">
        <v>346</v>
      </c>
      <c r="C165" s="104"/>
      <c r="D165" s="80"/>
      <c r="E165" s="80"/>
      <c r="F165" s="98">
        <v>-122.871</v>
      </c>
      <c r="G165" s="73"/>
      <c r="H165" s="73"/>
      <c r="I165" s="73"/>
    </row>
    <row r="166" spans="1:9" ht="13.5">
      <c r="A166" s="82">
        <v>603000</v>
      </c>
      <c r="B166" s="105" t="s">
        <v>292</v>
      </c>
      <c r="C166" s="104"/>
      <c r="D166" s="66"/>
      <c r="E166" s="66"/>
      <c r="F166" s="106"/>
      <c r="G166" s="107"/>
      <c r="H166" s="107"/>
      <c r="I166" s="107"/>
    </row>
    <row r="167" spans="1:9" ht="13.5">
      <c r="A167" s="108"/>
      <c r="B167" s="109" t="s">
        <v>293</v>
      </c>
      <c r="C167" s="104">
        <f>C163</f>
        <v>310455.949</v>
      </c>
      <c r="D167" s="104">
        <f>D163</f>
        <v>301387.4</v>
      </c>
      <c r="E167" s="104">
        <f>E163</f>
        <v>217751.649</v>
      </c>
      <c r="F167" s="104">
        <f>F163+F164+F165+F166</f>
        <v>220064.54799999998</v>
      </c>
      <c r="G167" s="107">
        <f aca="true" t="shared" si="43" ref="G167:G168">F167/C167*100</f>
        <v>70.88430700356783</v>
      </c>
      <c r="H167" s="107">
        <f aca="true" t="shared" si="44" ref="H167:H168">F167/D167*100</f>
        <v>73.01716926454124</v>
      </c>
      <c r="I167" s="107">
        <f aca="true" t="shared" si="45" ref="I167:I168">F167/E167*100</f>
        <v>101.06217289771247</v>
      </c>
    </row>
    <row r="168" spans="1:9" ht="12.75">
      <c r="A168" s="67"/>
      <c r="B168" s="110" t="s">
        <v>294</v>
      </c>
      <c r="C168" s="111">
        <f>C174+C189</f>
        <v>4265.227</v>
      </c>
      <c r="D168" s="111">
        <f>D174+D189</f>
        <v>9523.791000000001</v>
      </c>
      <c r="E168" s="111">
        <f>E174+E189</f>
        <v>9343.791000000001</v>
      </c>
      <c r="F168" s="111">
        <f>F174+F189+F169</f>
        <v>6991.805</v>
      </c>
      <c r="G168" s="112">
        <f t="shared" si="43"/>
        <v>163.92574181866524</v>
      </c>
      <c r="H168" s="113">
        <f t="shared" si="44"/>
        <v>73.41409529041533</v>
      </c>
      <c r="I168" s="112">
        <f t="shared" si="45"/>
        <v>74.8283539304336</v>
      </c>
    </row>
    <row r="169" spans="1:9" ht="12.75">
      <c r="A169" s="58">
        <v>18010000</v>
      </c>
      <c r="B169" s="74" t="s">
        <v>295</v>
      </c>
      <c r="C169" s="70">
        <f>C170</f>
        <v>0</v>
      </c>
      <c r="D169" s="70">
        <f>D170</f>
        <v>0</v>
      </c>
      <c r="E169" s="70">
        <f>E170</f>
        <v>0</v>
      </c>
      <c r="F169" s="70">
        <f>F170+F172</f>
        <v>276.045</v>
      </c>
      <c r="G169" s="114"/>
      <c r="H169" s="113"/>
      <c r="I169" s="114"/>
    </row>
    <row r="170" spans="1:9" ht="12.75">
      <c r="A170" s="58">
        <v>18010100</v>
      </c>
      <c r="B170" s="74" t="s">
        <v>296</v>
      </c>
      <c r="C170" s="70">
        <v>0</v>
      </c>
      <c r="D170" s="70">
        <v>0</v>
      </c>
      <c r="E170" s="70">
        <v>0</v>
      </c>
      <c r="F170" s="70">
        <v>157.115</v>
      </c>
      <c r="G170" s="114"/>
      <c r="H170" s="113"/>
      <c r="I170" s="114"/>
    </row>
    <row r="171" spans="1:9" ht="12.75">
      <c r="A171" s="58"/>
      <c r="B171" s="74" t="s">
        <v>60</v>
      </c>
      <c r="C171" s="70"/>
      <c r="D171" s="70"/>
      <c r="E171" s="70"/>
      <c r="F171" s="70"/>
      <c r="G171" s="114"/>
      <c r="H171" s="113"/>
      <c r="I171" s="114"/>
    </row>
    <row r="172" spans="1:9" ht="12.75">
      <c r="A172" s="58">
        <v>18010200</v>
      </c>
      <c r="B172" s="74" t="s">
        <v>296</v>
      </c>
      <c r="C172" s="70">
        <v>0</v>
      </c>
      <c r="D172" s="70">
        <v>0</v>
      </c>
      <c r="E172" s="70">
        <v>0</v>
      </c>
      <c r="F172" s="70">
        <v>118.93</v>
      </c>
      <c r="G172" s="114"/>
      <c r="H172" s="113"/>
      <c r="I172" s="114"/>
    </row>
    <row r="173" spans="1:9" ht="12.75">
      <c r="A173" s="58"/>
      <c r="B173" s="74" t="s">
        <v>52</v>
      </c>
      <c r="C173" s="70"/>
      <c r="D173" s="70"/>
      <c r="E173" s="70"/>
      <c r="F173" s="70"/>
      <c r="G173" s="114"/>
      <c r="H173" s="113"/>
      <c r="I173" s="114"/>
    </row>
    <row r="174" spans="1:9" ht="12.75">
      <c r="A174" s="67">
        <v>25000000</v>
      </c>
      <c r="B174" s="68" t="s">
        <v>82</v>
      </c>
      <c r="C174" s="70">
        <f>C175+C183</f>
        <v>4265.227</v>
      </c>
      <c r="D174" s="70">
        <f>D175+D183</f>
        <v>8041.692000000001</v>
      </c>
      <c r="E174" s="70">
        <f>E175+E183</f>
        <v>8041.692000000001</v>
      </c>
      <c r="F174" s="70">
        <f>F175+F183</f>
        <v>6356.117</v>
      </c>
      <c r="G174" s="114">
        <f aca="true" t="shared" si="46" ref="G174:G175">F174/C174*100</f>
        <v>149.0217753943694</v>
      </c>
      <c r="H174" s="113">
        <f aca="true" t="shared" si="47" ref="H174:H175">F174/D174*100</f>
        <v>79.03954789613927</v>
      </c>
      <c r="I174" s="114">
        <f aca="true" t="shared" si="48" ref="I174:I175">F174/E174*100</f>
        <v>79.03954789613927</v>
      </c>
    </row>
    <row r="175" spans="1:9" ht="12.75">
      <c r="A175" s="67">
        <v>25010000</v>
      </c>
      <c r="B175" s="68" t="s">
        <v>297</v>
      </c>
      <c r="C175" s="70">
        <f>C177+C179+C180+C181</f>
        <v>4265.227</v>
      </c>
      <c r="D175" s="70">
        <f>D177+D179+D180+D181</f>
        <v>4194.4800000000005</v>
      </c>
      <c r="E175" s="70">
        <f>E177+E179+E180+E181</f>
        <v>4194.4800000000005</v>
      </c>
      <c r="F175" s="70">
        <f>F177+F179+F180+F181</f>
        <v>2494.593</v>
      </c>
      <c r="G175" s="114">
        <f t="shared" si="46"/>
        <v>58.48675814909734</v>
      </c>
      <c r="H175" s="113">
        <f t="shared" si="47"/>
        <v>59.47323625336155</v>
      </c>
      <c r="I175" s="114">
        <f t="shared" si="48"/>
        <v>59.47323625336155</v>
      </c>
    </row>
    <row r="176" spans="1:9" ht="12.75">
      <c r="A176" s="67"/>
      <c r="B176" s="68" t="s">
        <v>84</v>
      </c>
      <c r="C176" s="70"/>
      <c r="D176" s="70"/>
      <c r="E176" s="70"/>
      <c r="F176" s="70"/>
      <c r="G176" s="114"/>
      <c r="H176" s="113"/>
      <c r="I176" s="114"/>
    </row>
    <row r="177" spans="1:9" ht="12.75">
      <c r="A177" s="58">
        <v>25010100</v>
      </c>
      <c r="B177" s="74" t="s">
        <v>298</v>
      </c>
      <c r="C177" s="115">
        <v>3466.162</v>
      </c>
      <c r="D177" s="76">
        <v>3510.567</v>
      </c>
      <c r="E177" s="76">
        <v>3510.567</v>
      </c>
      <c r="F177" s="116">
        <v>2107.911</v>
      </c>
      <c r="G177" s="73">
        <f>F177/C177*100</f>
        <v>60.8139781118136</v>
      </c>
      <c r="H177" s="72">
        <f>F177/D177*100</f>
        <v>60.04474490872842</v>
      </c>
      <c r="I177" s="73">
        <f>F177/E177*100</f>
        <v>60.04474490872842</v>
      </c>
    </row>
    <row r="178" spans="1:9" ht="12.75">
      <c r="A178" s="58"/>
      <c r="B178" s="74" t="s">
        <v>299</v>
      </c>
      <c r="C178" s="115"/>
      <c r="D178" s="101"/>
      <c r="E178" s="101"/>
      <c r="F178" s="117"/>
      <c r="G178" s="73"/>
      <c r="H178" s="72"/>
      <c r="I178" s="73"/>
    </row>
    <row r="179" spans="1:9" ht="12.75">
      <c r="A179" s="58">
        <v>25010200</v>
      </c>
      <c r="B179" s="74" t="s">
        <v>86</v>
      </c>
      <c r="C179" s="79">
        <v>265.415</v>
      </c>
      <c r="D179" s="69">
        <v>357.236</v>
      </c>
      <c r="E179" s="69">
        <v>357.236</v>
      </c>
      <c r="F179" s="118">
        <v>188.539</v>
      </c>
      <c r="G179" s="73">
        <f aca="true" t="shared" si="49" ref="G179:G180">F179/C179*100</f>
        <v>71.03554810391273</v>
      </c>
      <c r="H179" s="72">
        <f aca="true" t="shared" si="50" ref="H179:H181">F179/D179*100</f>
        <v>52.7771557177888</v>
      </c>
      <c r="I179" s="73">
        <f aca="true" t="shared" si="51" ref="I179:I181">F179/E179*100</f>
        <v>52.7771557177888</v>
      </c>
    </row>
    <row r="180" spans="1:9" ht="12.75">
      <c r="A180" s="58">
        <v>25010300</v>
      </c>
      <c r="B180" s="74" t="s">
        <v>87</v>
      </c>
      <c r="C180" s="115">
        <v>533.65</v>
      </c>
      <c r="D180" s="69">
        <v>295.992</v>
      </c>
      <c r="E180" s="100">
        <v>295.992</v>
      </c>
      <c r="F180" s="119">
        <v>157.532</v>
      </c>
      <c r="G180" s="114">
        <f t="shared" si="49"/>
        <v>29.519722664667857</v>
      </c>
      <c r="H180" s="113">
        <f t="shared" si="50"/>
        <v>53.221708694829594</v>
      </c>
      <c r="I180" s="114">
        <f t="shared" si="51"/>
        <v>53.221708694829594</v>
      </c>
    </row>
    <row r="181" spans="1:9" ht="12.75">
      <c r="A181" s="58">
        <v>25010400</v>
      </c>
      <c r="B181" s="74" t="s">
        <v>300</v>
      </c>
      <c r="C181" s="77">
        <v>0</v>
      </c>
      <c r="D181" s="80">
        <v>30.685</v>
      </c>
      <c r="E181" s="80">
        <v>30.685</v>
      </c>
      <c r="F181" s="120">
        <v>40.611</v>
      </c>
      <c r="G181" s="73">
        <v>0</v>
      </c>
      <c r="H181" s="72">
        <f t="shared" si="50"/>
        <v>132.34805279452502</v>
      </c>
      <c r="I181" s="73">
        <f t="shared" si="51"/>
        <v>132.34805279452502</v>
      </c>
    </row>
    <row r="182" spans="1:9" ht="12.75">
      <c r="A182" s="58"/>
      <c r="B182" s="74" t="s">
        <v>301</v>
      </c>
      <c r="C182" s="77"/>
      <c r="D182" s="115"/>
      <c r="E182" s="115"/>
      <c r="F182" s="120"/>
      <c r="G182" s="73"/>
      <c r="H182" s="72"/>
      <c r="I182" s="73"/>
    </row>
    <row r="183" spans="1:9" ht="12.75">
      <c r="A183" s="67">
        <v>25020000</v>
      </c>
      <c r="B183" s="68" t="s">
        <v>302</v>
      </c>
      <c r="C183" s="70">
        <f>C184+C185</f>
        <v>0</v>
      </c>
      <c r="D183" s="70">
        <f>D184+D185</f>
        <v>3847.212</v>
      </c>
      <c r="E183" s="70">
        <f>E184+E185</f>
        <v>3847.212</v>
      </c>
      <c r="F183" s="119">
        <f>F184+F185</f>
        <v>3861.5240000000003</v>
      </c>
      <c r="G183" s="73">
        <v>0</v>
      </c>
      <c r="H183" s="72">
        <f aca="true" t="shared" si="52" ref="H183:H185">F183/D183*100</f>
        <v>100.37200965270436</v>
      </c>
      <c r="I183" s="73">
        <f aca="true" t="shared" si="53" ref="I183:I185">F183/E183*100</f>
        <v>100.37200965270436</v>
      </c>
    </row>
    <row r="184" spans="1:9" ht="12.75">
      <c r="A184" s="58">
        <v>25020100</v>
      </c>
      <c r="B184" s="74" t="s">
        <v>303</v>
      </c>
      <c r="C184" s="77">
        <v>0</v>
      </c>
      <c r="D184" s="80">
        <v>1305.529</v>
      </c>
      <c r="E184" s="98">
        <v>1305.529</v>
      </c>
      <c r="F184" s="120">
        <v>1317.153</v>
      </c>
      <c r="G184" s="73">
        <v>0</v>
      </c>
      <c r="H184" s="72">
        <f t="shared" si="52"/>
        <v>100.89036704661483</v>
      </c>
      <c r="I184" s="73">
        <f t="shared" si="53"/>
        <v>100.89036704661483</v>
      </c>
    </row>
    <row r="185" spans="1:9" ht="12.75">
      <c r="A185" s="58">
        <v>25020200</v>
      </c>
      <c r="B185" s="74" t="s">
        <v>304</v>
      </c>
      <c r="C185" s="77">
        <v>0</v>
      </c>
      <c r="D185" s="80">
        <v>2541.683</v>
      </c>
      <c r="E185" s="80">
        <v>2541.683</v>
      </c>
      <c r="F185" s="120">
        <v>2544.371</v>
      </c>
      <c r="G185" s="73">
        <v>0</v>
      </c>
      <c r="H185" s="72">
        <f t="shared" si="52"/>
        <v>100.10575669743238</v>
      </c>
      <c r="I185" s="73">
        <f t="shared" si="53"/>
        <v>100.10575669743238</v>
      </c>
    </row>
    <row r="186" spans="1:9" ht="14.25">
      <c r="A186" s="58"/>
      <c r="B186" s="74" t="s">
        <v>305</v>
      </c>
      <c r="C186" s="74"/>
      <c r="D186" s="101"/>
      <c r="E186" s="101"/>
      <c r="F186" s="74"/>
      <c r="G186" s="121"/>
      <c r="H186" s="47"/>
      <c r="I186" s="101"/>
    </row>
    <row r="187" spans="1:9" ht="14.25">
      <c r="A187" s="58"/>
      <c r="B187" s="74" t="s">
        <v>306</v>
      </c>
      <c r="C187" s="74"/>
      <c r="D187" s="74"/>
      <c r="E187" s="74"/>
      <c r="F187" s="74"/>
      <c r="G187" s="121"/>
      <c r="H187" s="47"/>
      <c r="I187" s="101"/>
    </row>
    <row r="188" spans="1:9" ht="14.25">
      <c r="A188" s="58"/>
      <c r="B188" s="74" t="s">
        <v>307</v>
      </c>
      <c r="C188" s="74"/>
      <c r="D188" s="74"/>
      <c r="E188" s="74"/>
      <c r="F188" s="74"/>
      <c r="G188" s="121"/>
      <c r="H188" s="47"/>
      <c r="I188" s="101"/>
    </row>
    <row r="189" spans="1:9" ht="12.75">
      <c r="A189" s="67">
        <v>40000000</v>
      </c>
      <c r="B189" s="68" t="s">
        <v>308</v>
      </c>
      <c r="C189" s="70">
        <f aca="true" t="shared" si="54" ref="C189:C190">C190</f>
        <v>0</v>
      </c>
      <c r="D189" s="70">
        <f aca="true" t="shared" si="55" ref="D189:D190">D190</f>
        <v>1482.099</v>
      </c>
      <c r="E189" s="70">
        <f aca="true" t="shared" si="56" ref="E189:E190">E190</f>
        <v>1302.099</v>
      </c>
      <c r="F189" s="70">
        <f aca="true" t="shared" si="57" ref="F189:F190">F190</f>
        <v>359.64300000000003</v>
      </c>
      <c r="G189" s="73">
        <v>0</v>
      </c>
      <c r="H189" s="72">
        <f aca="true" t="shared" si="58" ref="H189:H192">F189/D189*100</f>
        <v>24.265787912953186</v>
      </c>
      <c r="I189" s="73">
        <f aca="true" t="shared" si="59" ref="I189:I191">F189/E189*100</f>
        <v>27.620250073151126</v>
      </c>
    </row>
    <row r="190" spans="1:9" ht="12.75">
      <c r="A190" s="67">
        <v>41000000</v>
      </c>
      <c r="B190" s="68" t="s">
        <v>92</v>
      </c>
      <c r="C190" s="70">
        <f t="shared" si="54"/>
        <v>0</v>
      </c>
      <c r="D190" s="70">
        <f t="shared" si="55"/>
        <v>1482.099</v>
      </c>
      <c r="E190" s="70">
        <f t="shared" si="56"/>
        <v>1302.099</v>
      </c>
      <c r="F190" s="70">
        <f t="shared" si="57"/>
        <v>359.64300000000003</v>
      </c>
      <c r="G190" s="73">
        <v>0</v>
      </c>
      <c r="H190" s="72">
        <f t="shared" si="58"/>
        <v>24.265787912953186</v>
      </c>
      <c r="I190" s="73">
        <f t="shared" si="59"/>
        <v>27.620250073151126</v>
      </c>
    </row>
    <row r="191" spans="1:9" ht="12.75">
      <c r="A191" s="67">
        <v>41030000</v>
      </c>
      <c r="B191" s="44" t="s">
        <v>309</v>
      </c>
      <c r="C191" s="70">
        <f>C192+C194+C198</f>
        <v>0</v>
      </c>
      <c r="D191" s="70">
        <f>D192+D194+D198+D201</f>
        <v>1482.099</v>
      </c>
      <c r="E191" s="70">
        <f>E192+E194+E198+E201</f>
        <v>1302.099</v>
      </c>
      <c r="F191" s="70">
        <f>F192+F194+F198+F201</f>
        <v>359.64300000000003</v>
      </c>
      <c r="G191" s="73">
        <v>0</v>
      </c>
      <c r="H191" s="72">
        <f t="shared" si="58"/>
        <v>24.265787912953186</v>
      </c>
      <c r="I191" s="73">
        <f t="shared" si="59"/>
        <v>27.620250073151126</v>
      </c>
    </row>
    <row r="192" spans="1:9" ht="12.75">
      <c r="A192" s="90">
        <v>41035000</v>
      </c>
      <c r="B192" s="122" t="s">
        <v>310</v>
      </c>
      <c r="C192" s="79">
        <v>0</v>
      </c>
      <c r="D192" s="93">
        <v>680</v>
      </c>
      <c r="E192" s="76">
        <v>500</v>
      </c>
      <c r="F192" s="77">
        <v>47.545</v>
      </c>
      <c r="G192" s="73">
        <v>0</v>
      </c>
      <c r="H192" s="72">
        <f t="shared" si="58"/>
        <v>6.991911764705883</v>
      </c>
      <c r="I192" s="73">
        <v>0</v>
      </c>
    </row>
    <row r="193" spans="1:9" ht="12.75">
      <c r="A193" s="90"/>
      <c r="B193" s="122" t="s">
        <v>281</v>
      </c>
      <c r="C193" s="79"/>
      <c r="D193" s="98"/>
      <c r="E193" s="80"/>
      <c r="F193" s="115"/>
      <c r="G193" s="73"/>
      <c r="H193" s="72"/>
      <c r="I193" s="73"/>
    </row>
    <row r="194" spans="1:9" ht="12.75">
      <c r="A194" s="58">
        <v>41035000</v>
      </c>
      <c r="B194" s="74" t="s">
        <v>311</v>
      </c>
      <c r="C194" s="79">
        <v>0</v>
      </c>
      <c r="D194" s="93">
        <v>74.909</v>
      </c>
      <c r="E194" s="76">
        <v>74.909</v>
      </c>
      <c r="F194" s="77">
        <v>74.908</v>
      </c>
      <c r="G194" s="73">
        <v>0</v>
      </c>
      <c r="H194" s="72">
        <f>F194/D194*100</f>
        <v>99.99866504692359</v>
      </c>
      <c r="I194" s="73">
        <f>F194/E194*100</f>
        <v>99.99866504692359</v>
      </c>
    </row>
    <row r="195" spans="1:9" ht="12.75">
      <c r="A195" s="58"/>
      <c r="B195" s="74" t="s">
        <v>312</v>
      </c>
      <c r="C195" s="79"/>
      <c r="D195" s="80"/>
      <c r="E195" s="80"/>
      <c r="F195" s="115"/>
      <c r="G195" s="73"/>
      <c r="H195" s="72"/>
      <c r="I195" s="73"/>
    </row>
    <row r="196" spans="1:9" ht="12.75">
      <c r="A196" s="58"/>
      <c r="B196" s="74" t="s">
        <v>313</v>
      </c>
      <c r="C196" s="79"/>
      <c r="D196" s="80"/>
      <c r="E196" s="80"/>
      <c r="F196" s="115"/>
      <c r="G196" s="73"/>
      <c r="H196" s="72"/>
      <c r="I196" s="73"/>
    </row>
    <row r="197" spans="1:9" ht="12.75">
      <c r="A197" s="58"/>
      <c r="B197" s="74" t="s">
        <v>314</v>
      </c>
      <c r="C197" s="57"/>
      <c r="D197" s="80"/>
      <c r="E197" s="101"/>
      <c r="F197" s="74"/>
      <c r="G197" s="73"/>
      <c r="H197" s="72"/>
      <c r="I197" s="73"/>
    </row>
    <row r="198" spans="1:9" ht="12.75">
      <c r="A198" s="58">
        <v>41035000</v>
      </c>
      <c r="B198" s="74" t="s">
        <v>347</v>
      </c>
      <c r="C198" s="79">
        <v>0</v>
      </c>
      <c r="D198" s="76">
        <v>237.19</v>
      </c>
      <c r="E198" s="76">
        <v>237.19</v>
      </c>
      <c r="F198" s="77">
        <v>237.19</v>
      </c>
      <c r="G198" s="73">
        <v>0</v>
      </c>
      <c r="H198" s="72">
        <f>F198/D198*100</f>
        <v>100</v>
      </c>
      <c r="I198" s="73">
        <v>0</v>
      </c>
    </row>
    <row r="199" spans="1:9" ht="12.75">
      <c r="A199" s="58"/>
      <c r="B199" s="74" t="s">
        <v>348</v>
      </c>
      <c r="C199" s="79"/>
      <c r="D199" s="76"/>
      <c r="E199" s="76"/>
      <c r="F199" s="77"/>
      <c r="G199" s="73"/>
      <c r="H199" s="72"/>
      <c r="I199" s="73"/>
    </row>
    <row r="200" spans="1:9" ht="12.75">
      <c r="A200" s="58"/>
      <c r="B200" s="74" t="s">
        <v>349</v>
      </c>
      <c r="C200" s="79"/>
      <c r="D200" s="76"/>
      <c r="E200" s="76"/>
      <c r="F200" s="77"/>
      <c r="G200" s="73"/>
      <c r="H200" s="72"/>
      <c r="I200" s="73"/>
    </row>
    <row r="201" spans="1:9" ht="12.75">
      <c r="A201" s="58">
        <v>41035000</v>
      </c>
      <c r="B201" s="74" t="s">
        <v>356</v>
      </c>
      <c r="C201" s="79">
        <v>0</v>
      </c>
      <c r="D201" s="76">
        <v>490</v>
      </c>
      <c r="E201" s="76">
        <v>490</v>
      </c>
      <c r="F201" s="77">
        <v>0</v>
      </c>
      <c r="G201" s="73">
        <v>0</v>
      </c>
      <c r="H201" s="72">
        <f>F201/D201*100</f>
        <v>0</v>
      </c>
      <c r="I201" s="73">
        <v>0</v>
      </c>
    </row>
    <row r="202" spans="1:9" ht="12.75">
      <c r="A202" s="58"/>
      <c r="B202" s="74" t="s">
        <v>357</v>
      </c>
      <c r="C202" s="79"/>
      <c r="D202" s="76"/>
      <c r="E202" s="76"/>
      <c r="F202" s="77"/>
      <c r="G202" s="73"/>
      <c r="H202" s="72"/>
      <c r="I202" s="73"/>
    </row>
    <row r="203" spans="1:9" ht="12.75">
      <c r="A203" s="58"/>
      <c r="B203" s="74" t="s">
        <v>358</v>
      </c>
      <c r="C203" s="79"/>
      <c r="D203" s="76"/>
      <c r="E203" s="76"/>
      <c r="F203" s="77"/>
      <c r="G203" s="73"/>
      <c r="H203" s="72"/>
      <c r="I203" s="73"/>
    </row>
    <row r="204" spans="1:9" ht="13.5">
      <c r="A204" s="80"/>
      <c r="B204" s="74"/>
      <c r="C204" s="74"/>
      <c r="D204" s="101"/>
      <c r="E204" s="101"/>
      <c r="F204" s="74"/>
      <c r="G204" s="123"/>
      <c r="H204" s="47"/>
      <c r="I204" s="123"/>
    </row>
    <row r="205" spans="1:9" ht="13.5">
      <c r="A205" s="82">
        <v>602100</v>
      </c>
      <c r="B205" s="124" t="s">
        <v>291</v>
      </c>
      <c r="C205" s="125"/>
      <c r="D205" s="126"/>
      <c r="E205" s="126"/>
      <c r="F205" s="127">
        <v>1161.462</v>
      </c>
      <c r="G205" s="126"/>
      <c r="H205" s="126"/>
      <c r="I205" s="126"/>
    </row>
    <row r="206" spans="1:9" ht="13.5">
      <c r="A206" s="82">
        <v>602300</v>
      </c>
      <c r="B206" s="128" t="s">
        <v>320</v>
      </c>
      <c r="C206" s="125"/>
      <c r="D206" s="129"/>
      <c r="E206" s="129"/>
      <c r="F206" s="204">
        <v>-276.045</v>
      </c>
      <c r="G206" s="126"/>
      <c r="H206" s="126"/>
      <c r="I206" s="126"/>
    </row>
    <row r="207" spans="1:9" ht="26.25">
      <c r="A207" s="82">
        <v>602400</v>
      </c>
      <c r="B207" s="203" t="s">
        <v>346</v>
      </c>
      <c r="C207" s="125"/>
      <c r="D207" s="129"/>
      <c r="E207" s="129"/>
      <c r="F207" s="204">
        <v>122.871</v>
      </c>
      <c r="G207" s="126"/>
      <c r="H207" s="126"/>
      <c r="I207" s="126"/>
    </row>
    <row r="208" spans="1:9" ht="13.5">
      <c r="A208" s="89"/>
      <c r="B208" s="68" t="s">
        <v>321</v>
      </c>
      <c r="C208" s="104">
        <f>C168</f>
        <v>4265.227</v>
      </c>
      <c r="D208" s="104">
        <f>D168</f>
        <v>9523.791000000001</v>
      </c>
      <c r="E208" s="104">
        <f>E168</f>
        <v>9343.791000000001</v>
      </c>
      <c r="F208" s="104">
        <f>F168+F205+F206+F207</f>
        <v>8000.093</v>
      </c>
      <c r="G208" s="107">
        <f aca="true" t="shared" si="60" ref="G208:G209">F208/C208*100</f>
        <v>187.56546837952587</v>
      </c>
      <c r="H208" s="107">
        <f aca="true" t="shared" si="61" ref="H208:H209">F208/D208*100</f>
        <v>84.00113988221706</v>
      </c>
      <c r="I208" s="107">
        <f aca="true" t="shared" si="62" ref="I208:I209">F208/E208*100</f>
        <v>85.61934872044975</v>
      </c>
    </row>
    <row r="209" spans="1:9" ht="13.5">
      <c r="A209" s="82">
        <v>900103</v>
      </c>
      <c r="B209" s="124" t="s">
        <v>322</v>
      </c>
      <c r="C209" s="104">
        <f>C167+C208</f>
        <v>314721.17600000004</v>
      </c>
      <c r="D209" s="104">
        <f>D167+D208</f>
        <v>310911.19100000005</v>
      </c>
      <c r="E209" s="104">
        <f>E167+E208</f>
        <v>227095.44</v>
      </c>
      <c r="F209" s="104">
        <f>F167+F208</f>
        <v>228064.64099999997</v>
      </c>
      <c r="G209" s="81">
        <f t="shared" si="60"/>
        <v>72.4656166765213</v>
      </c>
      <c r="H209" s="81">
        <f t="shared" si="61"/>
        <v>73.3536288180762</v>
      </c>
      <c r="I209" s="81">
        <f t="shared" si="62"/>
        <v>100.42678135677228</v>
      </c>
    </row>
    <row r="210" spans="7:9" ht="12.75">
      <c r="G210" s="47"/>
      <c r="H210" s="47"/>
      <c r="I210" s="47"/>
    </row>
    <row r="211" spans="7:9" ht="12.75">
      <c r="G211" s="47"/>
      <c r="H211" s="47"/>
      <c r="I211" s="47"/>
    </row>
    <row r="212" spans="7:9" ht="12.75">
      <c r="G212" s="47"/>
      <c r="H212" s="47"/>
      <c r="I212" s="47"/>
    </row>
    <row r="213" spans="2:9" ht="14.25">
      <c r="B213" s="131"/>
      <c r="C213" s="47"/>
      <c r="D213" s="47"/>
      <c r="G213" s="47"/>
      <c r="H213" s="47"/>
      <c r="I213" s="47"/>
    </row>
    <row r="214" spans="2:9" ht="14.25">
      <c r="B214" s="132" t="s">
        <v>323</v>
      </c>
      <c r="F214" s="132" t="s">
        <v>324</v>
      </c>
      <c r="G214" s="47"/>
      <c r="H214" s="47"/>
      <c r="I214" s="47"/>
    </row>
  </sheetData>
  <sheetProtection selectLockedCells="1" selectUnlockedCells="1"/>
  <mergeCells count="1">
    <mergeCell ref="G10:I10"/>
  </mergeCells>
  <printOptions/>
  <pageMargins left="0.22013888888888888" right="0.1597222222222222" top="0.24027777777777778" bottom="0.25" header="0.5118055555555555" footer="0.5118055555555555"/>
  <pageSetup horizontalDpi="300" verticalDpi="300" orientation="portrait" paperSize="9" scale="52"/>
  <rowBreaks count="1" manualBreakCount="1">
    <brk id="10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14"/>
  <sheetViews>
    <sheetView zoomScale="75" zoomScaleNormal="75" workbookViewId="0" topLeftCell="A166">
      <selection activeCell="F208" sqref="F208"/>
    </sheetView>
  </sheetViews>
  <sheetFormatPr defaultColWidth="9.00390625" defaultRowHeight="12.75"/>
  <cols>
    <col min="1" max="1" width="13.625" style="0" customWidth="1"/>
    <col min="2" max="2" width="79.75390625" style="0" customWidth="1"/>
    <col min="3" max="3" width="13.25390625" style="0" customWidth="1"/>
    <col min="4" max="4" width="14.00390625" style="0" customWidth="1"/>
    <col min="5" max="5" width="13.125" style="0" customWidth="1"/>
    <col min="6" max="6" width="16.00390625" style="0" customWidth="1"/>
    <col min="7" max="7" width="14.25390625" style="0" customWidth="1"/>
    <col min="8" max="8" width="12.625" style="0" customWidth="1"/>
    <col min="9" max="9" width="11.75390625" style="0" customWidth="1"/>
  </cols>
  <sheetData>
    <row r="1" spans="1:10" ht="14.25">
      <c r="A1" s="44"/>
      <c r="B1" s="44"/>
      <c r="C1" s="44"/>
      <c r="D1" s="44"/>
      <c r="E1" s="45"/>
      <c r="F1" s="2"/>
      <c r="G1" s="2" t="s">
        <v>0</v>
      </c>
      <c r="H1" s="2"/>
      <c r="I1" s="2"/>
      <c r="J1" s="44"/>
    </row>
    <row r="2" spans="1:10" ht="14.25">
      <c r="A2" s="44"/>
      <c r="B2" s="44"/>
      <c r="C2" s="44"/>
      <c r="D2" s="44"/>
      <c r="E2" s="45"/>
      <c r="F2" s="2" t="s">
        <v>1</v>
      </c>
      <c r="G2" s="2"/>
      <c r="H2" s="2"/>
      <c r="I2" s="2"/>
      <c r="J2" s="44"/>
    </row>
    <row r="3" spans="1:10" ht="14.25">
      <c r="A3" s="44"/>
      <c r="B3" s="44"/>
      <c r="C3" s="44"/>
      <c r="D3" s="44"/>
      <c r="E3" s="45"/>
      <c r="F3" s="2"/>
      <c r="G3" s="2" t="s">
        <v>331</v>
      </c>
      <c r="H3" s="2"/>
      <c r="I3" s="2"/>
      <c r="J3" s="44"/>
    </row>
    <row r="4" spans="1:10" ht="18">
      <c r="A4" s="46"/>
      <c r="B4" s="44"/>
      <c r="C4" s="44"/>
      <c r="D4" s="44"/>
      <c r="E4" s="44"/>
      <c r="F4" s="2"/>
      <c r="G4" s="2"/>
      <c r="H4" s="2"/>
      <c r="I4" s="2"/>
      <c r="J4" s="44"/>
    </row>
    <row r="5" spans="1:8" ht="12.75">
      <c r="A5" s="47"/>
      <c r="B5" s="48"/>
      <c r="C5" s="48"/>
      <c r="D5" s="48"/>
      <c r="E5" s="44"/>
      <c r="F5" s="45"/>
      <c r="G5" s="45"/>
      <c r="H5" s="45"/>
    </row>
    <row r="6" spans="1:7" ht="12.75">
      <c r="A6" s="49"/>
      <c r="B6" s="44" t="s">
        <v>350</v>
      </c>
      <c r="C6" s="44"/>
      <c r="D6" s="44"/>
      <c r="E6" s="44"/>
      <c r="F6" s="47"/>
      <c r="G6" s="47"/>
    </row>
    <row r="7" spans="1:7" ht="12.75">
      <c r="A7" s="44"/>
      <c r="B7" s="44" t="s">
        <v>175</v>
      </c>
      <c r="C7" s="44"/>
      <c r="D7" s="44"/>
      <c r="E7" s="44"/>
      <c r="F7" s="47"/>
      <c r="G7" s="47"/>
    </row>
    <row r="8" spans="1:7" ht="12.75">
      <c r="A8" s="48"/>
      <c r="B8" s="48"/>
      <c r="C8" s="50"/>
      <c r="D8" s="50"/>
      <c r="E8" s="48"/>
      <c r="F8" s="48"/>
      <c r="G8" s="48"/>
    </row>
    <row r="9" spans="1:9" ht="13.5">
      <c r="A9" s="45"/>
      <c r="B9" s="51"/>
      <c r="C9" s="52"/>
      <c r="D9" s="52"/>
      <c r="E9" s="51"/>
      <c r="F9" s="51"/>
      <c r="G9" s="51"/>
      <c r="I9" s="53" t="s">
        <v>176</v>
      </c>
    </row>
    <row r="10" spans="1:9" ht="13.5">
      <c r="A10" s="5" t="s">
        <v>5</v>
      </c>
      <c r="B10" s="54"/>
      <c r="C10" s="55" t="s">
        <v>177</v>
      </c>
      <c r="D10" s="5" t="s">
        <v>178</v>
      </c>
      <c r="E10" s="5" t="s">
        <v>178</v>
      </c>
      <c r="F10" s="5" t="s">
        <v>179</v>
      </c>
      <c r="G10" s="56" t="s">
        <v>180</v>
      </c>
      <c r="H10" s="56"/>
      <c r="I10" s="56"/>
    </row>
    <row r="11" spans="1:9" ht="12.75">
      <c r="A11" s="10" t="s">
        <v>7</v>
      </c>
      <c r="B11" s="51" t="s">
        <v>181</v>
      </c>
      <c r="C11" s="57" t="s">
        <v>182</v>
      </c>
      <c r="D11" s="58" t="s">
        <v>183</v>
      </c>
      <c r="E11" s="59" t="s">
        <v>184</v>
      </c>
      <c r="F11" s="58" t="s">
        <v>185</v>
      </c>
      <c r="G11" s="57" t="s">
        <v>186</v>
      </c>
      <c r="H11" s="58" t="s">
        <v>187</v>
      </c>
      <c r="I11" s="58" t="s">
        <v>188</v>
      </c>
    </row>
    <row r="12" spans="1:9" ht="12.75">
      <c r="A12" s="10" t="s">
        <v>12</v>
      </c>
      <c r="B12" s="51"/>
      <c r="C12" s="57" t="s">
        <v>189</v>
      </c>
      <c r="D12" s="58">
        <v>2014</v>
      </c>
      <c r="E12" s="59" t="s">
        <v>190</v>
      </c>
      <c r="F12" s="58" t="s">
        <v>191</v>
      </c>
      <c r="G12" s="57" t="s">
        <v>192</v>
      </c>
      <c r="H12" s="60" t="s">
        <v>193</v>
      </c>
      <c r="I12" s="60" t="s">
        <v>194</v>
      </c>
    </row>
    <row r="13" spans="1:9" ht="13.5">
      <c r="A13" s="10"/>
      <c r="B13" s="51"/>
      <c r="C13" s="57" t="s">
        <v>195</v>
      </c>
      <c r="D13" s="58" t="s">
        <v>196</v>
      </c>
      <c r="E13" s="61" t="s">
        <v>197</v>
      </c>
      <c r="F13" s="61" t="s">
        <v>198</v>
      </c>
      <c r="G13" s="57" t="s">
        <v>199</v>
      </c>
      <c r="H13" s="58" t="s">
        <v>200</v>
      </c>
      <c r="I13" s="58" t="s">
        <v>197</v>
      </c>
    </row>
    <row r="14" spans="1:9" ht="13.5">
      <c r="A14" s="62">
        <v>1</v>
      </c>
      <c r="B14" s="63">
        <v>2</v>
      </c>
      <c r="C14" s="64">
        <v>3</v>
      </c>
      <c r="D14" s="64">
        <v>4</v>
      </c>
      <c r="E14" s="62">
        <v>5</v>
      </c>
      <c r="F14" s="64">
        <v>6</v>
      </c>
      <c r="G14" s="65">
        <v>7</v>
      </c>
      <c r="H14" s="66">
        <v>8</v>
      </c>
      <c r="I14" s="66">
        <v>9</v>
      </c>
    </row>
    <row r="15" spans="1:9" ht="12.75">
      <c r="A15" s="67">
        <v>10000000</v>
      </c>
      <c r="B15" s="68" t="s">
        <v>19</v>
      </c>
      <c r="C15" s="69">
        <f>C16+C33+C45+C41</f>
        <v>171910.22000000003</v>
      </c>
      <c r="D15" s="69">
        <f>D16+D33+D45+D41</f>
        <v>162703.7</v>
      </c>
      <c r="E15" s="69">
        <f>E16+E33+E45+E41</f>
        <v>115895.7</v>
      </c>
      <c r="F15" s="70">
        <f>F16+F33+F45+F41</f>
        <v>117287.281</v>
      </c>
      <c r="G15" s="71">
        <f aca="true" t="shared" si="0" ref="G15:G16">F15/C15*100</f>
        <v>68.22589198012776</v>
      </c>
      <c r="H15" s="72">
        <f aca="true" t="shared" si="1" ref="H15:H16">F15/D15*100</f>
        <v>72.08642520114785</v>
      </c>
      <c r="I15" s="71">
        <f aca="true" t="shared" si="2" ref="I15:I16">F15/E15*100</f>
        <v>101.20071840456548</v>
      </c>
    </row>
    <row r="16" spans="1:9" ht="12.75">
      <c r="A16" s="67">
        <v>11000000</v>
      </c>
      <c r="B16" s="68" t="s">
        <v>201</v>
      </c>
      <c r="C16" s="69">
        <f>C18+C28</f>
        <v>85839.52</v>
      </c>
      <c r="D16" s="69">
        <f>D18+D28</f>
        <v>76633</v>
      </c>
      <c r="E16" s="69">
        <f>E18+E28</f>
        <v>56477.9</v>
      </c>
      <c r="F16" s="70">
        <f>F18+F28</f>
        <v>53541.201</v>
      </c>
      <c r="G16" s="73">
        <f t="shared" si="0"/>
        <v>62.37360250849492</v>
      </c>
      <c r="H16" s="72">
        <f t="shared" si="1"/>
        <v>69.86702986963842</v>
      </c>
      <c r="I16" s="73">
        <f t="shared" si="2"/>
        <v>94.80026877769888</v>
      </c>
    </row>
    <row r="17" spans="1:9" ht="12.75">
      <c r="A17" s="67"/>
      <c r="B17" s="68" t="s">
        <v>202</v>
      </c>
      <c r="C17" s="69"/>
      <c r="D17" s="69"/>
      <c r="E17" s="69"/>
      <c r="F17" s="70"/>
      <c r="G17" s="73"/>
      <c r="H17" s="72"/>
      <c r="I17" s="73"/>
    </row>
    <row r="18" spans="1:9" ht="12.75">
      <c r="A18" s="58">
        <v>11010000</v>
      </c>
      <c r="B18" s="74" t="s">
        <v>21</v>
      </c>
      <c r="C18" s="75">
        <f>C19+C21+C24+C26+C28+C30</f>
        <v>85839.52</v>
      </c>
      <c r="D18" s="75">
        <f>D19+D21+D24+D26+D28+D30</f>
        <v>76633</v>
      </c>
      <c r="E18" s="75">
        <f>E19+E21+E24+E26+E28+E30</f>
        <v>56477.9</v>
      </c>
      <c r="F18" s="75">
        <f>F19+F21+F24+F26+F28+F30</f>
        <v>53541.201</v>
      </c>
      <c r="G18" s="73">
        <f aca="true" t="shared" si="3" ref="G18:G19">F18/C18*100</f>
        <v>62.37360250849492</v>
      </c>
      <c r="H18" s="72">
        <f aca="true" t="shared" si="4" ref="H18:H19">F18/D18*100</f>
        <v>69.86702986963842</v>
      </c>
      <c r="I18" s="73">
        <f aca="true" t="shared" si="5" ref="I18:I19">F18/E18*100</f>
        <v>94.80026877769888</v>
      </c>
    </row>
    <row r="19" spans="1:9" ht="12.75">
      <c r="A19" s="58">
        <v>11010100</v>
      </c>
      <c r="B19" s="74" t="s">
        <v>203</v>
      </c>
      <c r="C19" s="75">
        <v>66566.52</v>
      </c>
      <c r="D19" s="75">
        <v>61549</v>
      </c>
      <c r="E19" s="76">
        <v>44333.9</v>
      </c>
      <c r="F19" s="77">
        <v>39513.233</v>
      </c>
      <c r="G19" s="73">
        <f t="shared" si="3"/>
        <v>59.35901861776761</v>
      </c>
      <c r="H19" s="72">
        <f t="shared" si="4"/>
        <v>64.19800971583616</v>
      </c>
      <c r="I19" s="73">
        <f t="shared" si="5"/>
        <v>89.12645402276813</v>
      </c>
    </row>
    <row r="20" spans="1:9" ht="12.75">
      <c r="A20" s="58"/>
      <c r="B20" s="74" t="s">
        <v>204</v>
      </c>
      <c r="C20" s="75"/>
      <c r="D20" s="75"/>
      <c r="E20" s="76"/>
      <c r="F20" s="77"/>
      <c r="G20" s="73"/>
      <c r="H20" s="72"/>
      <c r="I20" s="73"/>
    </row>
    <row r="21" spans="1:9" ht="12.75">
      <c r="A21" s="58">
        <v>11010200</v>
      </c>
      <c r="B21" s="74" t="s">
        <v>24</v>
      </c>
      <c r="C21" s="75">
        <v>10477.3</v>
      </c>
      <c r="D21" s="75">
        <v>8930</v>
      </c>
      <c r="E21" s="76">
        <v>7180</v>
      </c>
      <c r="F21" s="77">
        <v>8329.526</v>
      </c>
      <c r="G21" s="73">
        <f>F21/C21*100</f>
        <v>79.5006919721684</v>
      </c>
      <c r="H21" s="72">
        <f>F21/D21*100</f>
        <v>93.27576707726763</v>
      </c>
      <c r="I21" s="73">
        <f>F21/E21*100</f>
        <v>116.01011142061282</v>
      </c>
    </row>
    <row r="22" spans="1:9" ht="12.75">
      <c r="A22" s="58"/>
      <c r="B22" s="74" t="s">
        <v>205</v>
      </c>
      <c r="C22" s="75"/>
      <c r="D22" s="75"/>
      <c r="E22" s="76"/>
      <c r="F22" s="77"/>
      <c r="G22" s="73"/>
      <c r="H22" s="72"/>
      <c r="I22" s="73"/>
    </row>
    <row r="23" spans="1:9" ht="12.75">
      <c r="A23" s="58"/>
      <c r="B23" s="74" t="s">
        <v>206</v>
      </c>
      <c r="C23" s="75"/>
      <c r="D23" s="75"/>
      <c r="E23" s="76"/>
      <c r="F23" s="77"/>
      <c r="G23" s="73"/>
      <c r="H23" s="72"/>
      <c r="I23" s="73"/>
    </row>
    <row r="24" spans="1:9" ht="12.75">
      <c r="A24" s="58">
        <v>11010400</v>
      </c>
      <c r="B24" s="74" t="s">
        <v>207</v>
      </c>
      <c r="C24" s="75">
        <v>4448.9</v>
      </c>
      <c r="D24" s="75">
        <v>3240</v>
      </c>
      <c r="E24" s="76">
        <v>2490</v>
      </c>
      <c r="F24" s="77">
        <v>2537.507</v>
      </c>
      <c r="G24" s="73">
        <f>F24/C24*100</f>
        <v>57.03672817999955</v>
      </c>
      <c r="H24" s="72">
        <f>F24/D24*100</f>
        <v>78.31811728395061</v>
      </c>
      <c r="I24" s="73">
        <f>F24/E24*100</f>
        <v>101.90791164658634</v>
      </c>
    </row>
    <row r="25" spans="1:9" ht="12.75">
      <c r="A25" s="58"/>
      <c r="B25" s="74" t="s">
        <v>208</v>
      </c>
      <c r="C25" s="75"/>
      <c r="D25" s="75"/>
      <c r="E25" s="76"/>
      <c r="F25" s="77"/>
      <c r="G25" s="73"/>
      <c r="H25" s="72"/>
      <c r="I25" s="73"/>
    </row>
    <row r="26" spans="1:9" ht="12.75">
      <c r="A26" s="58">
        <v>11010500</v>
      </c>
      <c r="B26" s="74" t="s">
        <v>209</v>
      </c>
      <c r="C26" s="75">
        <v>4346.8</v>
      </c>
      <c r="D26" s="75">
        <v>2914</v>
      </c>
      <c r="E26" s="76">
        <v>2474</v>
      </c>
      <c r="F26" s="77">
        <v>3151.15</v>
      </c>
      <c r="G26" s="73">
        <f>F26/C26*100</f>
        <v>72.49355847980124</v>
      </c>
      <c r="H26" s="72">
        <f>F26/D26*100</f>
        <v>108.13829787234044</v>
      </c>
      <c r="I26" s="73">
        <f>F26/E26*100</f>
        <v>127.37065481002425</v>
      </c>
    </row>
    <row r="27" spans="1:9" ht="12.75">
      <c r="A27" s="58"/>
      <c r="B27" s="74" t="s">
        <v>210</v>
      </c>
      <c r="C27" s="75"/>
      <c r="D27" s="75"/>
      <c r="E27" s="76"/>
      <c r="F27" s="77"/>
      <c r="G27" s="73"/>
      <c r="H27" s="72"/>
      <c r="I27" s="73"/>
    </row>
    <row r="28" spans="1:9" ht="12.75">
      <c r="A28" s="78">
        <v>11010600</v>
      </c>
      <c r="B28" s="74" t="s">
        <v>212</v>
      </c>
      <c r="C28" s="75">
        <v>0</v>
      </c>
      <c r="D28" s="75">
        <v>0</v>
      </c>
      <c r="E28" s="76">
        <v>0</v>
      </c>
      <c r="F28" s="77">
        <v>0</v>
      </c>
      <c r="G28" s="73">
        <v>0</v>
      </c>
      <c r="H28" s="72">
        <v>0</v>
      </c>
      <c r="I28" s="73">
        <v>0</v>
      </c>
    </row>
    <row r="29" spans="1:9" ht="12.75">
      <c r="A29" s="78"/>
      <c r="B29" s="74" t="s">
        <v>213</v>
      </c>
      <c r="C29" s="75"/>
      <c r="D29" s="75"/>
      <c r="E29" s="76"/>
      <c r="F29" s="77"/>
      <c r="G29" s="73"/>
      <c r="H29" s="72"/>
      <c r="I29" s="73"/>
    </row>
    <row r="30" spans="1:9" ht="12.75">
      <c r="A30" s="78">
        <v>11010900</v>
      </c>
      <c r="B30" s="74" t="s">
        <v>351</v>
      </c>
      <c r="C30" s="75">
        <v>0</v>
      </c>
      <c r="D30" s="75">
        <v>0</v>
      </c>
      <c r="E30" s="76">
        <v>0</v>
      </c>
      <c r="F30" s="77">
        <v>9.785</v>
      </c>
      <c r="G30" s="73">
        <v>0</v>
      </c>
      <c r="H30" s="72">
        <v>0</v>
      </c>
      <c r="I30" s="73">
        <v>0</v>
      </c>
    </row>
    <row r="31" spans="1:9" ht="12.75">
      <c r="A31" s="78"/>
      <c r="B31" s="74" t="s">
        <v>352</v>
      </c>
      <c r="C31" s="75"/>
      <c r="D31" s="75"/>
      <c r="E31" s="76"/>
      <c r="F31" s="77"/>
      <c r="G31" s="73"/>
      <c r="H31" s="72"/>
      <c r="I31" s="73"/>
    </row>
    <row r="32" spans="1:9" ht="12.75">
      <c r="A32" s="78"/>
      <c r="B32" s="74" t="s">
        <v>353</v>
      </c>
      <c r="C32" s="75"/>
      <c r="D32" s="75"/>
      <c r="E32" s="76"/>
      <c r="F32" s="77"/>
      <c r="G32" s="73"/>
      <c r="H32" s="72"/>
      <c r="I32" s="73"/>
    </row>
    <row r="33" spans="1:9" ht="12.75">
      <c r="A33" s="78">
        <v>13000000</v>
      </c>
      <c r="B33" s="74" t="s">
        <v>31</v>
      </c>
      <c r="C33" s="75">
        <f>C34+C36</f>
        <v>80350</v>
      </c>
      <c r="D33" s="75">
        <f>D34+D36</f>
        <v>80350</v>
      </c>
      <c r="E33" s="75">
        <f>E34+E36</f>
        <v>55370</v>
      </c>
      <c r="F33" s="79">
        <f>F34+F36</f>
        <v>59682.937</v>
      </c>
      <c r="G33" s="73">
        <f>F33/C33*100</f>
        <v>74.27870192906035</v>
      </c>
      <c r="H33" s="72">
        <f>F33/D33*100</f>
        <v>74.27870192906035</v>
      </c>
      <c r="I33" s="73">
        <f>F33/E33*100</f>
        <v>107.78930287159112</v>
      </c>
    </row>
    <row r="34" spans="1:9" ht="12.75">
      <c r="A34" s="78">
        <v>13020000</v>
      </c>
      <c r="B34" s="74" t="s">
        <v>214</v>
      </c>
      <c r="C34" s="75">
        <f>C35</f>
        <v>0</v>
      </c>
      <c r="D34" s="75">
        <f>D35</f>
        <v>0</v>
      </c>
      <c r="E34" s="75">
        <f>E35</f>
        <v>0</v>
      </c>
      <c r="F34" s="79">
        <f>F35</f>
        <v>0</v>
      </c>
      <c r="G34" s="73">
        <v>0</v>
      </c>
      <c r="H34" s="72">
        <v>0</v>
      </c>
      <c r="I34" s="73">
        <v>0</v>
      </c>
    </row>
    <row r="35" spans="1:9" ht="12.75">
      <c r="A35" s="58">
        <v>13020200</v>
      </c>
      <c r="B35" s="74" t="s">
        <v>215</v>
      </c>
      <c r="C35" s="75">
        <v>0</v>
      </c>
      <c r="D35" s="75">
        <v>0</v>
      </c>
      <c r="E35" s="76">
        <v>0</v>
      </c>
      <c r="F35" s="77">
        <v>0</v>
      </c>
      <c r="G35" s="73">
        <v>0</v>
      </c>
      <c r="H35" s="72">
        <v>0</v>
      </c>
      <c r="I35" s="73">
        <v>0</v>
      </c>
    </row>
    <row r="36" spans="1:9" ht="12.75">
      <c r="A36" s="58">
        <v>13050000</v>
      </c>
      <c r="B36" s="74" t="s">
        <v>32</v>
      </c>
      <c r="C36" s="75">
        <f>C37+C38+C39+C40</f>
        <v>80350</v>
      </c>
      <c r="D36" s="75">
        <f>D37+D38+D39+D40</f>
        <v>80350</v>
      </c>
      <c r="E36" s="75">
        <f>E37+E38+E39+E40</f>
        <v>55370</v>
      </c>
      <c r="F36" s="79">
        <f>F37+F38+F39+F40</f>
        <v>59682.937</v>
      </c>
      <c r="G36" s="73">
        <f aca="true" t="shared" si="6" ref="G36:G40">F36/C36*100</f>
        <v>74.27870192906035</v>
      </c>
      <c r="H36" s="72">
        <f aca="true" t="shared" si="7" ref="H36:H40">F36/D36*100</f>
        <v>74.27870192906035</v>
      </c>
      <c r="I36" s="73">
        <f aca="true" t="shared" si="8" ref="I36:I40">F36/E36*100</f>
        <v>107.78930287159112</v>
      </c>
    </row>
    <row r="37" spans="1:9" ht="12.75">
      <c r="A37" s="58">
        <v>13050100</v>
      </c>
      <c r="B37" s="74" t="s">
        <v>33</v>
      </c>
      <c r="C37" s="75">
        <v>23000</v>
      </c>
      <c r="D37" s="75">
        <v>23000</v>
      </c>
      <c r="E37" s="76">
        <v>16770</v>
      </c>
      <c r="F37" s="77">
        <v>18002.804</v>
      </c>
      <c r="G37" s="73">
        <f t="shared" si="6"/>
        <v>78.27306086956521</v>
      </c>
      <c r="H37" s="72">
        <f t="shared" si="7"/>
        <v>78.27306086956521</v>
      </c>
      <c r="I37" s="73">
        <f t="shared" si="8"/>
        <v>107.35124627310675</v>
      </c>
    </row>
    <row r="38" spans="1:9" ht="12.75">
      <c r="A38" s="58">
        <v>13050200</v>
      </c>
      <c r="B38" s="74" t="s">
        <v>34</v>
      </c>
      <c r="C38" s="75">
        <v>49030</v>
      </c>
      <c r="D38" s="75">
        <v>49030</v>
      </c>
      <c r="E38" s="76">
        <v>32750</v>
      </c>
      <c r="F38" s="77">
        <v>33422.456</v>
      </c>
      <c r="G38" s="73">
        <f t="shared" si="6"/>
        <v>68.16735875994289</v>
      </c>
      <c r="H38" s="72">
        <f t="shared" si="7"/>
        <v>68.16735875994289</v>
      </c>
      <c r="I38" s="73">
        <f t="shared" si="8"/>
        <v>102.05330076335876</v>
      </c>
    </row>
    <row r="39" spans="1:9" ht="12.75">
      <c r="A39" s="58">
        <v>13050300</v>
      </c>
      <c r="B39" s="74" t="s">
        <v>35</v>
      </c>
      <c r="C39" s="75">
        <v>2620</v>
      </c>
      <c r="D39" s="75">
        <v>2620</v>
      </c>
      <c r="E39" s="76">
        <v>1800</v>
      </c>
      <c r="F39" s="77">
        <v>2523.811</v>
      </c>
      <c r="G39" s="73">
        <f t="shared" si="6"/>
        <v>96.32866412213741</v>
      </c>
      <c r="H39" s="72">
        <f t="shared" si="7"/>
        <v>96.32866412213741</v>
      </c>
      <c r="I39" s="73">
        <f t="shared" si="8"/>
        <v>140.21172222222222</v>
      </c>
    </row>
    <row r="40" spans="1:9" ht="12.75">
      <c r="A40" s="58">
        <v>13050500</v>
      </c>
      <c r="B40" s="74" t="s">
        <v>36</v>
      </c>
      <c r="C40" s="75">
        <v>5700</v>
      </c>
      <c r="D40" s="75">
        <v>5700</v>
      </c>
      <c r="E40" s="76">
        <v>4050</v>
      </c>
      <c r="F40" s="77">
        <v>5733.866</v>
      </c>
      <c r="G40" s="73">
        <f t="shared" si="6"/>
        <v>100.5941403508772</v>
      </c>
      <c r="H40" s="72">
        <f t="shared" si="7"/>
        <v>100.5941403508772</v>
      </c>
      <c r="I40" s="73">
        <f t="shared" si="8"/>
        <v>141.57693827160494</v>
      </c>
    </row>
    <row r="41" spans="1:9" ht="12.75">
      <c r="A41" s="67">
        <v>16000000</v>
      </c>
      <c r="B41" s="68" t="s">
        <v>216</v>
      </c>
      <c r="C41" s="75">
        <f aca="true" t="shared" si="9" ref="C41:C42">C42</f>
        <v>0</v>
      </c>
      <c r="D41" s="75">
        <f aca="true" t="shared" si="10" ref="D41:D42">D42</f>
        <v>0</v>
      </c>
      <c r="E41" s="75">
        <f aca="true" t="shared" si="11" ref="E41:E42">E42</f>
        <v>0</v>
      </c>
      <c r="F41" s="79">
        <f>F42</f>
        <v>-1.441</v>
      </c>
      <c r="G41" s="73">
        <v>0</v>
      </c>
      <c r="H41" s="72">
        <v>0</v>
      </c>
      <c r="I41" s="73">
        <v>0</v>
      </c>
    </row>
    <row r="42" spans="1:9" ht="12.75">
      <c r="A42" s="67">
        <v>16010000</v>
      </c>
      <c r="B42" s="68" t="s">
        <v>217</v>
      </c>
      <c r="C42" s="75">
        <f t="shared" si="9"/>
        <v>0</v>
      </c>
      <c r="D42" s="75">
        <f t="shared" si="10"/>
        <v>0</v>
      </c>
      <c r="E42" s="75">
        <f t="shared" si="11"/>
        <v>0</v>
      </c>
      <c r="F42" s="75">
        <f>F43+F44</f>
        <v>-1.441</v>
      </c>
      <c r="G42" s="73">
        <v>0</v>
      </c>
      <c r="H42" s="72">
        <v>0</v>
      </c>
      <c r="I42" s="73">
        <v>0</v>
      </c>
    </row>
    <row r="43" spans="1:9" ht="12.75">
      <c r="A43" s="80">
        <v>16010200</v>
      </c>
      <c r="B43" s="74" t="s">
        <v>218</v>
      </c>
      <c r="C43" s="75">
        <v>0</v>
      </c>
      <c r="D43" s="75">
        <v>0</v>
      </c>
      <c r="E43" s="75">
        <v>0</v>
      </c>
      <c r="F43" s="75">
        <v>-0.153</v>
      </c>
      <c r="G43" s="73">
        <v>0</v>
      </c>
      <c r="H43" s="72">
        <v>0</v>
      </c>
      <c r="I43" s="73">
        <v>0</v>
      </c>
    </row>
    <row r="44" spans="1:9" ht="12.75">
      <c r="A44" s="80">
        <v>16010400</v>
      </c>
      <c r="B44" s="74" t="s">
        <v>219</v>
      </c>
      <c r="C44" s="75">
        <v>0</v>
      </c>
      <c r="D44" s="75">
        <v>0</v>
      </c>
      <c r="E44" s="75">
        <v>0</v>
      </c>
      <c r="F44" s="79">
        <v>-1.288</v>
      </c>
      <c r="G44" s="73"/>
      <c r="H44" s="72"/>
      <c r="I44" s="73"/>
    </row>
    <row r="45" spans="1:9" ht="12.75">
      <c r="A45" s="67">
        <v>18000000</v>
      </c>
      <c r="B45" s="68" t="s">
        <v>37</v>
      </c>
      <c r="C45" s="69">
        <f>C46+C51+C54</f>
        <v>5720.7</v>
      </c>
      <c r="D45" s="69">
        <f>D46+D51+D54</f>
        <v>5720.7</v>
      </c>
      <c r="E45" s="69">
        <f>E46+E51+E54</f>
        <v>4047.7999999999997</v>
      </c>
      <c r="F45" s="70">
        <f>F46+F51+F54</f>
        <v>4064.5840000000007</v>
      </c>
      <c r="G45" s="73">
        <f aca="true" t="shared" si="12" ref="G45:G47">F45/C45*100</f>
        <v>71.05046585208106</v>
      </c>
      <c r="H45" s="72">
        <f aca="true" t="shared" si="13" ref="H45:H47">F45/D45*100</f>
        <v>71.05046585208106</v>
      </c>
      <c r="I45" s="73">
        <f aca="true" t="shared" si="14" ref="I45:I47">F45/E45*100</f>
        <v>100.41464499234154</v>
      </c>
    </row>
    <row r="46" spans="1:9" ht="12.75">
      <c r="A46" s="67">
        <v>18020000</v>
      </c>
      <c r="B46" s="68" t="s">
        <v>38</v>
      </c>
      <c r="C46" s="69">
        <f>C47+C49</f>
        <v>1855.7</v>
      </c>
      <c r="D46" s="69">
        <f>D47+D49</f>
        <v>1855.7</v>
      </c>
      <c r="E46" s="69">
        <f>E47+E49</f>
        <v>1290.5</v>
      </c>
      <c r="F46" s="70">
        <f>F47+F49</f>
        <v>1339.044</v>
      </c>
      <c r="G46" s="73">
        <f t="shared" si="12"/>
        <v>72.15843078083742</v>
      </c>
      <c r="H46" s="72">
        <f t="shared" si="13"/>
        <v>72.15843078083742</v>
      </c>
      <c r="I46" s="73">
        <f t="shared" si="14"/>
        <v>103.76164277411857</v>
      </c>
    </row>
    <row r="47" spans="1:9" ht="12.75">
      <c r="A47" s="58">
        <v>18020100</v>
      </c>
      <c r="B47" s="74" t="s">
        <v>220</v>
      </c>
      <c r="C47" s="75">
        <v>1528.7</v>
      </c>
      <c r="D47" s="75">
        <v>1528.7</v>
      </c>
      <c r="E47" s="76">
        <v>1090.5</v>
      </c>
      <c r="F47" s="77">
        <v>1128.276</v>
      </c>
      <c r="G47" s="73">
        <f t="shared" si="12"/>
        <v>73.80624059658534</v>
      </c>
      <c r="H47" s="72">
        <f t="shared" si="13"/>
        <v>73.80624059658534</v>
      </c>
      <c r="I47" s="73">
        <f t="shared" si="14"/>
        <v>103.46409903713894</v>
      </c>
    </row>
    <row r="48" spans="1:9" ht="12.75">
      <c r="A48" s="58"/>
      <c r="B48" s="74" t="s">
        <v>46</v>
      </c>
      <c r="C48" s="75"/>
      <c r="D48" s="75"/>
      <c r="E48" s="76"/>
      <c r="F48" s="77"/>
      <c r="G48" s="73"/>
      <c r="H48" s="72"/>
      <c r="I48" s="73"/>
    </row>
    <row r="49" spans="1:9" ht="12.75">
      <c r="A49" s="58">
        <v>18020200</v>
      </c>
      <c r="B49" s="74" t="s">
        <v>221</v>
      </c>
      <c r="C49" s="75">
        <v>327</v>
      </c>
      <c r="D49" s="75">
        <v>327</v>
      </c>
      <c r="E49" s="76">
        <v>200</v>
      </c>
      <c r="F49" s="116">
        <v>210.768</v>
      </c>
      <c r="G49" s="73">
        <f>F49/C49*100</f>
        <v>64.45504587155963</v>
      </c>
      <c r="H49" s="72">
        <f>F49/D49*100</f>
        <v>64.45504587155963</v>
      </c>
      <c r="I49" s="73">
        <f>F49/E49*100</f>
        <v>105.38400000000001</v>
      </c>
    </row>
    <row r="50" spans="1:9" ht="12.75">
      <c r="A50" s="58"/>
      <c r="B50" s="74" t="s">
        <v>46</v>
      </c>
      <c r="C50" s="75"/>
      <c r="D50" s="75"/>
      <c r="E50" s="76"/>
      <c r="F50" s="77"/>
      <c r="G50" s="73"/>
      <c r="H50" s="72"/>
      <c r="I50" s="73"/>
    </row>
    <row r="51" spans="1:9" ht="12.75">
      <c r="A51" s="67">
        <v>18030000</v>
      </c>
      <c r="B51" s="68" t="s">
        <v>41</v>
      </c>
      <c r="C51" s="69">
        <f>C52+C53</f>
        <v>307</v>
      </c>
      <c r="D51" s="69">
        <f>D52+D53</f>
        <v>307</v>
      </c>
      <c r="E51" s="69">
        <f>E52+E53</f>
        <v>192.5</v>
      </c>
      <c r="F51" s="70">
        <f>F52+F53</f>
        <v>186.15</v>
      </c>
      <c r="G51" s="73">
        <f aca="true" t="shared" si="15" ref="G51:G55">F51/C51*100</f>
        <v>60.63517915309446</v>
      </c>
      <c r="H51" s="72">
        <f aca="true" t="shared" si="16" ref="H51:H55">F51/D51*100</f>
        <v>60.63517915309446</v>
      </c>
      <c r="I51" s="73">
        <f aca="true" t="shared" si="17" ref="I51:I55">F51/E51*100</f>
        <v>96.7012987012987</v>
      </c>
    </row>
    <row r="52" spans="1:9" ht="12.75">
      <c r="A52" s="58">
        <v>18030100</v>
      </c>
      <c r="B52" s="74" t="s">
        <v>42</v>
      </c>
      <c r="C52" s="75">
        <v>272</v>
      </c>
      <c r="D52" s="75">
        <v>272</v>
      </c>
      <c r="E52" s="76">
        <v>171</v>
      </c>
      <c r="F52" s="77">
        <v>169.109</v>
      </c>
      <c r="G52" s="73">
        <f t="shared" si="15"/>
        <v>62.172426470588235</v>
      </c>
      <c r="H52" s="72">
        <f t="shared" si="16"/>
        <v>62.172426470588235</v>
      </c>
      <c r="I52" s="73">
        <f t="shared" si="17"/>
        <v>98.89415204678363</v>
      </c>
    </row>
    <row r="53" spans="1:9" ht="12.75">
      <c r="A53" s="58">
        <v>18030200</v>
      </c>
      <c r="B53" s="74" t="s">
        <v>43</v>
      </c>
      <c r="C53" s="75">
        <v>35</v>
      </c>
      <c r="D53" s="75">
        <v>35</v>
      </c>
      <c r="E53" s="76">
        <v>21.5</v>
      </c>
      <c r="F53" s="77">
        <v>17.041</v>
      </c>
      <c r="G53" s="73">
        <f t="shared" si="15"/>
        <v>48.68857142857143</v>
      </c>
      <c r="H53" s="72">
        <f t="shared" si="16"/>
        <v>48.68857142857143</v>
      </c>
      <c r="I53" s="73">
        <f t="shared" si="17"/>
        <v>79.26046511627906</v>
      </c>
    </row>
    <row r="54" spans="1:9" ht="12.75">
      <c r="A54" s="67">
        <v>18040000</v>
      </c>
      <c r="B54" s="68" t="s">
        <v>44</v>
      </c>
      <c r="C54" s="69">
        <f>C55+C57+C59+C61+C63+C65+C71+C73+C67+C69</f>
        <v>3558</v>
      </c>
      <c r="D54" s="69">
        <f>D55+D57+D59+D61+D63+D65+D71+D73+D67+D69</f>
        <v>3558</v>
      </c>
      <c r="E54" s="69">
        <f>E55+E57+E59+E61+E63+E65+E71+E73+E67+E69</f>
        <v>2564.7999999999997</v>
      </c>
      <c r="F54" s="69">
        <f>F55+F57+F59+F61+F63+F65+F71+F73+F67+F69</f>
        <v>2539.3900000000003</v>
      </c>
      <c r="G54" s="73">
        <f t="shared" si="15"/>
        <v>71.37127599775155</v>
      </c>
      <c r="H54" s="72">
        <f t="shared" si="16"/>
        <v>71.37127599775155</v>
      </c>
      <c r="I54" s="73">
        <f t="shared" si="17"/>
        <v>99.00927947598255</v>
      </c>
    </row>
    <row r="55" spans="1:9" ht="12.75">
      <c r="A55" s="58">
        <v>18040100</v>
      </c>
      <c r="B55" s="74" t="s">
        <v>222</v>
      </c>
      <c r="C55" s="75">
        <v>238</v>
      </c>
      <c r="D55" s="75">
        <v>238</v>
      </c>
      <c r="E55" s="76">
        <v>162.6</v>
      </c>
      <c r="F55" s="77">
        <v>169.545</v>
      </c>
      <c r="G55" s="73">
        <f t="shared" si="15"/>
        <v>71.23739495798318</v>
      </c>
      <c r="H55" s="72">
        <f t="shared" si="16"/>
        <v>71.23739495798318</v>
      </c>
      <c r="I55" s="73">
        <f t="shared" si="17"/>
        <v>104.2712177121771</v>
      </c>
    </row>
    <row r="56" spans="1:9" ht="12.75">
      <c r="A56" s="58"/>
      <c r="B56" s="74" t="s">
        <v>52</v>
      </c>
      <c r="C56" s="58"/>
      <c r="D56" s="58"/>
      <c r="E56" s="76"/>
      <c r="F56" s="77"/>
      <c r="G56" s="73"/>
      <c r="H56" s="72"/>
      <c r="I56" s="73"/>
    </row>
    <row r="57" spans="1:9" ht="12.75">
      <c r="A57" s="58">
        <v>18040200</v>
      </c>
      <c r="B57" s="74" t="s">
        <v>222</v>
      </c>
      <c r="C57" s="75">
        <v>2071</v>
      </c>
      <c r="D57" s="75">
        <v>2071</v>
      </c>
      <c r="E57" s="69">
        <v>1539</v>
      </c>
      <c r="F57" s="70">
        <v>1524.379</v>
      </c>
      <c r="G57" s="73">
        <f>F57/C57*100</f>
        <v>73.60593915982616</v>
      </c>
      <c r="H57" s="72">
        <f>F57/D57*100</f>
        <v>73.60593915982616</v>
      </c>
      <c r="I57" s="73">
        <f>F57/E57*100</f>
        <v>99.04996751137102</v>
      </c>
    </row>
    <row r="58" spans="1:9" ht="12.75">
      <c r="A58" s="58"/>
      <c r="B58" s="74" t="s">
        <v>60</v>
      </c>
      <c r="C58" s="58"/>
      <c r="D58" s="58"/>
      <c r="E58" s="69"/>
      <c r="F58" s="70"/>
      <c r="G58" s="73"/>
      <c r="H58" s="72"/>
      <c r="I58" s="73"/>
    </row>
    <row r="59" spans="1:9" ht="12.75">
      <c r="A59" s="58">
        <v>18040500</v>
      </c>
      <c r="B59" s="74" t="s">
        <v>223</v>
      </c>
      <c r="C59" s="75">
        <v>8</v>
      </c>
      <c r="D59" s="75">
        <v>8</v>
      </c>
      <c r="E59" s="76">
        <v>4.5</v>
      </c>
      <c r="F59" s="77">
        <v>5.413</v>
      </c>
      <c r="G59" s="73">
        <f>F59/C59*100</f>
        <v>67.66250000000001</v>
      </c>
      <c r="H59" s="72">
        <f>F59/D59*100</f>
        <v>67.66250000000001</v>
      </c>
      <c r="I59" s="73">
        <f>F59/E59*100</f>
        <v>120.28888888888889</v>
      </c>
    </row>
    <row r="60" spans="1:9" ht="12.75">
      <c r="A60" s="58"/>
      <c r="B60" s="74" t="s">
        <v>224</v>
      </c>
      <c r="C60" s="58"/>
      <c r="D60" s="58"/>
      <c r="E60" s="76"/>
      <c r="F60" s="77"/>
      <c r="G60" s="73"/>
      <c r="H60" s="72"/>
      <c r="I60" s="73"/>
    </row>
    <row r="61" spans="1:9" ht="12.75">
      <c r="A61" s="58">
        <v>18040600</v>
      </c>
      <c r="B61" s="74" t="s">
        <v>225</v>
      </c>
      <c r="C61" s="75">
        <v>271</v>
      </c>
      <c r="D61" s="75">
        <v>271</v>
      </c>
      <c r="E61" s="76">
        <v>195.1</v>
      </c>
      <c r="F61" s="77">
        <v>189.559</v>
      </c>
      <c r="G61" s="73">
        <f>F61/C61*100</f>
        <v>69.9479704797048</v>
      </c>
      <c r="H61" s="72">
        <f>F61/D61*100</f>
        <v>69.9479704797048</v>
      </c>
      <c r="I61" s="73">
        <f>F61/E61*100</f>
        <v>97.15991799077396</v>
      </c>
    </row>
    <row r="62" spans="1:9" ht="12.75">
      <c r="A62" s="58"/>
      <c r="B62" s="74" t="s">
        <v>226</v>
      </c>
      <c r="C62" s="58"/>
      <c r="D62" s="58"/>
      <c r="E62" s="76"/>
      <c r="F62" s="77"/>
      <c r="G62" s="73"/>
      <c r="H62" s="72"/>
      <c r="I62" s="73"/>
    </row>
    <row r="63" spans="1:9" ht="12.75">
      <c r="A63" s="58">
        <v>18040700</v>
      </c>
      <c r="B63" s="74" t="s">
        <v>223</v>
      </c>
      <c r="C63" s="75">
        <v>154</v>
      </c>
      <c r="D63" s="75">
        <v>154</v>
      </c>
      <c r="E63" s="76">
        <v>115.1</v>
      </c>
      <c r="F63" s="77">
        <v>128.544</v>
      </c>
      <c r="G63" s="73">
        <v>0</v>
      </c>
      <c r="H63" s="72">
        <v>0</v>
      </c>
      <c r="I63" s="73">
        <v>0</v>
      </c>
    </row>
    <row r="64" spans="1:9" ht="12.75">
      <c r="A64" s="58"/>
      <c r="B64" s="74" t="s">
        <v>227</v>
      </c>
      <c r="C64" s="58"/>
      <c r="D64" s="58"/>
      <c r="E64" s="76"/>
      <c r="F64" s="77"/>
      <c r="G64" s="73"/>
      <c r="H64" s="72"/>
      <c r="I64" s="73"/>
    </row>
    <row r="65" spans="1:9" ht="12.75">
      <c r="A65" s="58">
        <v>18040800</v>
      </c>
      <c r="B65" s="74" t="s">
        <v>225</v>
      </c>
      <c r="C65" s="75">
        <v>656</v>
      </c>
      <c r="D65" s="75">
        <v>656</v>
      </c>
      <c r="E65" s="69">
        <v>440.5</v>
      </c>
      <c r="F65" s="70">
        <v>422.974</v>
      </c>
      <c r="G65" s="73">
        <f>F65/C65*100</f>
        <v>64.47774390243902</v>
      </c>
      <c r="H65" s="72">
        <f>F65/D65*100</f>
        <v>64.47774390243902</v>
      </c>
      <c r="I65" s="73">
        <f>F65/E65*100</f>
        <v>96.02133938706015</v>
      </c>
    </row>
    <row r="66" spans="1:9" ht="12.75">
      <c r="A66" s="58"/>
      <c r="B66" s="74" t="s">
        <v>228</v>
      </c>
      <c r="C66" s="75"/>
      <c r="D66" s="75"/>
      <c r="E66" s="69"/>
      <c r="F66" s="70"/>
      <c r="G66" s="73"/>
      <c r="H66" s="72"/>
      <c r="I66" s="73"/>
    </row>
    <row r="67" spans="1:9" ht="12.75">
      <c r="A67" s="58">
        <v>18040900</v>
      </c>
      <c r="B67" s="74" t="s">
        <v>229</v>
      </c>
      <c r="C67" s="75">
        <v>0</v>
      </c>
      <c r="D67" s="75">
        <v>0</v>
      </c>
      <c r="E67" s="76">
        <v>0</v>
      </c>
      <c r="F67" s="77">
        <v>0.12</v>
      </c>
      <c r="G67" s="73">
        <v>0</v>
      </c>
      <c r="H67" s="72">
        <v>0</v>
      </c>
      <c r="I67" s="73">
        <v>0</v>
      </c>
    </row>
    <row r="68" spans="1:9" ht="12.75">
      <c r="A68" s="58"/>
      <c r="B68" s="74" t="s">
        <v>230</v>
      </c>
      <c r="C68" s="75"/>
      <c r="D68" s="75"/>
      <c r="E68" s="76"/>
      <c r="F68" s="77"/>
      <c r="G68" s="73"/>
      <c r="H68" s="72"/>
      <c r="I68" s="73"/>
    </row>
    <row r="69" spans="1:9" ht="12.75">
      <c r="A69" s="58">
        <v>18041000</v>
      </c>
      <c r="B69" s="74" t="s">
        <v>56</v>
      </c>
      <c r="C69" s="75">
        <v>14</v>
      </c>
      <c r="D69" s="75">
        <v>14</v>
      </c>
      <c r="E69" s="76">
        <v>1.8</v>
      </c>
      <c r="F69" s="77">
        <v>0.288</v>
      </c>
      <c r="G69" s="73">
        <f>F69/C69*100</f>
        <v>2.057142857142857</v>
      </c>
      <c r="H69" s="72">
        <f>F69/D69*100</f>
        <v>2.057142857142857</v>
      </c>
      <c r="I69" s="73">
        <v>0</v>
      </c>
    </row>
    <row r="70" spans="1:9" ht="12.75">
      <c r="A70" s="58"/>
      <c r="B70" s="74" t="s">
        <v>57</v>
      </c>
      <c r="C70" s="75"/>
      <c r="D70" s="75"/>
      <c r="E70" s="76"/>
      <c r="F70" s="77"/>
      <c r="G70" s="73"/>
      <c r="H70" s="72"/>
      <c r="I70" s="73"/>
    </row>
    <row r="71" spans="1:9" ht="12.75">
      <c r="A71" s="58">
        <v>18041400</v>
      </c>
      <c r="B71" s="74" t="s">
        <v>231</v>
      </c>
      <c r="C71" s="75">
        <v>120</v>
      </c>
      <c r="D71" s="75">
        <v>120</v>
      </c>
      <c r="E71" s="76">
        <v>88.2</v>
      </c>
      <c r="F71" s="77">
        <v>84.132</v>
      </c>
      <c r="G71" s="73">
        <f>F71/C71*100</f>
        <v>70.11</v>
      </c>
      <c r="H71" s="72">
        <f>F71/D71*100</f>
        <v>70.11</v>
      </c>
      <c r="I71" s="73">
        <f>F71/E71*100</f>
        <v>95.38775510204081</v>
      </c>
    </row>
    <row r="72" spans="1:9" ht="12.75">
      <c r="A72" s="58"/>
      <c r="B72" s="74" t="s">
        <v>232</v>
      </c>
      <c r="C72" s="75"/>
      <c r="D72" s="75"/>
      <c r="E72" s="69"/>
      <c r="F72" s="70"/>
      <c r="G72" s="73"/>
      <c r="H72" s="72"/>
      <c r="I72" s="73"/>
    </row>
    <row r="73" spans="1:9" ht="12.75">
      <c r="A73" s="58">
        <v>18041700</v>
      </c>
      <c r="B73" s="74" t="s">
        <v>233</v>
      </c>
      <c r="C73" s="75">
        <v>26</v>
      </c>
      <c r="D73" s="75">
        <v>26</v>
      </c>
      <c r="E73" s="76">
        <v>18</v>
      </c>
      <c r="F73" s="77">
        <v>14.436</v>
      </c>
      <c r="G73" s="73">
        <f>F73/C73*100</f>
        <v>55.52307692307692</v>
      </c>
      <c r="H73" s="72">
        <f>F73/D73*100</f>
        <v>55.52307692307692</v>
      </c>
      <c r="I73" s="73">
        <f>F73/E73*100</f>
        <v>80.2</v>
      </c>
    </row>
    <row r="74" spans="1:9" ht="12.75">
      <c r="A74" s="58"/>
      <c r="B74" s="74" t="s">
        <v>46</v>
      </c>
      <c r="C74" s="58"/>
      <c r="D74" s="58"/>
      <c r="E74" s="76"/>
      <c r="F74" s="77"/>
      <c r="G74" s="73"/>
      <c r="H74" s="72"/>
      <c r="I74" s="73"/>
    </row>
    <row r="75" spans="1:9" ht="12.75">
      <c r="A75" s="67">
        <v>20000000</v>
      </c>
      <c r="B75" s="68" t="s">
        <v>62</v>
      </c>
      <c r="C75" s="69">
        <f>C76+C83+C91</f>
        <v>471.5</v>
      </c>
      <c r="D75" s="69">
        <f>D76+D83+D91</f>
        <v>601.5</v>
      </c>
      <c r="E75" s="69">
        <f>E76+E83+E91</f>
        <v>385.8</v>
      </c>
      <c r="F75" s="70">
        <f>F76+F83+F91</f>
        <v>409.688</v>
      </c>
      <c r="G75" s="73">
        <f>F75/C75*100</f>
        <v>86.89034994697774</v>
      </c>
      <c r="H75" s="72">
        <f>F75/D75*100</f>
        <v>68.11105569409808</v>
      </c>
      <c r="I75" s="73">
        <f>F75/E75*100</f>
        <v>106.19180922757904</v>
      </c>
    </row>
    <row r="76" spans="1:9" ht="12.75">
      <c r="A76" s="67">
        <v>21000000</v>
      </c>
      <c r="B76" s="68" t="s">
        <v>63</v>
      </c>
      <c r="C76" s="69">
        <f>C77</f>
        <v>91.5</v>
      </c>
      <c r="D76" s="69">
        <f>D77</f>
        <v>91.5</v>
      </c>
      <c r="E76" s="69">
        <f>E77</f>
        <v>59.5</v>
      </c>
      <c r="F76" s="70">
        <f>F77</f>
        <v>85.541</v>
      </c>
      <c r="G76" s="73"/>
      <c r="H76" s="72"/>
      <c r="I76" s="73"/>
    </row>
    <row r="77" spans="1:9" ht="12.75">
      <c r="A77" s="67">
        <v>21080000</v>
      </c>
      <c r="B77" s="68" t="s">
        <v>64</v>
      </c>
      <c r="C77" s="69">
        <f>C78+C79+C82</f>
        <v>91.5</v>
      </c>
      <c r="D77" s="69">
        <f>D78+D79+D82</f>
        <v>91.5</v>
      </c>
      <c r="E77" s="69">
        <f>E78+E79+E82</f>
        <v>59.5</v>
      </c>
      <c r="F77" s="70">
        <f>F78+F79+F82</f>
        <v>85.541</v>
      </c>
      <c r="G77" s="73">
        <f>F77/C77*100</f>
        <v>93.48743169398907</v>
      </c>
      <c r="H77" s="72">
        <f>F77/D77*100</f>
        <v>93.48743169398907</v>
      </c>
      <c r="I77" s="73">
        <f>F77/E77*100</f>
        <v>143.76638655462185</v>
      </c>
    </row>
    <row r="78" spans="1:9" ht="12.75">
      <c r="A78" s="58">
        <v>21080500</v>
      </c>
      <c r="B78" s="74" t="s">
        <v>64</v>
      </c>
      <c r="C78" s="75">
        <v>0.5</v>
      </c>
      <c r="D78" s="75">
        <v>0.5</v>
      </c>
      <c r="E78" s="76">
        <v>0</v>
      </c>
      <c r="F78" s="77">
        <v>12.228</v>
      </c>
      <c r="G78" s="73"/>
      <c r="H78" s="72"/>
      <c r="I78" s="73"/>
    </row>
    <row r="79" spans="1:9" ht="12.75">
      <c r="A79" s="58">
        <v>21080900</v>
      </c>
      <c r="B79" s="74" t="s">
        <v>234</v>
      </c>
      <c r="C79" s="75">
        <v>3</v>
      </c>
      <c r="D79" s="75">
        <v>3</v>
      </c>
      <c r="E79" s="76">
        <v>0</v>
      </c>
      <c r="F79" s="77">
        <v>7.282</v>
      </c>
      <c r="G79" s="73">
        <f>F79/C79*100</f>
        <v>242.73333333333335</v>
      </c>
      <c r="H79" s="72">
        <f>F79/D79*100</f>
        <v>242.73333333333335</v>
      </c>
      <c r="I79" s="73">
        <v>0</v>
      </c>
    </row>
    <row r="80" spans="1:9" ht="12.75">
      <c r="A80" s="58"/>
      <c r="B80" s="74" t="s">
        <v>235</v>
      </c>
      <c r="C80" s="75"/>
      <c r="D80" s="75"/>
      <c r="E80" s="76"/>
      <c r="F80" s="77"/>
      <c r="G80" s="73"/>
      <c r="H80" s="72"/>
      <c r="I80" s="73"/>
    </row>
    <row r="81" spans="1:9" ht="12.75">
      <c r="A81" s="58"/>
      <c r="B81" s="74" t="s">
        <v>236</v>
      </c>
      <c r="C81" s="75"/>
      <c r="D81" s="75"/>
      <c r="E81" s="76"/>
      <c r="F81" s="77"/>
      <c r="G81" s="73"/>
      <c r="H81" s="72"/>
      <c r="I81" s="73"/>
    </row>
    <row r="82" spans="1:9" ht="12.75">
      <c r="A82" s="58">
        <v>21081100</v>
      </c>
      <c r="B82" s="74" t="s">
        <v>68</v>
      </c>
      <c r="C82" s="75">
        <v>88</v>
      </c>
      <c r="D82" s="75">
        <v>88</v>
      </c>
      <c r="E82" s="76">
        <v>59.5</v>
      </c>
      <c r="F82" s="77">
        <v>66.031</v>
      </c>
      <c r="G82" s="73">
        <f aca="true" t="shared" si="18" ref="G82:G83">F82/C82*100</f>
        <v>75.03522727272728</v>
      </c>
      <c r="H82" s="72">
        <f aca="true" t="shared" si="19" ref="H82:H83">F82/D82*100</f>
        <v>75.03522727272728</v>
      </c>
      <c r="I82" s="73">
        <f aca="true" t="shared" si="20" ref="I82:I83">F82/E82*100</f>
        <v>110.9764705882353</v>
      </c>
    </row>
    <row r="83" spans="1:9" ht="12.75">
      <c r="A83" s="67">
        <v>22000000</v>
      </c>
      <c r="B83" s="68" t="s">
        <v>237</v>
      </c>
      <c r="C83" s="69">
        <f>C85</f>
        <v>370</v>
      </c>
      <c r="D83" s="69">
        <f>D85</f>
        <v>500</v>
      </c>
      <c r="E83" s="69">
        <f>E85</f>
        <v>321.5</v>
      </c>
      <c r="F83" s="70">
        <f>F85</f>
        <v>220.434</v>
      </c>
      <c r="G83" s="73">
        <f t="shared" si="18"/>
        <v>59.57675675675675</v>
      </c>
      <c r="H83" s="72">
        <f t="shared" si="19"/>
        <v>44.0868</v>
      </c>
      <c r="I83" s="73">
        <f t="shared" si="20"/>
        <v>68.56423017107309</v>
      </c>
    </row>
    <row r="84" spans="1:9" ht="12.75">
      <c r="A84" s="58"/>
      <c r="B84" s="68" t="s">
        <v>238</v>
      </c>
      <c r="C84" s="58"/>
      <c r="D84" s="58"/>
      <c r="E84" s="76"/>
      <c r="F84" s="77"/>
      <c r="G84" s="73"/>
      <c r="H84" s="72"/>
      <c r="I84" s="73"/>
    </row>
    <row r="85" spans="1:9" ht="12.75">
      <c r="A85" s="67">
        <v>22090000</v>
      </c>
      <c r="B85" s="68" t="s">
        <v>71</v>
      </c>
      <c r="C85" s="69">
        <f>C86+C89</f>
        <v>370</v>
      </c>
      <c r="D85" s="69">
        <f>D86+D89</f>
        <v>500</v>
      </c>
      <c r="E85" s="69">
        <f>E86+E89</f>
        <v>321.5</v>
      </c>
      <c r="F85" s="70">
        <f>F86+F89</f>
        <v>220.434</v>
      </c>
      <c r="G85" s="73">
        <f aca="true" t="shared" si="21" ref="G85:G86">F85/C85*100</f>
        <v>59.57675675675675</v>
      </c>
      <c r="H85" s="72">
        <f aca="true" t="shared" si="22" ref="H85:H86">F85/D85*100</f>
        <v>44.0868</v>
      </c>
      <c r="I85" s="73">
        <f aca="true" t="shared" si="23" ref="I85:I86">F85/E85*100</f>
        <v>68.56423017107309</v>
      </c>
    </row>
    <row r="86" spans="1:9" ht="12.75">
      <c r="A86" s="58">
        <v>22090100</v>
      </c>
      <c r="B86" s="74" t="s">
        <v>239</v>
      </c>
      <c r="C86" s="75">
        <v>314</v>
      </c>
      <c r="D86" s="75">
        <v>444</v>
      </c>
      <c r="E86" s="76">
        <v>285</v>
      </c>
      <c r="F86" s="77">
        <v>171.683</v>
      </c>
      <c r="G86" s="73">
        <f t="shared" si="21"/>
        <v>54.67611464968153</v>
      </c>
      <c r="H86" s="72">
        <f t="shared" si="22"/>
        <v>38.667342342342344</v>
      </c>
      <c r="I86" s="73">
        <f t="shared" si="23"/>
        <v>60.239649122807016</v>
      </c>
    </row>
    <row r="87" spans="1:9" ht="12.75">
      <c r="A87" s="58"/>
      <c r="B87" s="74" t="s">
        <v>240</v>
      </c>
      <c r="C87" s="75"/>
      <c r="D87" s="75"/>
      <c r="E87" s="76"/>
      <c r="F87" s="77"/>
      <c r="G87" s="73"/>
      <c r="H87" s="72"/>
      <c r="I87" s="73"/>
    </row>
    <row r="88" spans="1:9" ht="12.75">
      <c r="A88" s="58"/>
      <c r="B88" s="74" t="s">
        <v>241</v>
      </c>
      <c r="C88" s="75"/>
      <c r="D88" s="75"/>
      <c r="E88" s="76"/>
      <c r="F88" s="77"/>
      <c r="G88" s="73"/>
      <c r="H88" s="72"/>
      <c r="I88" s="73"/>
    </row>
    <row r="89" spans="1:9" ht="12.75">
      <c r="A89" s="58">
        <v>22090400</v>
      </c>
      <c r="B89" s="74" t="s">
        <v>242</v>
      </c>
      <c r="C89" s="75">
        <v>56</v>
      </c>
      <c r="D89" s="75">
        <v>56</v>
      </c>
      <c r="E89" s="76">
        <v>36.5</v>
      </c>
      <c r="F89" s="77">
        <v>48.751</v>
      </c>
      <c r="G89" s="73">
        <f>F89/C89*100</f>
        <v>87.05535714285713</v>
      </c>
      <c r="H89" s="72">
        <f>F89/D89*100</f>
        <v>87.05535714285713</v>
      </c>
      <c r="I89" s="73">
        <f>F89/E89*100</f>
        <v>133.56438356164384</v>
      </c>
    </row>
    <row r="90" spans="1:9" ht="12.75">
      <c r="A90" s="58"/>
      <c r="B90" s="74" t="s">
        <v>243</v>
      </c>
      <c r="C90" s="75"/>
      <c r="D90" s="75"/>
      <c r="E90" s="76"/>
      <c r="F90" s="77"/>
      <c r="G90" s="73"/>
      <c r="H90" s="72"/>
      <c r="I90" s="73"/>
    </row>
    <row r="91" spans="1:9" ht="12.75">
      <c r="A91" s="67">
        <v>24000000</v>
      </c>
      <c r="B91" s="68" t="s">
        <v>76</v>
      </c>
      <c r="C91" s="69">
        <f aca="true" t="shared" si="24" ref="C91:C92">C92</f>
        <v>10</v>
      </c>
      <c r="D91" s="69">
        <f aca="true" t="shared" si="25" ref="D91:D92">D92</f>
        <v>10</v>
      </c>
      <c r="E91" s="69">
        <f aca="true" t="shared" si="26" ref="E91:E92">E92</f>
        <v>4.8</v>
      </c>
      <c r="F91" s="70">
        <f aca="true" t="shared" si="27" ref="F91:F92">F92</f>
        <v>103.713</v>
      </c>
      <c r="G91" s="73">
        <f aca="true" t="shared" si="28" ref="G91:G96">F91/C91*100</f>
        <v>1037.1299999999999</v>
      </c>
      <c r="H91" s="72">
        <f aca="true" t="shared" si="29" ref="H91:H96">F91/D91*100</f>
        <v>1037.1299999999999</v>
      </c>
      <c r="I91" s="73">
        <f aca="true" t="shared" si="30" ref="I91:I96">F91/E91*100</f>
        <v>2160.6875</v>
      </c>
    </row>
    <row r="92" spans="1:9" ht="12.75">
      <c r="A92" s="67">
        <v>24060000</v>
      </c>
      <c r="B92" s="68" t="s">
        <v>64</v>
      </c>
      <c r="C92" s="69">
        <f t="shared" si="24"/>
        <v>10</v>
      </c>
      <c r="D92" s="69">
        <f t="shared" si="25"/>
        <v>10</v>
      </c>
      <c r="E92" s="69">
        <f t="shared" si="26"/>
        <v>4.8</v>
      </c>
      <c r="F92" s="70">
        <f t="shared" si="27"/>
        <v>103.713</v>
      </c>
      <c r="G92" s="73">
        <f t="shared" si="28"/>
        <v>1037.1299999999999</v>
      </c>
      <c r="H92" s="72">
        <f t="shared" si="29"/>
        <v>1037.1299999999999</v>
      </c>
      <c r="I92" s="73">
        <f t="shared" si="30"/>
        <v>2160.6875</v>
      </c>
    </row>
    <row r="93" spans="1:9" ht="12.75">
      <c r="A93" s="58">
        <v>24060300</v>
      </c>
      <c r="B93" s="74" t="s">
        <v>64</v>
      </c>
      <c r="C93" s="75">
        <v>10</v>
      </c>
      <c r="D93" s="75">
        <v>10</v>
      </c>
      <c r="E93" s="76">
        <v>4.8</v>
      </c>
      <c r="F93" s="77">
        <v>103.713</v>
      </c>
      <c r="G93" s="73">
        <f t="shared" si="28"/>
        <v>1037.1299999999999</v>
      </c>
      <c r="H93" s="72">
        <f t="shared" si="29"/>
        <v>1037.1299999999999</v>
      </c>
      <c r="I93" s="73">
        <f t="shared" si="30"/>
        <v>2160.6875</v>
      </c>
    </row>
    <row r="94" spans="1:9" ht="12.75">
      <c r="A94" s="67">
        <v>30000000</v>
      </c>
      <c r="B94" s="68" t="s">
        <v>77</v>
      </c>
      <c r="C94" s="69">
        <f aca="true" t="shared" si="31" ref="C94:C95">C95</f>
        <v>1.5</v>
      </c>
      <c r="D94" s="69">
        <f aca="true" t="shared" si="32" ref="D94:D95">D95</f>
        <v>1.5</v>
      </c>
      <c r="E94" s="69">
        <f aca="true" t="shared" si="33" ref="E94:E95">E95</f>
        <v>1.5</v>
      </c>
      <c r="F94" s="70">
        <f aca="true" t="shared" si="34" ref="F94:F95">F95</f>
        <v>21.58</v>
      </c>
      <c r="G94" s="73">
        <f t="shared" si="28"/>
        <v>1438.6666666666665</v>
      </c>
      <c r="H94" s="72">
        <f t="shared" si="29"/>
        <v>1438.6666666666665</v>
      </c>
      <c r="I94" s="73">
        <f t="shared" si="30"/>
        <v>1438.6666666666665</v>
      </c>
    </row>
    <row r="95" spans="1:9" ht="12.75">
      <c r="A95" s="67">
        <v>31000000</v>
      </c>
      <c r="B95" s="68" t="s">
        <v>78</v>
      </c>
      <c r="C95" s="69">
        <f t="shared" si="31"/>
        <v>1.5</v>
      </c>
      <c r="D95" s="69">
        <f t="shared" si="32"/>
        <v>1.5</v>
      </c>
      <c r="E95" s="69">
        <f t="shared" si="33"/>
        <v>1.5</v>
      </c>
      <c r="F95" s="70">
        <f t="shared" si="34"/>
        <v>21.58</v>
      </c>
      <c r="G95" s="73">
        <f t="shared" si="28"/>
        <v>1438.6666666666665</v>
      </c>
      <c r="H95" s="72">
        <f t="shared" si="29"/>
        <v>1438.6666666666665</v>
      </c>
      <c r="I95" s="73">
        <f t="shared" si="30"/>
        <v>1438.6666666666665</v>
      </c>
    </row>
    <row r="96" spans="1:9" ht="12.75">
      <c r="A96" s="58">
        <v>31010200</v>
      </c>
      <c r="B96" s="74" t="s">
        <v>244</v>
      </c>
      <c r="C96" s="75">
        <v>1.5</v>
      </c>
      <c r="D96" s="75">
        <v>1.5</v>
      </c>
      <c r="E96" s="76">
        <v>1.5</v>
      </c>
      <c r="F96" s="77">
        <v>21.58</v>
      </c>
      <c r="G96" s="73">
        <f t="shared" si="28"/>
        <v>1438.6666666666665</v>
      </c>
      <c r="H96" s="72">
        <f t="shared" si="29"/>
        <v>1438.6666666666665</v>
      </c>
      <c r="I96" s="73">
        <f t="shared" si="30"/>
        <v>1438.6666666666665</v>
      </c>
    </row>
    <row r="97" spans="1:9" ht="12.75">
      <c r="A97" s="58"/>
      <c r="B97" s="74" t="s">
        <v>245</v>
      </c>
      <c r="C97" s="75"/>
      <c r="D97" s="75"/>
      <c r="E97" s="69"/>
      <c r="F97" s="70"/>
      <c r="G97" s="73"/>
      <c r="H97" s="72"/>
      <c r="I97" s="73"/>
    </row>
    <row r="98" spans="1:9" ht="13.5">
      <c r="A98" s="58"/>
      <c r="B98" s="74" t="s">
        <v>246</v>
      </c>
      <c r="C98" s="75"/>
      <c r="D98" s="75"/>
      <c r="E98" s="69"/>
      <c r="F98" s="70"/>
      <c r="G98" s="81"/>
      <c r="H98" s="72"/>
      <c r="I98" s="81"/>
    </row>
    <row r="99" spans="1:9" ht="15.75">
      <c r="A99" s="82">
        <v>900101</v>
      </c>
      <c r="B99" s="83" t="s">
        <v>247</v>
      </c>
      <c r="C99" s="84">
        <f>C15+C75+C94</f>
        <v>172383.22000000003</v>
      </c>
      <c r="D99" s="84">
        <f>D15+D75+D94</f>
        <v>163306.7</v>
      </c>
      <c r="E99" s="84">
        <f>E15+E75+E94</f>
        <v>116283</v>
      </c>
      <c r="F99" s="84">
        <f>F15+F75+F94</f>
        <v>117718.549</v>
      </c>
      <c r="G99" s="85">
        <f>F99/C99*100</f>
        <v>68.28886767517162</v>
      </c>
      <c r="H99" s="85">
        <f>F99/D99*100</f>
        <v>72.0843351803692</v>
      </c>
      <c r="I99" s="85">
        <f>F99/E99*100</f>
        <v>101.23453041287205</v>
      </c>
    </row>
    <row r="100" spans="1:9" ht="15.75">
      <c r="A100" s="82"/>
      <c r="B100" s="83"/>
      <c r="C100" s="84"/>
      <c r="D100" s="84"/>
      <c r="E100" s="84"/>
      <c r="F100" s="84"/>
      <c r="G100" s="85"/>
      <c r="H100" s="85"/>
      <c r="I100" s="86"/>
    </row>
    <row r="101" spans="1:9" ht="12.75">
      <c r="A101" s="67">
        <v>40000000</v>
      </c>
      <c r="B101" s="87" t="s">
        <v>91</v>
      </c>
      <c r="C101" s="70">
        <f>C102</f>
        <v>138072.729</v>
      </c>
      <c r="D101" s="70">
        <f>D102</f>
        <v>138080.69999999998</v>
      </c>
      <c r="E101" s="70">
        <f>E102</f>
        <v>101468.649</v>
      </c>
      <c r="F101" s="70">
        <f>F102</f>
        <v>96054.199</v>
      </c>
      <c r="G101" s="88">
        <f aca="true" t="shared" si="35" ref="G101:G104">F101/C101*100</f>
        <v>69.56782827114252</v>
      </c>
      <c r="H101" s="71">
        <f aca="true" t="shared" si="36" ref="H101:H104">F101/D101*100</f>
        <v>69.56381232134542</v>
      </c>
      <c r="I101" s="71">
        <f aca="true" t="shared" si="37" ref="I101:I104">F101/E101*100</f>
        <v>94.66391831037386</v>
      </c>
    </row>
    <row r="102" spans="1:9" ht="12.75">
      <c r="A102" s="67">
        <v>41000000</v>
      </c>
      <c r="B102" s="89" t="s">
        <v>92</v>
      </c>
      <c r="C102" s="70">
        <f>C109+C103</f>
        <v>138072.729</v>
      </c>
      <c r="D102" s="70">
        <f>D109+D103</f>
        <v>138080.69999999998</v>
      </c>
      <c r="E102" s="70">
        <f>E109+E103</f>
        <v>101468.649</v>
      </c>
      <c r="F102" s="70">
        <f>F109+F103</f>
        <v>96054.199</v>
      </c>
      <c r="G102" s="73">
        <f t="shared" si="35"/>
        <v>69.56782827114252</v>
      </c>
      <c r="H102" s="73">
        <f t="shared" si="36"/>
        <v>69.56381232134542</v>
      </c>
      <c r="I102" s="73">
        <f t="shared" si="37"/>
        <v>94.66391831037386</v>
      </c>
    </row>
    <row r="103" spans="1:9" ht="12.75">
      <c r="A103" s="67">
        <v>41020000</v>
      </c>
      <c r="B103" s="89" t="s">
        <v>93</v>
      </c>
      <c r="C103" s="70">
        <f>C104+C107</f>
        <v>120.356</v>
      </c>
      <c r="D103" s="70">
        <f>D104+D107</f>
        <v>4135.277</v>
      </c>
      <c r="E103" s="70">
        <f>E104+E107</f>
        <v>641.599</v>
      </c>
      <c r="F103" s="70">
        <f>F104+F107</f>
        <v>641.599</v>
      </c>
      <c r="G103" s="73">
        <f t="shared" si="35"/>
        <v>533.0843497623717</v>
      </c>
      <c r="H103" s="73">
        <f t="shared" si="36"/>
        <v>15.51526052547387</v>
      </c>
      <c r="I103" s="73">
        <f t="shared" si="37"/>
        <v>100</v>
      </c>
    </row>
    <row r="104" spans="1:9" ht="12.75">
      <c r="A104" s="58">
        <v>41020300</v>
      </c>
      <c r="B104" s="10" t="s">
        <v>248</v>
      </c>
      <c r="C104" s="79">
        <v>120.356</v>
      </c>
      <c r="D104" s="75">
        <v>458.108</v>
      </c>
      <c r="E104" s="76">
        <v>458.108</v>
      </c>
      <c r="F104" s="76">
        <v>458.108</v>
      </c>
      <c r="G104" s="73">
        <f t="shared" si="35"/>
        <v>380.62747183356043</v>
      </c>
      <c r="H104" s="73">
        <f t="shared" si="36"/>
        <v>100</v>
      </c>
      <c r="I104" s="73">
        <f t="shared" si="37"/>
        <v>100</v>
      </c>
    </row>
    <row r="105" spans="1:9" ht="12.75">
      <c r="A105" s="58"/>
      <c r="B105" s="10" t="s">
        <v>249</v>
      </c>
      <c r="C105" s="79"/>
      <c r="D105" s="58"/>
      <c r="E105" s="76"/>
      <c r="F105" s="76"/>
      <c r="G105" s="73"/>
      <c r="H105" s="73"/>
      <c r="I105" s="73"/>
    </row>
    <row r="106" spans="1:9" ht="12.75">
      <c r="A106" s="58"/>
      <c r="B106" s="10" t="s">
        <v>250</v>
      </c>
      <c r="C106" s="79"/>
      <c r="D106" s="75"/>
      <c r="E106" s="76"/>
      <c r="F106" s="76"/>
      <c r="G106" s="73"/>
      <c r="H106" s="73"/>
      <c r="I106" s="73"/>
    </row>
    <row r="107" spans="1:9" ht="12.75">
      <c r="A107" s="58">
        <v>41020900</v>
      </c>
      <c r="B107" s="10" t="s">
        <v>251</v>
      </c>
      <c r="C107" s="79">
        <v>0</v>
      </c>
      <c r="D107" s="79">
        <v>3677.169</v>
      </c>
      <c r="E107" s="77">
        <v>183.491</v>
      </c>
      <c r="F107" s="77">
        <v>183.491</v>
      </c>
      <c r="G107" s="73">
        <v>0</v>
      </c>
      <c r="H107" s="73">
        <f>F107/D107*100</f>
        <v>4.990007258301156</v>
      </c>
      <c r="I107" s="73">
        <f>F107/E107*100</f>
        <v>100</v>
      </c>
    </row>
    <row r="108" spans="1:9" ht="12.75">
      <c r="A108" s="58"/>
      <c r="B108" s="10"/>
      <c r="C108" s="79"/>
      <c r="D108" s="79"/>
      <c r="E108" s="77"/>
      <c r="F108" s="77"/>
      <c r="G108" s="73"/>
      <c r="H108" s="73"/>
      <c r="I108" s="73"/>
    </row>
    <row r="109" spans="1:9" ht="12.75">
      <c r="A109" s="67">
        <v>41030000</v>
      </c>
      <c r="B109" s="89" t="s">
        <v>97</v>
      </c>
      <c r="C109" s="70">
        <f>C111+C114+C119+C129+C132+C134+C157</f>
        <v>137952.373</v>
      </c>
      <c r="D109" s="70">
        <f>D111+D114+D119+D129+D132+D134+D157</f>
        <v>133945.42299999998</v>
      </c>
      <c r="E109" s="70">
        <f>E111+E114+E119+E129+E132+E134+E157</f>
        <v>100827.05</v>
      </c>
      <c r="F109" s="70">
        <f>F111+F114+F119+F129+F132+F134+F157</f>
        <v>95412.59999999999</v>
      </c>
      <c r="G109" s="73">
        <f>F109/C109*100</f>
        <v>69.16343512264193</v>
      </c>
      <c r="H109" s="73">
        <f>F109/D109*100</f>
        <v>71.2324451728373</v>
      </c>
      <c r="I109" s="73">
        <f>F109/E109*100</f>
        <v>94.62996289190251</v>
      </c>
    </row>
    <row r="110" spans="1:9" ht="12.75">
      <c r="A110" s="58"/>
      <c r="B110" s="10" t="s">
        <v>98</v>
      </c>
      <c r="C110" s="57"/>
      <c r="D110" s="69"/>
      <c r="E110" s="69"/>
      <c r="F110" s="69"/>
      <c r="G110" s="73"/>
      <c r="H110" s="73"/>
      <c r="I110" s="73"/>
    </row>
    <row r="111" spans="1:9" ht="12.75">
      <c r="A111" s="58">
        <v>41030600</v>
      </c>
      <c r="B111" s="10" t="s">
        <v>252</v>
      </c>
      <c r="C111" s="79">
        <v>114390.3</v>
      </c>
      <c r="D111" s="75">
        <v>104771.7</v>
      </c>
      <c r="E111" s="76">
        <v>79550.1</v>
      </c>
      <c r="F111" s="76">
        <v>78510.36</v>
      </c>
      <c r="G111" s="73">
        <f>F111/C111*100</f>
        <v>68.63375653355223</v>
      </c>
      <c r="H111" s="201">
        <f>F111/D111*100</f>
        <v>74.93470087819516</v>
      </c>
      <c r="I111" s="73">
        <f>F111/E111*100</f>
        <v>98.6929746159967</v>
      </c>
    </row>
    <row r="112" spans="1:9" ht="12.75">
      <c r="A112" s="58"/>
      <c r="B112" s="10" t="s">
        <v>253</v>
      </c>
      <c r="C112" s="57"/>
      <c r="D112" s="75"/>
      <c r="E112" s="76"/>
      <c r="F112" s="76"/>
      <c r="G112" s="73"/>
      <c r="H112" s="73"/>
      <c r="I112" s="73"/>
    </row>
    <row r="113" spans="1:9" ht="12.75">
      <c r="A113" s="58"/>
      <c r="B113" s="10" t="s">
        <v>254</v>
      </c>
      <c r="C113" s="57"/>
      <c r="D113" s="69"/>
      <c r="E113" s="69"/>
      <c r="F113" s="69"/>
      <c r="G113" s="73"/>
      <c r="H113" s="73"/>
      <c r="I113" s="73"/>
    </row>
    <row r="114" spans="1:9" ht="12.75">
      <c r="A114" s="58">
        <v>41030800</v>
      </c>
      <c r="B114" s="10" t="s">
        <v>255</v>
      </c>
      <c r="C114" s="79">
        <v>20103.3</v>
      </c>
      <c r="D114" s="69">
        <v>25243.7</v>
      </c>
      <c r="E114" s="69">
        <v>17945.423</v>
      </c>
      <c r="F114" s="69">
        <v>14044.51</v>
      </c>
      <c r="G114" s="73">
        <f>F114/C114*100</f>
        <v>69.86171424591983</v>
      </c>
      <c r="H114" s="73">
        <f>F114/D114*100</f>
        <v>55.635703165542296</v>
      </c>
      <c r="I114" s="73">
        <f>F114/E114*100</f>
        <v>78.26235135276556</v>
      </c>
    </row>
    <row r="115" spans="1:9" ht="12.75">
      <c r="A115" s="58"/>
      <c r="B115" s="10" t="s">
        <v>256</v>
      </c>
      <c r="C115" s="57"/>
      <c r="D115" s="75"/>
      <c r="E115" s="75"/>
      <c r="F115" s="75"/>
      <c r="G115" s="73"/>
      <c r="H115" s="73"/>
      <c r="I115" s="73"/>
    </row>
    <row r="116" spans="1:9" ht="12.75">
      <c r="A116" s="58"/>
      <c r="B116" s="10" t="s">
        <v>257</v>
      </c>
      <c r="C116" s="57"/>
      <c r="D116" s="69"/>
      <c r="E116" s="69"/>
      <c r="F116" s="69"/>
      <c r="G116" s="73"/>
      <c r="H116" s="73"/>
      <c r="I116" s="73"/>
    </row>
    <row r="117" spans="1:9" ht="12.75">
      <c r="A117" s="58"/>
      <c r="B117" s="10" t="s">
        <v>258</v>
      </c>
      <c r="C117" s="57"/>
      <c r="D117" s="75"/>
      <c r="E117" s="76"/>
      <c r="F117" s="76"/>
      <c r="G117" s="73"/>
      <c r="H117" s="73"/>
      <c r="I117" s="73"/>
    </row>
    <row r="118" spans="1:9" ht="12.75">
      <c r="A118" s="58"/>
      <c r="B118" s="10" t="s">
        <v>136</v>
      </c>
      <c r="C118" s="57"/>
      <c r="D118" s="75"/>
      <c r="E118" s="76"/>
      <c r="F118" s="76"/>
      <c r="G118" s="73"/>
      <c r="H118" s="73"/>
      <c r="I118" s="73"/>
    </row>
    <row r="119" spans="1:9" ht="12.75">
      <c r="A119" s="58">
        <v>41030900</v>
      </c>
      <c r="B119" s="10" t="s">
        <v>259</v>
      </c>
      <c r="C119" s="79">
        <v>881.4</v>
      </c>
      <c r="D119" s="75">
        <v>881.4</v>
      </c>
      <c r="E119" s="76">
        <v>586.324</v>
      </c>
      <c r="F119" s="76">
        <v>582.496</v>
      </c>
      <c r="G119" s="73">
        <f>F119/C119*100</f>
        <v>66.08758792829589</v>
      </c>
      <c r="H119" s="73">
        <f>F119/D119*100</f>
        <v>66.08758792829589</v>
      </c>
      <c r="I119" s="73">
        <f>F119/E119*100</f>
        <v>99.34711865794338</v>
      </c>
    </row>
    <row r="120" spans="1:9" ht="12.75">
      <c r="A120" s="58"/>
      <c r="B120" s="10" t="s">
        <v>260</v>
      </c>
      <c r="C120" s="57"/>
      <c r="D120" s="75"/>
      <c r="E120" s="75"/>
      <c r="F120" s="75"/>
      <c r="G120" s="73"/>
      <c r="H120" s="73"/>
      <c r="I120" s="73"/>
    </row>
    <row r="121" spans="1:9" ht="12.75">
      <c r="A121" s="58"/>
      <c r="B121" s="10" t="s">
        <v>261</v>
      </c>
      <c r="C121" s="57"/>
      <c r="D121" s="80"/>
      <c r="E121" s="76"/>
      <c r="F121" s="76"/>
      <c r="G121" s="73"/>
      <c r="H121" s="73"/>
      <c r="I121" s="73"/>
    </row>
    <row r="122" spans="1:9" ht="12.75">
      <c r="A122" s="58"/>
      <c r="B122" s="10" t="s">
        <v>262</v>
      </c>
      <c r="C122" s="57"/>
      <c r="D122" s="76"/>
      <c r="E122" s="76"/>
      <c r="F122" s="76"/>
      <c r="G122" s="73"/>
      <c r="H122" s="73"/>
      <c r="I122" s="73"/>
    </row>
    <row r="123" spans="1:9" ht="12.75">
      <c r="A123" s="58"/>
      <c r="B123" s="10" t="s">
        <v>263</v>
      </c>
      <c r="C123" s="57"/>
      <c r="D123" s="80"/>
      <c r="E123" s="76"/>
      <c r="F123" s="76"/>
      <c r="G123" s="73"/>
      <c r="H123" s="73"/>
      <c r="I123" s="73"/>
    </row>
    <row r="124" spans="1:9" ht="12.75">
      <c r="A124" s="58"/>
      <c r="B124" s="10" t="s">
        <v>264</v>
      </c>
      <c r="C124" s="57"/>
      <c r="D124" s="80"/>
      <c r="E124" s="76"/>
      <c r="F124" s="76"/>
      <c r="G124" s="73"/>
      <c r="H124" s="73"/>
      <c r="I124" s="73"/>
    </row>
    <row r="125" spans="1:9" ht="12.75">
      <c r="A125" s="58"/>
      <c r="B125" s="10" t="s">
        <v>265</v>
      </c>
      <c r="C125" s="57"/>
      <c r="D125" s="76"/>
      <c r="E125" s="76"/>
      <c r="F125" s="76"/>
      <c r="G125" s="73"/>
      <c r="H125" s="73"/>
      <c r="I125" s="73"/>
    </row>
    <row r="126" spans="1:9" ht="12.75">
      <c r="A126" s="58"/>
      <c r="B126" s="10" t="s">
        <v>266</v>
      </c>
      <c r="C126" s="57"/>
      <c r="D126" s="80"/>
      <c r="E126" s="76"/>
      <c r="F126" s="76"/>
      <c r="G126" s="73"/>
      <c r="H126" s="73"/>
      <c r="I126" s="73"/>
    </row>
    <row r="127" spans="1:9" ht="12.75">
      <c r="A127" s="58"/>
      <c r="B127" s="10" t="s">
        <v>267</v>
      </c>
      <c r="C127" s="57"/>
      <c r="D127" s="80"/>
      <c r="E127" s="76"/>
      <c r="F127" s="76"/>
      <c r="G127" s="73"/>
      <c r="H127" s="73"/>
      <c r="I127" s="73"/>
    </row>
    <row r="128" spans="1:9" ht="12.75">
      <c r="A128" s="58"/>
      <c r="B128" s="10" t="s">
        <v>268</v>
      </c>
      <c r="C128" s="57"/>
      <c r="D128" s="80"/>
      <c r="E128" s="76"/>
      <c r="F128" s="76"/>
      <c r="G128" s="73"/>
      <c r="H128" s="73"/>
      <c r="I128" s="73"/>
    </row>
    <row r="129" spans="1:9" ht="12.75">
      <c r="A129" s="58">
        <v>41031000</v>
      </c>
      <c r="B129" s="10" t="s">
        <v>269</v>
      </c>
      <c r="C129" s="79">
        <v>18.9</v>
      </c>
      <c r="D129" s="76">
        <v>18.9</v>
      </c>
      <c r="E129" s="76">
        <v>17.356</v>
      </c>
      <c r="F129" s="76">
        <v>10.829</v>
      </c>
      <c r="G129" s="73">
        <f>F129/C129*100</f>
        <v>57.2962962962963</v>
      </c>
      <c r="H129" s="73">
        <f>F129/D129*100</f>
        <v>57.2962962962963</v>
      </c>
      <c r="I129" s="73">
        <f>F129/E129*100</f>
        <v>62.39340861949758</v>
      </c>
    </row>
    <row r="130" spans="1:9" ht="12.75">
      <c r="A130" s="58"/>
      <c r="B130" s="10" t="s">
        <v>270</v>
      </c>
      <c r="C130" s="57"/>
      <c r="D130" s="76"/>
      <c r="E130" s="76"/>
      <c r="F130" s="76"/>
      <c r="G130" s="73"/>
      <c r="H130" s="73"/>
      <c r="I130" s="73"/>
    </row>
    <row r="131" spans="1:9" ht="12.75">
      <c r="A131" s="58"/>
      <c r="B131" s="10" t="s">
        <v>271</v>
      </c>
      <c r="C131" s="57"/>
      <c r="D131" s="80"/>
      <c r="E131" s="76"/>
      <c r="F131" s="76"/>
      <c r="G131" s="73"/>
      <c r="H131" s="73"/>
      <c r="I131" s="73"/>
    </row>
    <row r="132" spans="1:9" ht="12.75">
      <c r="A132" s="90">
        <v>41033800</v>
      </c>
      <c r="B132" s="91" t="s">
        <v>272</v>
      </c>
      <c r="C132" s="92">
        <v>1649.34</v>
      </c>
      <c r="D132" s="92">
        <v>0</v>
      </c>
      <c r="E132" s="93">
        <v>0</v>
      </c>
      <c r="F132" s="93">
        <v>0</v>
      </c>
      <c r="G132" s="94">
        <f>F132/C132*100</f>
        <v>0</v>
      </c>
      <c r="H132" s="94">
        <v>0</v>
      </c>
      <c r="I132" s="73">
        <v>0</v>
      </c>
    </row>
    <row r="133" spans="1:9" ht="12.75">
      <c r="A133" s="90"/>
      <c r="B133" s="91" t="s">
        <v>273</v>
      </c>
      <c r="C133" s="57"/>
      <c r="D133" s="80"/>
      <c r="E133" s="93"/>
      <c r="F133" s="93"/>
      <c r="G133" s="94"/>
      <c r="H133" s="94"/>
      <c r="I133" s="73"/>
    </row>
    <row r="134" spans="1:9" ht="12.75">
      <c r="A134" s="95">
        <v>41035000</v>
      </c>
      <c r="B134" s="96" t="s">
        <v>149</v>
      </c>
      <c r="C134" s="79">
        <f>C135+C137+C138+C141+C143+C145+C148+C150+C152+C155</f>
        <v>31.4</v>
      </c>
      <c r="D134" s="79">
        <f>D135+D137+D138+D141+D143+D145+D148+D150+D152+D155</f>
        <v>2151.99</v>
      </c>
      <c r="E134" s="79">
        <f>E135+E137+E138+E141+E143+E145+E148+E150+E152+E155</f>
        <v>2036.8799999999999</v>
      </c>
      <c r="F134" s="79">
        <f>F135+F137+F138+F141+F143+F145+F148+F150+F152+F155</f>
        <v>1626.973</v>
      </c>
      <c r="G134" s="94">
        <f aca="true" t="shared" si="38" ref="G134:G135">F134/C134*100</f>
        <v>5181.4426751592355</v>
      </c>
      <c r="H134" s="94">
        <f aca="true" t="shared" si="39" ref="H134:H135">F134/D134*100</f>
        <v>75.60318588841027</v>
      </c>
      <c r="I134" s="73">
        <f aca="true" t="shared" si="40" ref="I134:I135">F134/E134*100</f>
        <v>79.87574132987707</v>
      </c>
    </row>
    <row r="135" spans="1:9" ht="12.75">
      <c r="A135" s="97">
        <v>41035000</v>
      </c>
      <c r="B135" s="91" t="s">
        <v>274</v>
      </c>
      <c r="C135" s="79">
        <v>31.4</v>
      </c>
      <c r="D135" s="93">
        <v>31.4</v>
      </c>
      <c r="E135" s="93">
        <v>31.4</v>
      </c>
      <c r="F135" s="93">
        <v>0</v>
      </c>
      <c r="G135" s="94">
        <f t="shared" si="38"/>
        <v>0</v>
      </c>
      <c r="H135" s="94">
        <f t="shared" si="39"/>
        <v>0</v>
      </c>
      <c r="I135" s="73">
        <f t="shared" si="40"/>
        <v>0</v>
      </c>
    </row>
    <row r="136" spans="1:9" ht="12.75">
      <c r="A136" s="97"/>
      <c r="B136" s="91" t="s">
        <v>275</v>
      </c>
      <c r="C136" s="57"/>
      <c r="D136" s="98"/>
      <c r="E136" s="93"/>
      <c r="F136" s="93"/>
      <c r="G136" s="94"/>
      <c r="H136" s="94"/>
      <c r="I136" s="73"/>
    </row>
    <row r="137" spans="1:9" ht="12.75">
      <c r="A137" s="97">
        <v>41035000</v>
      </c>
      <c r="B137" s="91" t="s">
        <v>151</v>
      </c>
      <c r="C137" s="79">
        <v>0</v>
      </c>
      <c r="D137" s="93">
        <v>77.623</v>
      </c>
      <c r="E137" s="93">
        <v>77.623</v>
      </c>
      <c r="F137" s="93">
        <v>77.623</v>
      </c>
      <c r="G137" s="94">
        <v>0</v>
      </c>
      <c r="H137" s="94">
        <f aca="true" t="shared" si="41" ref="H137:H138">F137/D137*100</f>
        <v>100</v>
      </c>
      <c r="I137" s="73">
        <f aca="true" t="shared" si="42" ref="I137:I138">F137/E137*100</f>
        <v>100</v>
      </c>
    </row>
    <row r="138" spans="1:9" ht="12.75">
      <c r="A138" s="97">
        <v>41035000</v>
      </c>
      <c r="B138" s="91" t="s">
        <v>276</v>
      </c>
      <c r="C138" s="79">
        <v>0</v>
      </c>
      <c r="D138" s="93">
        <v>26.4</v>
      </c>
      <c r="E138" s="93">
        <v>19.8</v>
      </c>
      <c r="F138" s="93">
        <v>19.8</v>
      </c>
      <c r="G138" s="94">
        <v>0</v>
      </c>
      <c r="H138" s="94">
        <f t="shared" si="41"/>
        <v>75.00000000000001</v>
      </c>
      <c r="I138" s="73">
        <f t="shared" si="42"/>
        <v>100</v>
      </c>
    </row>
    <row r="139" spans="1:9" ht="12.75">
      <c r="A139" s="97"/>
      <c r="B139" s="91" t="s">
        <v>277</v>
      </c>
      <c r="C139" s="57"/>
      <c r="D139" s="98"/>
      <c r="E139" s="93"/>
      <c r="F139" s="93"/>
      <c r="G139" s="94"/>
      <c r="H139" s="94"/>
      <c r="I139" s="73"/>
    </row>
    <row r="140" spans="1:9" ht="12.75">
      <c r="A140" s="97"/>
      <c r="B140" s="91" t="s">
        <v>278</v>
      </c>
      <c r="C140" s="57"/>
      <c r="D140" s="98"/>
      <c r="E140" s="93"/>
      <c r="F140" s="93"/>
      <c r="G140" s="94"/>
      <c r="H140" s="94"/>
      <c r="I140" s="73"/>
    </row>
    <row r="141" spans="1:9" ht="12.75">
      <c r="A141" s="97">
        <v>41035000</v>
      </c>
      <c r="B141" s="91" t="s">
        <v>279</v>
      </c>
      <c r="C141" s="79">
        <v>0</v>
      </c>
      <c r="D141" s="93">
        <v>110.727</v>
      </c>
      <c r="E141" s="93">
        <v>12.717</v>
      </c>
      <c r="F141" s="93">
        <v>12.717</v>
      </c>
      <c r="G141" s="94">
        <v>0</v>
      </c>
      <c r="H141" s="94">
        <f>F141/D141*100</f>
        <v>11.485003657644477</v>
      </c>
      <c r="I141" s="73">
        <f>F141/E141*100</f>
        <v>100</v>
      </c>
    </row>
    <row r="142" spans="1:9" ht="12.75">
      <c r="A142" s="97"/>
      <c r="B142" s="91" t="s">
        <v>280</v>
      </c>
      <c r="C142" s="57"/>
      <c r="D142" s="98"/>
      <c r="E142" s="93"/>
      <c r="F142" s="93"/>
      <c r="G142" s="94"/>
      <c r="H142" s="94"/>
      <c r="I142" s="73"/>
    </row>
    <row r="143" spans="1:9" ht="12.75">
      <c r="A143" s="97">
        <v>41035000</v>
      </c>
      <c r="B143" s="91" t="s">
        <v>274</v>
      </c>
      <c r="C143" s="79">
        <v>0</v>
      </c>
      <c r="D143" s="93">
        <v>194.898</v>
      </c>
      <c r="E143" s="93">
        <v>194.898</v>
      </c>
      <c r="F143" s="93">
        <v>17.419</v>
      </c>
      <c r="G143" s="94">
        <v>0</v>
      </c>
      <c r="H143" s="94">
        <f>F143/D143*100</f>
        <v>8.937495510472145</v>
      </c>
      <c r="I143" s="73">
        <f>F143/E143*100</f>
        <v>8.937495510472145</v>
      </c>
    </row>
    <row r="144" spans="1:9" ht="12.75">
      <c r="A144" s="97"/>
      <c r="B144" s="91" t="s">
        <v>281</v>
      </c>
      <c r="C144" s="79"/>
      <c r="D144" s="93"/>
      <c r="E144" s="93"/>
      <c r="F144" s="93"/>
      <c r="G144" s="94"/>
      <c r="H144" s="94"/>
      <c r="I144" s="73"/>
    </row>
    <row r="145" spans="1:9" ht="12.75">
      <c r="A145" s="97">
        <v>41035000</v>
      </c>
      <c r="B145" s="91" t="s">
        <v>282</v>
      </c>
      <c r="C145" s="79">
        <v>0</v>
      </c>
      <c r="D145" s="93">
        <v>35</v>
      </c>
      <c r="E145" s="93">
        <v>24.5</v>
      </c>
      <c r="F145" s="93">
        <v>14.821</v>
      </c>
      <c r="G145" s="94">
        <v>0</v>
      </c>
      <c r="H145" s="94">
        <f>F145/D145*100</f>
        <v>42.34571428571429</v>
      </c>
      <c r="I145" s="73">
        <f>F145/E145*100</f>
        <v>60.493877551020404</v>
      </c>
    </row>
    <row r="146" spans="1:9" ht="12.75">
      <c r="A146" s="97"/>
      <c r="B146" s="91" t="s">
        <v>338</v>
      </c>
      <c r="C146" s="57"/>
      <c r="D146" s="76"/>
      <c r="E146" s="93"/>
      <c r="F146" s="93"/>
      <c r="G146" s="94"/>
      <c r="H146" s="94"/>
      <c r="I146" s="73"/>
    </row>
    <row r="147" spans="1:9" ht="12.75">
      <c r="A147" s="97"/>
      <c r="B147" s="91" t="s">
        <v>284</v>
      </c>
      <c r="C147" s="57"/>
      <c r="D147" s="76"/>
      <c r="E147" s="93"/>
      <c r="F147" s="93"/>
      <c r="G147" s="94"/>
      <c r="H147" s="94"/>
      <c r="I147" s="73"/>
    </row>
    <row r="148" spans="1:9" ht="12.75">
      <c r="A148" s="97">
        <v>41035000</v>
      </c>
      <c r="B148" s="91" t="s">
        <v>339</v>
      </c>
      <c r="C148" s="79">
        <v>0</v>
      </c>
      <c r="D148" s="76">
        <v>46.389</v>
      </c>
      <c r="E148" s="93">
        <v>46.389</v>
      </c>
      <c r="F148" s="93">
        <v>46.38</v>
      </c>
      <c r="G148" s="94">
        <v>0</v>
      </c>
      <c r="H148" s="94">
        <f>F148/D148*100</f>
        <v>99.98059884886503</v>
      </c>
      <c r="I148" s="73">
        <v>0</v>
      </c>
    </row>
    <row r="149" spans="1:9" ht="12.75">
      <c r="A149" s="97"/>
      <c r="B149" s="202" t="s">
        <v>340</v>
      </c>
      <c r="C149" s="57"/>
      <c r="D149" s="76"/>
      <c r="E149" s="93"/>
      <c r="F149" s="93"/>
      <c r="G149" s="94"/>
      <c r="H149" s="94"/>
      <c r="I149" s="73"/>
    </row>
    <row r="150" spans="1:9" ht="12.75">
      <c r="A150" s="97">
        <v>41035000</v>
      </c>
      <c r="B150" s="202" t="s">
        <v>341</v>
      </c>
      <c r="C150" s="79">
        <v>0</v>
      </c>
      <c r="D150" s="76">
        <v>477.483</v>
      </c>
      <c r="E150" s="93">
        <v>477.483</v>
      </c>
      <c r="F150" s="93">
        <v>286.143</v>
      </c>
      <c r="G150" s="94">
        <v>0</v>
      </c>
      <c r="H150" s="94">
        <f>F150/D150*100</f>
        <v>59.92736914193804</v>
      </c>
      <c r="I150" s="73">
        <f>F150/E150*100</f>
        <v>59.92736914193804</v>
      </c>
    </row>
    <row r="151" spans="1:9" ht="12.75">
      <c r="A151" s="97"/>
      <c r="B151" s="202" t="s">
        <v>342</v>
      </c>
      <c r="C151" s="57"/>
      <c r="D151" s="76"/>
      <c r="E151" s="93"/>
      <c r="F151" s="93"/>
      <c r="G151" s="94"/>
      <c r="H151" s="94"/>
      <c r="I151" s="73"/>
    </row>
    <row r="152" spans="1:9" ht="12.75">
      <c r="A152" s="97">
        <v>41035000</v>
      </c>
      <c r="B152" s="202" t="s">
        <v>343</v>
      </c>
      <c r="C152" s="79">
        <v>0</v>
      </c>
      <c r="D152" s="76">
        <v>1150.12</v>
      </c>
      <c r="E152" s="93">
        <v>1150.12</v>
      </c>
      <c r="F152" s="93">
        <v>1150.12</v>
      </c>
      <c r="G152" s="94">
        <v>0</v>
      </c>
      <c r="H152" s="94">
        <f>F152/D152*100</f>
        <v>100</v>
      </c>
      <c r="I152" s="73">
        <f>F152/E152*100</f>
        <v>100</v>
      </c>
    </row>
    <row r="153" spans="1:9" ht="12.75">
      <c r="A153" s="97"/>
      <c r="B153" s="202" t="s">
        <v>344</v>
      </c>
      <c r="C153" s="57"/>
      <c r="D153" s="76"/>
      <c r="E153" s="93"/>
      <c r="F153" s="93"/>
      <c r="G153" s="94"/>
      <c r="H153" s="94"/>
      <c r="I153" s="73"/>
    </row>
    <row r="154" spans="1:9" ht="12.75">
      <c r="A154" s="97"/>
      <c r="B154" s="202" t="s">
        <v>345</v>
      </c>
      <c r="C154" s="57"/>
      <c r="D154" s="76"/>
      <c r="E154" s="93"/>
      <c r="F154" s="93"/>
      <c r="G154" s="94"/>
      <c r="H154" s="94"/>
      <c r="I154" s="73"/>
    </row>
    <row r="155" spans="1:9" ht="12.75">
      <c r="A155" s="97">
        <v>41035000</v>
      </c>
      <c r="B155" s="205" t="s">
        <v>354</v>
      </c>
      <c r="C155" s="79">
        <v>0</v>
      </c>
      <c r="D155" s="76">
        <v>1.95</v>
      </c>
      <c r="E155" s="93">
        <v>1.95</v>
      </c>
      <c r="F155" s="93">
        <v>1.95</v>
      </c>
      <c r="G155" s="94">
        <v>0</v>
      </c>
      <c r="H155" s="94">
        <f>F155/D155*100</f>
        <v>100</v>
      </c>
      <c r="I155" s="73">
        <f>F155/E155*100</f>
        <v>100</v>
      </c>
    </row>
    <row r="156" spans="1:9" ht="12.75">
      <c r="A156" s="97"/>
      <c r="B156" s="202" t="s">
        <v>355</v>
      </c>
      <c r="C156" s="57"/>
      <c r="D156" s="76"/>
      <c r="E156" s="93"/>
      <c r="F156" s="93"/>
      <c r="G156" s="94"/>
      <c r="H156" s="94"/>
      <c r="I156" s="73"/>
    </row>
    <row r="157" spans="1:9" ht="12.75">
      <c r="A157" s="58">
        <v>41035800</v>
      </c>
      <c r="B157" s="74" t="s">
        <v>285</v>
      </c>
      <c r="C157" s="79">
        <v>877.733</v>
      </c>
      <c r="D157" s="80">
        <v>877.733</v>
      </c>
      <c r="E157" s="93">
        <v>690.967</v>
      </c>
      <c r="F157" s="93">
        <v>637.432</v>
      </c>
      <c r="G157" s="94">
        <f>F157/C157*100</f>
        <v>72.62254011185635</v>
      </c>
      <c r="H157" s="94">
        <f>F157/D157*100</f>
        <v>72.62254011185635</v>
      </c>
      <c r="I157" s="73">
        <f>F157/E157*100</f>
        <v>92.25216254900741</v>
      </c>
    </row>
    <row r="158" spans="1:9" ht="12.75">
      <c r="A158" s="58"/>
      <c r="B158" s="74" t="s">
        <v>286</v>
      </c>
      <c r="C158" s="57"/>
      <c r="D158" s="80"/>
      <c r="E158" s="93"/>
      <c r="F158" s="93"/>
      <c r="G158" s="94"/>
      <c r="H158" s="94"/>
      <c r="I158" s="73"/>
    </row>
    <row r="159" spans="1:9" ht="12.75">
      <c r="A159" s="58"/>
      <c r="B159" s="74" t="s">
        <v>287</v>
      </c>
      <c r="C159" s="57"/>
      <c r="D159" s="75"/>
      <c r="E159" s="99"/>
      <c r="F159" s="100"/>
      <c r="G159" s="94"/>
      <c r="H159" s="94"/>
      <c r="I159" s="73"/>
    </row>
    <row r="160" spans="1:9" ht="12.75">
      <c r="A160" s="58"/>
      <c r="B160" s="74" t="s">
        <v>288</v>
      </c>
      <c r="C160" s="57"/>
      <c r="D160" s="101"/>
      <c r="E160" s="76"/>
      <c r="F160" s="76"/>
      <c r="G160" s="73"/>
      <c r="H160" s="73"/>
      <c r="I160" s="73"/>
    </row>
    <row r="161" spans="1:9" ht="12.75">
      <c r="A161" s="58"/>
      <c r="B161" s="74" t="s">
        <v>289</v>
      </c>
      <c r="C161" s="57"/>
      <c r="D161" s="80"/>
      <c r="E161" s="76"/>
      <c r="F161" s="76"/>
      <c r="G161" s="73"/>
      <c r="H161" s="73"/>
      <c r="I161" s="73"/>
    </row>
    <row r="162" spans="1:9" ht="13.5">
      <c r="A162" s="58"/>
      <c r="B162" s="74"/>
      <c r="C162" s="57"/>
      <c r="D162" s="80"/>
      <c r="E162" s="80"/>
      <c r="F162" s="80"/>
      <c r="G162" s="73"/>
      <c r="H162" s="73"/>
      <c r="I162" s="73"/>
    </row>
    <row r="163" spans="1:9" ht="13.5">
      <c r="A163" s="102">
        <v>900102</v>
      </c>
      <c r="B163" s="103" t="s">
        <v>290</v>
      </c>
      <c r="C163" s="104">
        <f>C99+C101</f>
        <v>310455.949</v>
      </c>
      <c r="D163" s="104">
        <f>D99+D101</f>
        <v>301387.4</v>
      </c>
      <c r="E163" s="104">
        <f>E99+E101</f>
        <v>217751.649</v>
      </c>
      <c r="F163" s="104">
        <f>F99+F101</f>
        <v>213772.748</v>
      </c>
      <c r="G163" s="85">
        <f>F163/C163*100</f>
        <v>68.8576748774107</v>
      </c>
      <c r="H163" s="85">
        <f>F163/D163*100</f>
        <v>70.92955710822682</v>
      </c>
      <c r="I163" s="85">
        <f>F163/E163*100</f>
        <v>98.17273438879904</v>
      </c>
    </row>
    <row r="164" spans="1:9" ht="13.5">
      <c r="A164" s="82">
        <v>602100</v>
      </c>
      <c r="B164" s="105" t="s">
        <v>291</v>
      </c>
      <c r="C164" s="104"/>
      <c r="D164" s="66"/>
      <c r="E164" s="66"/>
      <c r="F164" s="66">
        <v>6414.671</v>
      </c>
      <c r="G164" s="107"/>
      <c r="H164" s="107"/>
      <c r="I164" s="107"/>
    </row>
    <row r="165" spans="1:9" ht="25.5" customHeight="1">
      <c r="A165" s="82">
        <v>602400</v>
      </c>
      <c r="B165" s="203" t="s">
        <v>346</v>
      </c>
      <c r="C165" s="104"/>
      <c r="D165" s="80"/>
      <c r="E165" s="80"/>
      <c r="F165" s="98">
        <v>-122.871</v>
      </c>
      <c r="G165" s="73"/>
      <c r="H165" s="73"/>
      <c r="I165" s="73"/>
    </row>
    <row r="166" spans="1:9" ht="13.5">
      <c r="A166" s="82">
        <v>603000</v>
      </c>
      <c r="B166" s="105" t="s">
        <v>292</v>
      </c>
      <c r="C166" s="104"/>
      <c r="D166" s="66"/>
      <c r="E166" s="66"/>
      <c r="F166" s="106"/>
      <c r="G166" s="107"/>
      <c r="H166" s="107"/>
      <c r="I166" s="107"/>
    </row>
    <row r="167" spans="1:9" ht="13.5">
      <c r="A167" s="108"/>
      <c r="B167" s="109" t="s">
        <v>293</v>
      </c>
      <c r="C167" s="104">
        <f>C163</f>
        <v>310455.949</v>
      </c>
      <c r="D167" s="104">
        <f>D163</f>
        <v>301387.4</v>
      </c>
      <c r="E167" s="104">
        <f>E163</f>
        <v>217751.649</v>
      </c>
      <c r="F167" s="104">
        <f>F163+F164+F165+F166</f>
        <v>220064.54799999998</v>
      </c>
      <c r="G167" s="107">
        <f aca="true" t="shared" si="43" ref="G167:G168">F167/C167*100</f>
        <v>70.88430700356783</v>
      </c>
      <c r="H167" s="107">
        <f aca="true" t="shared" si="44" ref="H167:H168">F167/D167*100</f>
        <v>73.01716926454124</v>
      </c>
      <c r="I167" s="107">
        <f aca="true" t="shared" si="45" ref="I167:I168">F167/E167*100</f>
        <v>101.06217289771247</v>
      </c>
    </row>
    <row r="168" spans="1:9" ht="12.75">
      <c r="A168" s="67"/>
      <c r="B168" s="110" t="s">
        <v>294</v>
      </c>
      <c r="C168" s="111">
        <f>C174+C189</f>
        <v>4265.227</v>
      </c>
      <c r="D168" s="111">
        <f>D174+D189</f>
        <v>9523.791000000001</v>
      </c>
      <c r="E168" s="111">
        <f>E174+E189</f>
        <v>9343.791000000001</v>
      </c>
      <c r="F168" s="111">
        <f>F174+F189+F169</f>
        <v>6991.805</v>
      </c>
      <c r="G168" s="112">
        <f t="shared" si="43"/>
        <v>163.92574181866524</v>
      </c>
      <c r="H168" s="113">
        <f t="shared" si="44"/>
        <v>73.41409529041533</v>
      </c>
      <c r="I168" s="112">
        <f t="shared" si="45"/>
        <v>74.8283539304336</v>
      </c>
    </row>
    <row r="169" spans="1:9" ht="12.75">
      <c r="A169" s="58">
        <v>18010000</v>
      </c>
      <c r="B169" s="74" t="s">
        <v>295</v>
      </c>
      <c r="C169" s="70">
        <f>C170</f>
        <v>0</v>
      </c>
      <c r="D169" s="70">
        <f>D170</f>
        <v>0</v>
      </c>
      <c r="E169" s="70">
        <f>E170</f>
        <v>0</v>
      </c>
      <c r="F169" s="70">
        <f>F170+F172</f>
        <v>276.045</v>
      </c>
      <c r="G169" s="114"/>
      <c r="H169" s="113"/>
      <c r="I169" s="114"/>
    </row>
    <row r="170" spans="1:9" ht="12.75">
      <c r="A170" s="58">
        <v>18010100</v>
      </c>
      <c r="B170" s="74" t="s">
        <v>296</v>
      </c>
      <c r="C170" s="70">
        <v>0</v>
      </c>
      <c r="D170" s="70">
        <v>0</v>
      </c>
      <c r="E170" s="70">
        <v>0</v>
      </c>
      <c r="F170" s="70">
        <v>157.115</v>
      </c>
      <c r="G170" s="114"/>
      <c r="H170" s="113"/>
      <c r="I170" s="114"/>
    </row>
    <row r="171" spans="1:9" ht="12.75">
      <c r="A171" s="58"/>
      <c r="B171" s="74" t="s">
        <v>60</v>
      </c>
      <c r="C171" s="70"/>
      <c r="D171" s="70"/>
      <c r="E171" s="70"/>
      <c r="F171" s="70"/>
      <c r="G171" s="114"/>
      <c r="H171" s="113"/>
      <c r="I171" s="114"/>
    </row>
    <row r="172" spans="1:9" ht="12.75">
      <c r="A172" s="58">
        <v>18010200</v>
      </c>
      <c r="B172" s="74" t="s">
        <v>296</v>
      </c>
      <c r="C172" s="70">
        <v>0</v>
      </c>
      <c r="D172" s="70">
        <v>0</v>
      </c>
      <c r="E172" s="70">
        <v>0</v>
      </c>
      <c r="F172" s="70">
        <v>118.93</v>
      </c>
      <c r="G172" s="114"/>
      <c r="H172" s="113"/>
      <c r="I172" s="114"/>
    </row>
    <row r="173" spans="1:9" ht="12.75">
      <c r="A173" s="58"/>
      <c r="B173" s="74" t="s">
        <v>52</v>
      </c>
      <c r="C173" s="70"/>
      <c r="D173" s="70"/>
      <c r="E173" s="70"/>
      <c r="F173" s="70"/>
      <c r="G173" s="114"/>
      <c r="H173" s="113"/>
      <c r="I173" s="114"/>
    </row>
    <row r="174" spans="1:9" ht="12.75">
      <c r="A174" s="67">
        <v>25000000</v>
      </c>
      <c r="B174" s="68" t="s">
        <v>82</v>
      </c>
      <c r="C174" s="70">
        <f>C175+C183</f>
        <v>4265.227</v>
      </c>
      <c r="D174" s="70">
        <f>D175+D183</f>
        <v>8041.692000000001</v>
      </c>
      <c r="E174" s="70">
        <f>E175+E183</f>
        <v>8041.692000000001</v>
      </c>
      <c r="F174" s="70">
        <f>F175+F183</f>
        <v>6356.117</v>
      </c>
      <c r="G174" s="114">
        <f aca="true" t="shared" si="46" ref="G174:G175">F174/C174*100</f>
        <v>149.0217753943694</v>
      </c>
      <c r="H174" s="113">
        <f aca="true" t="shared" si="47" ref="H174:H175">F174/D174*100</f>
        <v>79.03954789613927</v>
      </c>
      <c r="I174" s="114">
        <f aca="true" t="shared" si="48" ref="I174:I175">F174/E174*100</f>
        <v>79.03954789613927</v>
      </c>
    </row>
    <row r="175" spans="1:9" ht="12.75">
      <c r="A175" s="67">
        <v>25010000</v>
      </c>
      <c r="B175" s="68" t="s">
        <v>297</v>
      </c>
      <c r="C175" s="70">
        <f>C177+C179+C180+C181</f>
        <v>4265.227</v>
      </c>
      <c r="D175" s="70">
        <f>D177+D179+D180+D181</f>
        <v>4194.4800000000005</v>
      </c>
      <c r="E175" s="70">
        <f>E177+E179+E180+E181</f>
        <v>4194.4800000000005</v>
      </c>
      <c r="F175" s="70">
        <f>F177+F179+F180+F181</f>
        <v>2494.593</v>
      </c>
      <c r="G175" s="114">
        <f t="shared" si="46"/>
        <v>58.48675814909734</v>
      </c>
      <c r="H175" s="113">
        <f t="shared" si="47"/>
        <v>59.47323625336155</v>
      </c>
      <c r="I175" s="114">
        <f t="shared" si="48"/>
        <v>59.47323625336155</v>
      </c>
    </row>
    <row r="176" spans="1:9" ht="12.75">
      <c r="A176" s="67"/>
      <c r="B176" s="68" t="s">
        <v>84</v>
      </c>
      <c r="C176" s="70"/>
      <c r="D176" s="70"/>
      <c r="E176" s="70"/>
      <c r="F176" s="70"/>
      <c r="G176" s="114"/>
      <c r="H176" s="113"/>
      <c r="I176" s="114"/>
    </row>
    <row r="177" spans="1:9" ht="12.75">
      <c r="A177" s="58">
        <v>25010100</v>
      </c>
      <c r="B177" s="74" t="s">
        <v>298</v>
      </c>
      <c r="C177" s="115">
        <v>3466.162</v>
      </c>
      <c r="D177" s="76">
        <v>3510.567</v>
      </c>
      <c r="E177" s="76">
        <v>3510.567</v>
      </c>
      <c r="F177" s="116">
        <v>2107.911</v>
      </c>
      <c r="G177" s="73">
        <f>F177/C177*100</f>
        <v>60.8139781118136</v>
      </c>
      <c r="H177" s="72">
        <f>F177/D177*100</f>
        <v>60.04474490872842</v>
      </c>
      <c r="I177" s="73">
        <f>F177/E177*100</f>
        <v>60.04474490872842</v>
      </c>
    </row>
    <row r="178" spans="1:9" ht="12.75">
      <c r="A178" s="58"/>
      <c r="B178" s="74" t="s">
        <v>299</v>
      </c>
      <c r="C178" s="115"/>
      <c r="D178" s="101"/>
      <c r="E178" s="101"/>
      <c r="F178" s="117"/>
      <c r="G178" s="73"/>
      <c r="H178" s="72"/>
      <c r="I178" s="73"/>
    </row>
    <row r="179" spans="1:9" ht="12.75">
      <c r="A179" s="58">
        <v>25010200</v>
      </c>
      <c r="B179" s="74" t="s">
        <v>86</v>
      </c>
      <c r="C179" s="79">
        <v>265.415</v>
      </c>
      <c r="D179" s="69">
        <v>357.236</v>
      </c>
      <c r="E179" s="69">
        <v>357.236</v>
      </c>
      <c r="F179" s="118">
        <v>188.539</v>
      </c>
      <c r="G179" s="73">
        <f aca="true" t="shared" si="49" ref="G179:G180">F179/C179*100</f>
        <v>71.03554810391273</v>
      </c>
      <c r="H179" s="72">
        <f aca="true" t="shared" si="50" ref="H179:H181">F179/D179*100</f>
        <v>52.7771557177888</v>
      </c>
      <c r="I179" s="73">
        <f aca="true" t="shared" si="51" ref="I179:I181">F179/E179*100</f>
        <v>52.7771557177888</v>
      </c>
    </row>
    <row r="180" spans="1:9" ht="12.75">
      <c r="A180" s="58">
        <v>25010300</v>
      </c>
      <c r="B180" s="74" t="s">
        <v>87</v>
      </c>
      <c r="C180" s="115">
        <v>533.65</v>
      </c>
      <c r="D180" s="69">
        <v>295.992</v>
      </c>
      <c r="E180" s="100">
        <v>295.992</v>
      </c>
      <c r="F180" s="119">
        <v>157.532</v>
      </c>
      <c r="G180" s="114">
        <f t="shared" si="49"/>
        <v>29.519722664667857</v>
      </c>
      <c r="H180" s="113">
        <f t="shared" si="50"/>
        <v>53.221708694829594</v>
      </c>
      <c r="I180" s="114">
        <f t="shared" si="51"/>
        <v>53.221708694829594</v>
      </c>
    </row>
    <row r="181" spans="1:9" ht="12.75">
      <c r="A181" s="58">
        <v>25010400</v>
      </c>
      <c r="B181" s="74" t="s">
        <v>300</v>
      </c>
      <c r="C181" s="77">
        <v>0</v>
      </c>
      <c r="D181" s="80">
        <v>30.685</v>
      </c>
      <c r="E181" s="80">
        <v>30.685</v>
      </c>
      <c r="F181" s="120">
        <v>40.611</v>
      </c>
      <c r="G181" s="73">
        <v>0</v>
      </c>
      <c r="H181" s="72">
        <f t="shared" si="50"/>
        <v>132.34805279452502</v>
      </c>
      <c r="I181" s="73">
        <f t="shared" si="51"/>
        <v>132.34805279452502</v>
      </c>
    </row>
    <row r="182" spans="1:9" ht="12.75">
      <c r="A182" s="58"/>
      <c r="B182" s="74" t="s">
        <v>301</v>
      </c>
      <c r="C182" s="77"/>
      <c r="D182" s="115"/>
      <c r="E182" s="115"/>
      <c r="F182" s="120"/>
      <c r="G182" s="73"/>
      <c r="H182" s="72"/>
      <c r="I182" s="73"/>
    </row>
    <row r="183" spans="1:9" ht="12.75">
      <c r="A183" s="67">
        <v>25020000</v>
      </c>
      <c r="B183" s="68" t="s">
        <v>302</v>
      </c>
      <c r="C183" s="70">
        <f>C184+C185</f>
        <v>0</v>
      </c>
      <c r="D183" s="70">
        <f>D184+D185</f>
        <v>3847.212</v>
      </c>
      <c r="E183" s="70">
        <f>E184+E185</f>
        <v>3847.212</v>
      </c>
      <c r="F183" s="119">
        <f>F184+F185</f>
        <v>3861.5240000000003</v>
      </c>
      <c r="G183" s="73">
        <v>0</v>
      </c>
      <c r="H183" s="72">
        <f aca="true" t="shared" si="52" ref="H183:H185">F183/D183*100</f>
        <v>100.37200965270436</v>
      </c>
      <c r="I183" s="73">
        <f aca="true" t="shared" si="53" ref="I183:I185">F183/E183*100</f>
        <v>100.37200965270436</v>
      </c>
    </row>
    <row r="184" spans="1:9" ht="12.75">
      <c r="A184" s="58">
        <v>25020100</v>
      </c>
      <c r="B184" s="74" t="s">
        <v>303</v>
      </c>
      <c r="C184" s="77">
        <v>0</v>
      </c>
      <c r="D184" s="80">
        <v>1305.529</v>
      </c>
      <c r="E184" s="98">
        <v>1305.529</v>
      </c>
      <c r="F184" s="120">
        <v>1317.153</v>
      </c>
      <c r="G184" s="73">
        <v>0</v>
      </c>
      <c r="H184" s="72">
        <f t="shared" si="52"/>
        <v>100.89036704661483</v>
      </c>
      <c r="I184" s="73">
        <f t="shared" si="53"/>
        <v>100.89036704661483</v>
      </c>
    </row>
    <row r="185" spans="1:9" ht="12.75">
      <c r="A185" s="58">
        <v>25020200</v>
      </c>
      <c r="B185" s="74" t="s">
        <v>304</v>
      </c>
      <c r="C185" s="77">
        <v>0</v>
      </c>
      <c r="D185" s="80">
        <v>2541.683</v>
      </c>
      <c r="E185" s="80">
        <v>2541.683</v>
      </c>
      <c r="F185" s="120">
        <v>2544.371</v>
      </c>
      <c r="G185" s="73">
        <v>0</v>
      </c>
      <c r="H185" s="72">
        <f t="shared" si="52"/>
        <v>100.10575669743238</v>
      </c>
      <c r="I185" s="73">
        <f t="shared" si="53"/>
        <v>100.10575669743238</v>
      </c>
    </row>
    <row r="186" spans="1:9" ht="14.25">
      <c r="A186" s="58"/>
      <c r="B186" s="74" t="s">
        <v>305</v>
      </c>
      <c r="C186" s="74"/>
      <c r="D186" s="101"/>
      <c r="E186" s="101"/>
      <c r="F186" s="74"/>
      <c r="G186" s="121"/>
      <c r="H186" s="47"/>
      <c r="I186" s="101"/>
    </row>
    <row r="187" spans="1:9" ht="14.25">
      <c r="A187" s="58"/>
      <c r="B187" s="74" t="s">
        <v>306</v>
      </c>
      <c r="C187" s="74"/>
      <c r="D187" s="74"/>
      <c r="E187" s="74"/>
      <c r="F187" s="74"/>
      <c r="G187" s="121"/>
      <c r="H187" s="47"/>
      <c r="I187" s="101"/>
    </row>
    <row r="188" spans="1:9" ht="14.25">
      <c r="A188" s="58"/>
      <c r="B188" s="74" t="s">
        <v>307</v>
      </c>
      <c r="C188" s="74"/>
      <c r="D188" s="74"/>
      <c r="E188" s="74"/>
      <c r="F188" s="74"/>
      <c r="G188" s="121"/>
      <c r="H188" s="47"/>
      <c r="I188" s="101"/>
    </row>
    <row r="189" spans="1:9" ht="12.75">
      <c r="A189" s="67">
        <v>40000000</v>
      </c>
      <c r="B189" s="68" t="s">
        <v>308</v>
      </c>
      <c r="C189" s="70">
        <f aca="true" t="shared" si="54" ref="C189:C190">C190</f>
        <v>0</v>
      </c>
      <c r="D189" s="70">
        <f aca="true" t="shared" si="55" ref="D189:D190">D190</f>
        <v>1482.099</v>
      </c>
      <c r="E189" s="70">
        <f aca="true" t="shared" si="56" ref="E189:E190">E190</f>
        <v>1302.099</v>
      </c>
      <c r="F189" s="70">
        <f aca="true" t="shared" si="57" ref="F189:F190">F190</f>
        <v>359.64300000000003</v>
      </c>
      <c r="G189" s="73">
        <v>0</v>
      </c>
      <c r="H189" s="72">
        <f aca="true" t="shared" si="58" ref="H189:H192">F189/D189*100</f>
        <v>24.265787912953186</v>
      </c>
      <c r="I189" s="73">
        <f aca="true" t="shared" si="59" ref="I189:I191">F189/E189*100</f>
        <v>27.620250073151126</v>
      </c>
    </row>
    <row r="190" spans="1:9" ht="12.75">
      <c r="A190" s="67">
        <v>41000000</v>
      </c>
      <c r="B190" s="68" t="s">
        <v>92</v>
      </c>
      <c r="C190" s="70">
        <f t="shared" si="54"/>
        <v>0</v>
      </c>
      <c r="D190" s="70">
        <f t="shared" si="55"/>
        <v>1482.099</v>
      </c>
      <c r="E190" s="70">
        <f t="shared" si="56"/>
        <v>1302.099</v>
      </c>
      <c r="F190" s="70">
        <f t="shared" si="57"/>
        <v>359.64300000000003</v>
      </c>
      <c r="G190" s="73">
        <v>0</v>
      </c>
      <c r="H190" s="72">
        <f t="shared" si="58"/>
        <v>24.265787912953186</v>
      </c>
      <c r="I190" s="73">
        <f t="shared" si="59"/>
        <v>27.620250073151126</v>
      </c>
    </row>
    <row r="191" spans="1:9" ht="12.75">
      <c r="A191" s="67">
        <v>41030000</v>
      </c>
      <c r="B191" s="44" t="s">
        <v>309</v>
      </c>
      <c r="C191" s="70">
        <f>C192+C194+C198</f>
        <v>0</v>
      </c>
      <c r="D191" s="70">
        <f>D192+D194+D198+D201</f>
        <v>1482.099</v>
      </c>
      <c r="E191" s="70">
        <f>E192+E194+E198+E201</f>
        <v>1302.099</v>
      </c>
      <c r="F191" s="70">
        <f>F192+F194+F198+F201</f>
        <v>359.64300000000003</v>
      </c>
      <c r="G191" s="73">
        <v>0</v>
      </c>
      <c r="H191" s="72">
        <f t="shared" si="58"/>
        <v>24.265787912953186</v>
      </c>
      <c r="I191" s="73">
        <f t="shared" si="59"/>
        <v>27.620250073151126</v>
      </c>
    </row>
    <row r="192" spans="1:9" ht="12.75">
      <c r="A192" s="90">
        <v>41035000</v>
      </c>
      <c r="B192" s="122" t="s">
        <v>310</v>
      </c>
      <c r="C192" s="79">
        <v>0</v>
      </c>
      <c r="D192" s="93">
        <v>680</v>
      </c>
      <c r="E192" s="76">
        <v>500</v>
      </c>
      <c r="F192" s="77">
        <v>47.545</v>
      </c>
      <c r="G192" s="73">
        <v>0</v>
      </c>
      <c r="H192" s="72">
        <f t="shared" si="58"/>
        <v>6.991911764705883</v>
      </c>
      <c r="I192" s="73">
        <v>0</v>
      </c>
    </row>
    <row r="193" spans="1:9" ht="12.75">
      <c r="A193" s="90"/>
      <c r="B193" s="122" t="s">
        <v>281</v>
      </c>
      <c r="C193" s="79"/>
      <c r="D193" s="98"/>
      <c r="E193" s="80"/>
      <c r="F193" s="115"/>
      <c r="G193" s="73"/>
      <c r="H193" s="72"/>
      <c r="I193" s="73"/>
    </row>
    <row r="194" spans="1:9" ht="12.75">
      <c r="A194" s="58">
        <v>41035000</v>
      </c>
      <c r="B194" s="74" t="s">
        <v>311</v>
      </c>
      <c r="C194" s="79">
        <v>0</v>
      </c>
      <c r="D194" s="93">
        <v>74.909</v>
      </c>
      <c r="E194" s="76">
        <v>74.909</v>
      </c>
      <c r="F194" s="77">
        <v>74.908</v>
      </c>
      <c r="G194" s="73">
        <v>0</v>
      </c>
      <c r="H194" s="72">
        <f>F194/D194*100</f>
        <v>99.99866504692359</v>
      </c>
      <c r="I194" s="73">
        <f>F194/E194*100</f>
        <v>99.99866504692359</v>
      </c>
    </row>
    <row r="195" spans="1:9" ht="12.75">
      <c r="A195" s="58"/>
      <c r="B195" s="74" t="s">
        <v>312</v>
      </c>
      <c r="C195" s="79"/>
      <c r="D195" s="80"/>
      <c r="E195" s="80"/>
      <c r="F195" s="115"/>
      <c r="G195" s="73"/>
      <c r="H195" s="72"/>
      <c r="I195" s="73"/>
    </row>
    <row r="196" spans="1:9" ht="12.75">
      <c r="A196" s="58"/>
      <c r="B196" s="74" t="s">
        <v>313</v>
      </c>
      <c r="C196" s="79"/>
      <c r="D196" s="80"/>
      <c r="E196" s="80"/>
      <c r="F196" s="115"/>
      <c r="G196" s="73"/>
      <c r="H196" s="72"/>
      <c r="I196" s="73"/>
    </row>
    <row r="197" spans="1:9" ht="12.75">
      <c r="A197" s="58"/>
      <c r="B197" s="74" t="s">
        <v>314</v>
      </c>
      <c r="C197" s="57"/>
      <c r="D197" s="80"/>
      <c r="E197" s="101"/>
      <c r="F197" s="74"/>
      <c r="G197" s="73"/>
      <c r="H197" s="72"/>
      <c r="I197" s="73"/>
    </row>
    <row r="198" spans="1:9" ht="12.75">
      <c r="A198" s="58">
        <v>41035000</v>
      </c>
      <c r="B198" s="74" t="s">
        <v>347</v>
      </c>
      <c r="C198" s="79">
        <v>0</v>
      </c>
      <c r="D198" s="76">
        <v>237.19</v>
      </c>
      <c r="E198" s="76">
        <v>237.19</v>
      </c>
      <c r="F198" s="77">
        <v>237.19</v>
      </c>
      <c r="G198" s="73">
        <v>0</v>
      </c>
      <c r="H198" s="72">
        <f>F198/D198*100</f>
        <v>100</v>
      </c>
      <c r="I198" s="73">
        <v>0</v>
      </c>
    </row>
    <row r="199" spans="1:9" ht="12.75">
      <c r="A199" s="58"/>
      <c r="B199" s="74" t="s">
        <v>348</v>
      </c>
      <c r="C199" s="79"/>
      <c r="D199" s="76"/>
      <c r="E199" s="76"/>
      <c r="F199" s="77"/>
      <c r="G199" s="73"/>
      <c r="H199" s="72"/>
      <c r="I199" s="73"/>
    </row>
    <row r="200" spans="1:9" ht="12.75">
      <c r="A200" s="58"/>
      <c r="B200" s="74" t="s">
        <v>349</v>
      </c>
      <c r="C200" s="79"/>
      <c r="D200" s="76"/>
      <c r="E200" s="76"/>
      <c r="F200" s="77"/>
      <c r="G200" s="73"/>
      <c r="H200" s="72"/>
      <c r="I200" s="73"/>
    </row>
    <row r="201" spans="1:9" ht="12.75">
      <c r="A201" s="58">
        <v>41035000</v>
      </c>
      <c r="B201" s="74" t="s">
        <v>356</v>
      </c>
      <c r="C201" s="79">
        <v>0</v>
      </c>
      <c r="D201" s="76">
        <v>490</v>
      </c>
      <c r="E201" s="76">
        <v>490</v>
      </c>
      <c r="F201" s="77">
        <v>0</v>
      </c>
      <c r="G201" s="73">
        <v>0</v>
      </c>
      <c r="H201" s="72">
        <f>F201/D201*100</f>
        <v>0</v>
      </c>
      <c r="I201" s="73">
        <v>0</v>
      </c>
    </row>
    <row r="202" spans="1:9" ht="12.75">
      <c r="A202" s="58"/>
      <c r="B202" s="74" t="s">
        <v>357</v>
      </c>
      <c r="C202" s="79"/>
      <c r="D202" s="76"/>
      <c r="E202" s="76"/>
      <c r="F202" s="77"/>
      <c r="G202" s="73"/>
      <c r="H202" s="72"/>
      <c r="I202" s="73"/>
    </row>
    <row r="203" spans="1:9" ht="12.75">
      <c r="A203" s="58"/>
      <c r="B203" s="74" t="s">
        <v>358</v>
      </c>
      <c r="C203" s="79"/>
      <c r="D203" s="76"/>
      <c r="E203" s="76"/>
      <c r="F203" s="77"/>
      <c r="G203" s="73"/>
      <c r="H203" s="72"/>
      <c r="I203" s="73"/>
    </row>
    <row r="204" spans="1:9" ht="13.5">
      <c r="A204" s="80"/>
      <c r="B204" s="74"/>
      <c r="C204" s="74"/>
      <c r="D204" s="101"/>
      <c r="E204" s="101"/>
      <c r="F204" s="74"/>
      <c r="G204" s="123"/>
      <c r="H204" s="47"/>
      <c r="I204" s="123"/>
    </row>
    <row r="205" spans="1:9" ht="13.5">
      <c r="A205" s="82">
        <v>602100</v>
      </c>
      <c r="B205" s="124" t="s">
        <v>291</v>
      </c>
      <c r="C205" s="125"/>
      <c r="D205" s="126"/>
      <c r="E205" s="126"/>
      <c r="F205" s="127">
        <v>1161.462</v>
      </c>
      <c r="G205" s="126"/>
      <c r="H205" s="126"/>
      <c r="I205" s="126"/>
    </row>
    <row r="206" spans="1:9" ht="13.5">
      <c r="A206" s="82">
        <v>602300</v>
      </c>
      <c r="B206" s="128" t="s">
        <v>320</v>
      </c>
      <c r="C206" s="125"/>
      <c r="D206" s="129"/>
      <c r="E206" s="129"/>
      <c r="F206" s="204">
        <v>-276.045</v>
      </c>
      <c r="G206" s="126"/>
      <c r="H206" s="126"/>
      <c r="I206" s="126"/>
    </row>
    <row r="207" spans="1:9" ht="26.25">
      <c r="A207" s="82">
        <v>602400</v>
      </c>
      <c r="B207" s="203" t="s">
        <v>346</v>
      </c>
      <c r="C207" s="125"/>
      <c r="D207" s="129"/>
      <c r="E207" s="129"/>
      <c r="F207" s="204">
        <v>122.871</v>
      </c>
      <c r="G207" s="126"/>
      <c r="H207" s="126"/>
      <c r="I207" s="126"/>
    </row>
    <row r="208" spans="1:9" ht="13.5">
      <c r="A208" s="89"/>
      <c r="B208" s="68" t="s">
        <v>321</v>
      </c>
      <c r="C208" s="104">
        <f>C168</f>
        <v>4265.227</v>
      </c>
      <c r="D208" s="104">
        <f>D168</f>
        <v>9523.791000000001</v>
      </c>
      <c r="E208" s="104">
        <f>E168</f>
        <v>9343.791000000001</v>
      </c>
      <c r="F208" s="104">
        <f>F168+F205+F206+F207</f>
        <v>8000.093</v>
      </c>
      <c r="G208" s="107">
        <f aca="true" t="shared" si="60" ref="G208:G209">F208/C208*100</f>
        <v>187.56546837952587</v>
      </c>
      <c r="H208" s="107">
        <f aca="true" t="shared" si="61" ref="H208:H209">F208/D208*100</f>
        <v>84.00113988221706</v>
      </c>
      <c r="I208" s="107">
        <f aca="true" t="shared" si="62" ref="I208:I209">F208/E208*100</f>
        <v>85.61934872044975</v>
      </c>
    </row>
    <row r="209" spans="1:9" ht="13.5">
      <c r="A209" s="82">
        <v>900103</v>
      </c>
      <c r="B209" s="124" t="s">
        <v>322</v>
      </c>
      <c r="C209" s="104">
        <f>C167+C208</f>
        <v>314721.17600000004</v>
      </c>
      <c r="D209" s="104">
        <f>D167+D208</f>
        <v>310911.19100000005</v>
      </c>
      <c r="E209" s="104">
        <f>E167+E208</f>
        <v>227095.44</v>
      </c>
      <c r="F209" s="104">
        <f>F167+F208</f>
        <v>228064.64099999997</v>
      </c>
      <c r="G209" s="81">
        <f t="shared" si="60"/>
        <v>72.4656166765213</v>
      </c>
      <c r="H209" s="81">
        <f t="shared" si="61"/>
        <v>73.3536288180762</v>
      </c>
      <c r="I209" s="81">
        <f t="shared" si="62"/>
        <v>100.42678135677228</v>
      </c>
    </row>
    <row r="210" spans="7:9" ht="12.75">
      <c r="G210" s="47"/>
      <c r="H210" s="47"/>
      <c r="I210" s="47"/>
    </row>
    <row r="211" spans="7:9" ht="12.75">
      <c r="G211" s="47"/>
      <c r="H211" s="47"/>
      <c r="I211" s="47"/>
    </row>
    <row r="212" spans="7:9" ht="12.75">
      <c r="G212" s="47"/>
      <c r="H212" s="47"/>
      <c r="I212" s="47"/>
    </row>
    <row r="213" spans="2:9" ht="14.25">
      <c r="B213" s="131"/>
      <c r="C213" s="47"/>
      <c r="D213" s="47"/>
      <c r="G213" s="47"/>
      <c r="H213" s="47"/>
      <c r="I213" s="47"/>
    </row>
    <row r="214" spans="2:9" ht="18">
      <c r="B214" s="39" t="s">
        <v>359</v>
      </c>
      <c r="F214" s="132"/>
      <c r="G214" s="47"/>
      <c r="H214" s="47"/>
      <c r="I214" s="47"/>
    </row>
  </sheetData>
  <sheetProtection selectLockedCells="1" selectUnlockedCells="1"/>
  <mergeCells count="1">
    <mergeCell ref="G10:I10"/>
  </mergeCells>
  <printOptions/>
  <pageMargins left="0.22013888888888888" right="0.1597222222222222" top="0.24027777777777778" bottom="0.25" header="0.5118055555555555" footer="0.5118055555555555"/>
  <pageSetup horizontalDpi="300" verticalDpi="300" orientation="portrait" paperSize="9" scale="52"/>
  <rowBreaks count="1" manualBreakCount="1">
    <brk id="1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53"/>
  <sheetViews>
    <sheetView zoomScale="75" zoomScaleNormal="75" workbookViewId="0" topLeftCell="A4">
      <selection activeCell="B152" sqref="B152"/>
    </sheetView>
  </sheetViews>
  <sheetFormatPr defaultColWidth="9.00390625" defaultRowHeight="12.75"/>
  <cols>
    <col min="1" max="1" width="13.375" style="0" customWidth="1"/>
    <col min="2" max="2" width="104.625" style="0" customWidth="1"/>
    <col min="3" max="3" width="16.00390625" style="0" customWidth="1"/>
    <col min="4" max="4" width="13.00390625" style="0" customWidth="1"/>
    <col min="5" max="5" width="13.375" style="0" customWidth="1"/>
    <col min="6" max="6" width="16.00390625" style="0" customWidth="1"/>
  </cols>
  <sheetData>
    <row r="1" spans="1:6" ht="14.25">
      <c r="A1" s="1"/>
      <c r="B1" s="1"/>
      <c r="C1" s="2"/>
      <c r="D1" s="2" t="s">
        <v>0</v>
      </c>
      <c r="E1" s="2"/>
      <c r="F1" s="2"/>
    </row>
    <row r="2" spans="1:6" ht="14.25">
      <c r="A2" s="1"/>
      <c r="B2" s="1"/>
      <c r="C2" s="2" t="s">
        <v>1</v>
      </c>
      <c r="D2" s="2"/>
      <c r="E2" s="2"/>
      <c r="F2" s="2"/>
    </row>
    <row r="3" spans="1:6" ht="14.25">
      <c r="A3" s="1"/>
      <c r="B3" s="1"/>
      <c r="C3" s="2"/>
      <c r="D3" s="2" t="s">
        <v>331</v>
      </c>
      <c r="E3" s="2"/>
      <c r="F3" s="2"/>
    </row>
    <row r="4" spans="1:6" ht="14.25">
      <c r="A4" s="1"/>
      <c r="B4" s="1"/>
      <c r="C4" s="2"/>
      <c r="D4" s="2"/>
      <c r="E4" s="2"/>
      <c r="F4" s="2"/>
    </row>
    <row r="5" spans="1:6" ht="14.25">
      <c r="A5" s="1"/>
      <c r="B5" s="1"/>
      <c r="C5" s="2"/>
      <c r="D5" s="2"/>
      <c r="E5" s="2"/>
      <c r="F5" s="2"/>
    </row>
    <row r="6" spans="1:6" ht="12.75">
      <c r="A6" s="1"/>
      <c r="B6" s="1"/>
      <c r="C6" s="1"/>
      <c r="D6" s="1"/>
      <c r="E6" s="1"/>
      <c r="F6" s="1"/>
    </row>
    <row r="7" spans="1:6" ht="18">
      <c r="A7" s="1"/>
      <c r="B7" s="133" t="s">
        <v>3</v>
      </c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 t="s">
        <v>4</v>
      </c>
    </row>
    <row r="9" spans="1:6" ht="15">
      <c r="A9" s="5" t="s">
        <v>5</v>
      </c>
      <c r="B9" s="6"/>
      <c r="C9" s="6"/>
      <c r="D9" s="7" t="s">
        <v>6</v>
      </c>
      <c r="E9" s="8"/>
      <c r="F9" s="9"/>
    </row>
    <row r="10" spans="1:6" ht="14.25">
      <c r="A10" s="10" t="s">
        <v>7</v>
      </c>
      <c r="B10" s="11" t="s">
        <v>8</v>
      </c>
      <c r="C10" s="11" t="s">
        <v>9</v>
      </c>
      <c r="D10" s="12"/>
      <c r="E10" s="13" t="s">
        <v>10</v>
      </c>
      <c r="F10" s="13" t="s">
        <v>11</v>
      </c>
    </row>
    <row r="11" spans="1:6" ht="14.25">
      <c r="A11" s="10" t="s">
        <v>12</v>
      </c>
      <c r="B11" s="11" t="s">
        <v>13</v>
      </c>
      <c r="C11" s="11" t="s">
        <v>14</v>
      </c>
      <c r="D11" s="14" t="s">
        <v>15</v>
      </c>
      <c r="E11" s="13" t="s">
        <v>16</v>
      </c>
      <c r="F11" s="13"/>
    </row>
    <row r="12" spans="1:6" ht="15">
      <c r="A12" s="14"/>
      <c r="B12" s="15"/>
      <c r="C12" s="11" t="s">
        <v>17</v>
      </c>
      <c r="D12" s="14"/>
      <c r="E12" s="13" t="s">
        <v>18</v>
      </c>
      <c r="F12" s="13"/>
    </row>
    <row r="13" spans="1:6" ht="14.25">
      <c r="A13" s="134">
        <v>1</v>
      </c>
      <c r="B13" s="135">
        <v>2</v>
      </c>
      <c r="C13" s="135">
        <v>3</v>
      </c>
      <c r="D13" s="134">
        <v>4</v>
      </c>
      <c r="E13" s="134">
        <v>5</v>
      </c>
      <c r="F13" s="134">
        <v>6</v>
      </c>
    </row>
    <row r="14" spans="1:6" ht="15.75">
      <c r="A14" s="140">
        <v>10000000</v>
      </c>
      <c r="B14" s="138" t="s">
        <v>19</v>
      </c>
      <c r="C14" s="139">
        <f>C15+C26+C32</f>
        <v>162703.7</v>
      </c>
      <c r="D14" s="140"/>
      <c r="E14" s="140"/>
      <c r="F14" s="139">
        <f aca="true" t="shared" si="0" ref="F14:F17">C14</f>
        <v>162703.7</v>
      </c>
    </row>
    <row r="15" spans="1:6" ht="15.75">
      <c r="A15" s="140">
        <v>11000000</v>
      </c>
      <c r="B15" s="138" t="s">
        <v>20</v>
      </c>
      <c r="C15" s="139">
        <f>C16</f>
        <v>76633</v>
      </c>
      <c r="D15" s="140"/>
      <c r="E15" s="140"/>
      <c r="F15" s="139">
        <f t="shared" si="0"/>
        <v>76633</v>
      </c>
    </row>
    <row r="16" spans="1:6" ht="15">
      <c r="A16" s="145">
        <v>11010000</v>
      </c>
      <c r="B16" s="143" t="s">
        <v>21</v>
      </c>
      <c r="C16" s="144">
        <f>C17+C19+C22+C24</f>
        <v>76633</v>
      </c>
      <c r="D16" s="145"/>
      <c r="E16" s="145"/>
      <c r="F16" s="144">
        <f t="shared" si="0"/>
        <v>76633</v>
      </c>
    </row>
    <row r="17" spans="1:6" ht="15">
      <c r="A17" s="150">
        <v>11010100</v>
      </c>
      <c r="B17" s="148" t="s">
        <v>22</v>
      </c>
      <c r="C17" s="149">
        <v>61549</v>
      </c>
      <c r="D17" s="150"/>
      <c r="E17" s="150"/>
      <c r="F17" s="149">
        <f t="shared" si="0"/>
        <v>61549</v>
      </c>
    </row>
    <row r="18" spans="1:6" ht="15">
      <c r="A18" s="155"/>
      <c r="B18" s="153" t="s">
        <v>23</v>
      </c>
      <c r="C18" s="154"/>
      <c r="D18" s="155"/>
      <c r="E18" s="155"/>
      <c r="F18" s="154"/>
    </row>
    <row r="19" spans="1:6" ht="15">
      <c r="A19" s="150">
        <v>11010200</v>
      </c>
      <c r="B19" s="148" t="s">
        <v>24</v>
      </c>
      <c r="C19" s="149">
        <v>8930</v>
      </c>
      <c r="D19" s="150"/>
      <c r="E19" s="150"/>
      <c r="F19" s="149">
        <f>C19</f>
        <v>8930</v>
      </c>
    </row>
    <row r="20" spans="1:6" ht="15">
      <c r="A20" s="21"/>
      <c r="B20" s="15" t="s">
        <v>25</v>
      </c>
      <c r="C20" s="22"/>
      <c r="D20" s="21"/>
      <c r="E20" s="21"/>
      <c r="F20" s="22"/>
    </row>
    <row r="21" spans="1:6" ht="15">
      <c r="A21" s="155"/>
      <c r="B21" s="153" t="s">
        <v>26</v>
      </c>
      <c r="C21" s="154"/>
      <c r="D21" s="155"/>
      <c r="E21" s="155"/>
      <c r="F21" s="154"/>
    </row>
    <row r="22" spans="1:6" ht="15">
      <c r="A22" s="150">
        <v>11010400</v>
      </c>
      <c r="B22" s="148" t="s">
        <v>27</v>
      </c>
      <c r="C22" s="149">
        <v>3240</v>
      </c>
      <c r="D22" s="150"/>
      <c r="E22" s="150"/>
      <c r="F22" s="149">
        <f>C22</f>
        <v>3240</v>
      </c>
    </row>
    <row r="23" spans="1:6" ht="15">
      <c r="A23" s="155"/>
      <c r="B23" s="153" t="s">
        <v>28</v>
      </c>
      <c r="C23" s="154"/>
      <c r="D23" s="155"/>
      <c r="E23" s="155"/>
      <c r="F23" s="154"/>
    </row>
    <row r="24" spans="1:6" ht="15">
      <c r="A24" s="150">
        <v>11010500</v>
      </c>
      <c r="B24" s="148" t="s">
        <v>29</v>
      </c>
      <c r="C24" s="149">
        <v>2914</v>
      </c>
      <c r="D24" s="150"/>
      <c r="E24" s="150"/>
      <c r="F24" s="149">
        <f>C24</f>
        <v>2914</v>
      </c>
    </row>
    <row r="25" spans="1:6" ht="15">
      <c r="A25" s="155"/>
      <c r="B25" s="153" t="s">
        <v>30</v>
      </c>
      <c r="C25" s="154"/>
      <c r="D25" s="155"/>
      <c r="E25" s="155"/>
      <c r="F25" s="154"/>
    </row>
    <row r="26" spans="1:6" ht="15.75">
      <c r="A26" s="140">
        <v>13000000</v>
      </c>
      <c r="B26" s="138" t="s">
        <v>31</v>
      </c>
      <c r="C26" s="139">
        <f>C27</f>
        <v>80350</v>
      </c>
      <c r="D26" s="140"/>
      <c r="E26" s="140"/>
      <c r="F26" s="139">
        <f aca="true" t="shared" si="1" ref="F26:F40">C26</f>
        <v>80350</v>
      </c>
    </row>
    <row r="27" spans="1:6" ht="15">
      <c r="A27" s="145">
        <v>13050000</v>
      </c>
      <c r="B27" s="143" t="s">
        <v>32</v>
      </c>
      <c r="C27" s="144">
        <f>C28+C29+C30+C31</f>
        <v>80350</v>
      </c>
      <c r="D27" s="145"/>
      <c r="E27" s="145"/>
      <c r="F27" s="144">
        <f t="shared" si="1"/>
        <v>80350</v>
      </c>
    </row>
    <row r="28" spans="1:6" ht="15">
      <c r="A28" s="145">
        <v>13050100</v>
      </c>
      <c r="B28" s="143" t="s">
        <v>33</v>
      </c>
      <c r="C28" s="144">
        <v>23000</v>
      </c>
      <c r="D28" s="145"/>
      <c r="E28" s="145"/>
      <c r="F28" s="144">
        <f t="shared" si="1"/>
        <v>23000</v>
      </c>
    </row>
    <row r="29" spans="1:6" ht="15">
      <c r="A29" s="145">
        <v>13050200</v>
      </c>
      <c r="B29" s="143" t="s">
        <v>34</v>
      </c>
      <c r="C29" s="144">
        <v>49030</v>
      </c>
      <c r="D29" s="145"/>
      <c r="E29" s="145"/>
      <c r="F29" s="144">
        <f t="shared" si="1"/>
        <v>49030</v>
      </c>
    </row>
    <row r="30" spans="1:6" ht="15">
      <c r="A30" s="145">
        <v>13050300</v>
      </c>
      <c r="B30" s="143" t="s">
        <v>35</v>
      </c>
      <c r="C30" s="144">
        <v>2620</v>
      </c>
      <c r="D30" s="145"/>
      <c r="E30" s="145"/>
      <c r="F30" s="144">
        <f t="shared" si="1"/>
        <v>2620</v>
      </c>
    </row>
    <row r="31" spans="1:6" ht="15">
      <c r="A31" s="145">
        <v>13050500</v>
      </c>
      <c r="B31" s="143" t="s">
        <v>36</v>
      </c>
      <c r="C31" s="144">
        <v>5700</v>
      </c>
      <c r="D31" s="145"/>
      <c r="E31" s="145"/>
      <c r="F31" s="144">
        <f t="shared" si="1"/>
        <v>5700</v>
      </c>
    </row>
    <row r="32" spans="1:6" ht="15.75">
      <c r="A32" s="140">
        <v>18000000</v>
      </c>
      <c r="B32" s="138" t="s">
        <v>37</v>
      </c>
      <c r="C32" s="139">
        <f>C33+C36+C39</f>
        <v>5720.7</v>
      </c>
      <c r="D32" s="140"/>
      <c r="E32" s="140"/>
      <c r="F32" s="139">
        <f t="shared" si="1"/>
        <v>5720.7</v>
      </c>
    </row>
    <row r="33" spans="1:6" ht="15.75">
      <c r="A33" s="140">
        <v>18020000</v>
      </c>
      <c r="B33" s="138" t="s">
        <v>38</v>
      </c>
      <c r="C33" s="139">
        <f>C34+C35</f>
        <v>1855.7</v>
      </c>
      <c r="D33" s="140"/>
      <c r="E33" s="140"/>
      <c r="F33" s="139">
        <f t="shared" si="1"/>
        <v>1855.7</v>
      </c>
    </row>
    <row r="34" spans="1:6" ht="15">
      <c r="A34" s="145">
        <v>18020100</v>
      </c>
      <c r="B34" s="143" t="s">
        <v>39</v>
      </c>
      <c r="C34" s="144">
        <v>1528.7</v>
      </c>
      <c r="D34" s="145"/>
      <c r="E34" s="145"/>
      <c r="F34" s="144">
        <f t="shared" si="1"/>
        <v>1528.7</v>
      </c>
    </row>
    <row r="35" spans="1:6" ht="15">
      <c r="A35" s="145">
        <v>18020200</v>
      </c>
      <c r="B35" s="143" t="s">
        <v>40</v>
      </c>
      <c r="C35" s="144">
        <v>327</v>
      </c>
      <c r="D35" s="145"/>
      <c r="E35" s="145"/>
      <c r="F35" s="144">
        <f t="shared" si="1"/>
        <v>327</v>
      </c>
    </row>
    <row r="36" spans="1:6" ht="15.75">
      <c r="A36" s="140">
        <v>18030000</v>
      </c>
      <c r="B36" s="138" t="s">
        <v>41</v>
      </c>
      <c r="C36" s="139">
        <f>C37+C38</f>
        <v>307</v>
      </c>
      <c r="D36" s="140"/>
      <c r="E36" s="140"/>
      <c r="F36" s="139">
        <f t="shared" si="1"/>
        <v>307</v>
      </c>
    </row>
    <row r="37" spans="1:6" ht="15">
      <c r="A37" s="145">
        <v>18030100</v>
      </c>
      <c r="B37" s="143" t="s">
        <v>42</v>
      </c>
      <c r="C37" s="144">
        <v>272</v>
      </c>
      <c r="D37" s="145"/>
      <c r="E37" s="145"/>
      <c r="F37" s="144">
        <f t="shared" si="1"/>
        <v>272</v>
      </c>
    </row>
    <row r="38" spans="1:6" ht="15">
      <c r="A38" s="145">
        <v>18030200</v>
      </c>
      <c r="B38" s="143" t="s">
        <v>43</v>
      </c>
      <c r="C38" s="144">
        <v>35</v>
      </c>
      <c r="D38" s="145"/>
      <c r="E38" s="145"/>
      <c r="F38" s="144">
        <f t="shared" si="1"/>
        <v>35</v>
      </c>
    </row>
    <row r="39" spans="1:6" ht="15.75">
      <c r="A39" s="140">
        <v>18040000</v>
      </c>
      <c r="B39" s="138" t="s">
        <v>44</v>
      </c>
      <c r="C39" s="139">
        <f>C40+C42+C44+C46+C48+C50+C56+C58+C52+C53+C55</f>
        <v>3558</v>
      </c>
      <c r="D39" s="140"/>
      <c r="E39" s="140"/>
      <c r="F39" s="139">
        <f t="shared" si="1"/>
        <v>3558</v>
      </c>
    </row>
    <row r="40" spans="1:6" ht="15">
      <c r="A40" s="150">
        <v>18040100</v>
      </c>
      <c r="B40" s="148" t="s">
        <v>45</v>
      </c>
      <c r="C40" s="149">
        <v>238</v>
      </c>
      <c r="D40" s="150"/>
      <c r="E40" s="150"/>
      <c r="F40" s="149">
        <f t="shared" si="1"/>
        <v>238</v>
      </c>
    </row>
    <row r="41" spans="1:6" ht="15">
      <c r="A41" s="155"/>
      <c r="B41" s="153" t="s">
        <v>46</v>
      </c>
      <c r="C41" s="155"/>
      <c r="D41" s="155"/>
      <c r="E41" s="155"/>
      <c r="F41" s="155"/>
    </row>
    <row r="42" spans="1:6" ht="15">
      <c r="A42" s="150">
        <v>18040200</v>
      </c>
      <c r="B42" s="148" t="s">
        <v>47</v>
      </c>
      <c r="C42" s="149">
        <v>2071</v>
      </c>
      <c r="D42" s="150"/>
      <c r="E42" s="150"/>
      <c r="F42" s="149">
        <f>C42</f>
        <v>2071</v>
      </c>
    </row>
    <row r="43" spans="1:6" ht="15">
      <c r="A43" s="155"/>
      <c r="B43" s="153" t="s">
        <v>48</v>
      </c>
      <c r="C43" s="155"/>
      <c r="D43" s="155"/>
      <c r="E43" s="155"/>
      <c r="F43" s="155"/>
    </row>
    <row r="44" spans="1:6" ht="15">
      <c r="A44" s="150">
        <v>18040500</v>
      </c>
      <c r="B44" s="148" t="s">
        <v>49</v>
      </c>
      <c r="C44" s="149">
        <v>8</v>
      </c>
      <c r="D44" s="150"/>
      <c r="E44" s="150"/>
      <c r="F44" s="149">
        <f>C44</f>
        <v>8</v>
      </c>
    </row>
    <row r="45" spans="1:6" ht="15">
      <c r="A45" s="155"/>
      <c r="B45" s="153" t="s">
        <v>50</v>
      </c>
      <c r="C45" s="155"/>
      <c r="D45" s="155"/>
      <c r="E45" s="155"/>
      <c r="F45" s="155"/>
    </row>
    <row r="46" spans="1:6" ht="15">
      <c r="A46" s="150">
        <v>18040600</v>
      </c>
      <c r="B46" s="148" t="s">
        <v>51</v>
      </c>
      <c r="C46" s="149">
        <v>271</v>
      </c>
      <c r="D46" s="150"/>
      <c r="E46" s="150"/>
      <c r="F46" s="149">
        <f>C46</f>
        <v>271</v>
      </c>
    </row>
    <row r="47" spans="1:6" ht="15">
      <c r="A47" s="155"/>
      <c r="B47" s="153" t="s">
        <v>52</v>
      </c>
      <c r="C47" s="155"/>
      <c r="D47" s="155"/>
      <c r="E47" s="155"/>
      <c r="F47" s="155"/>
    </row>
    <row r="48" spans="1:6" ht="15">
      <c r="A48" s="150">
        <v>18040700</v>
      </c>
      <c r="B48" s="148" t="s">
        <v>53</v>
      </c>
      <c r="C48" s="149">
        <v>154</v>
      </c>
      <c r="D48" s="150"/>
      <c r="E48" s="150"/>
      <c r="F48" s="149">
        <f>C48</f>
        <v>154</v>
      </c>
    </row>
    <row r="49" spans="1:6" ht="15">
      <c r="A49" s="155"/>
      <c r="B49" s="153" t="s">
        <v>46</v>
      </c>
      <c r="C49" s="155"/>
      <c r="D49" s="155"/>
      <c r="E49" s="155"/>
      <c r="F49" s="154"/>
    </row>
    <row r="50" spans="1:6" ht="15">
      <c r="A50" s="150">
        <v>18040800</v>
      </c>
      <c r="B50" s="148" t="s">
        <v>51</v>
      </c>
      <c r="C50" s="149">
        <v>656</v>
      </c>
      <c r="D50" s="150"/>
      <c r="E50" s="150"/>
      <c r="F50" s="149">
        <f>C50</f>
        <v>656</v>
      </c>
    </row>
    <row r="51" spans="1:6" ht="15">
      <c r="A51" s="155"/>
      <c r="B51" s="153" t="s">
        <v>54</v>
      </c>
      <c r="C51" s="154"/>
      <c r="D51" s="155"/>
      <c r="E51" s="155"/>
      <c r="F51" s="154"/>
    </row>
    <row r="52" spans="1:6" ht="15">
      <c r="A52" s="145">
        <v>18040900</v>
      </c>
      <c r="B52" s="143" t="s">
        <v>55</v>
      </c>
      <c r="C52" s="144">
        <v>0</v>
      </c>
      <c r="D52" s="145"/>
      <c r="E52" s="145"/>
      <c r="F52" s="144">
        <f aca="true" t="shared" si="2" ref="F52:F53">C52</f>
        <v>0</v>
      </c>
    </row>
    <row r="53" spans="1:6" ht="15">
      <c r="A53" s="150">
        <v>18041000</v>
      </c>
      <c r="B53" s="148" t="s">
        <v>56</v>
      </c>
      <c r="C53" s="149">
        <v>14</v>
      </c>
      <c r="D53" s="150"/>
      <c r="E53" s="150"/>
      <c r="F53" s="149">
        <f t="shared" si="2"/>
        <v>14</v>
      </c>
    </row>
    <row r="54" spans="1:6" ht="15">
      <c r="A54" s="155"/>
      <c r="B54" s="153" t="s">
        <v>57</v>
      </c>
      <c r="C54" s="154"/>
      <c r="D54" s="155"/>
      <c r="E54" s="155"/>
      <c r="F54" s="154"/>
    </row>
    <row r="55" spans="1:6" ht="15">
      <c r="A55" s="145">
        <v>18041300</v>
      </c>
      <c r="B55" s="143" t="s">
        <v>58</v>
      </c>
      <c r="C55" s="144">
        <v>0</v>
      </c>
      <c r="D55" s="145"/>
      <c r="E55" s="145"/>
      <c r="F55" s="144">
        <f aca="true" t="shared" si="3" ref="F55:F56">C55</f>
        <v>0</v>
      </c>
    </row>
    <row r="56" spans="1:6" ht="15">
      <c r="A56" s="150">
        <v>18041400</v>
      </c>
      <c r="B56" s="148" t="s">
        <v>59</v>
      </c>
      <c r="C56" s="149">
        <v>120</v>
      </c>
      <c r="D56" s="150"/>
      <c r="E56" s="150"/>
      <c r="F56" s="149">
        <f t="shared" si="3"/>
        <v>120</v>
      </c>
    </row>
    <row r="57" spans="1:6" ht="15">
      <c r="A57" s="155"/>
      <c r="B57" s="153" t="s">
        <v>60</v>
      </c>
      <c r="C57" s="154"/>
      <c r="D57" s="155"/>
      <c r="E57" s="155"/>
      <c r="F57" s="154"/>
    </row>
    <row r="58" spans="1:6" ht="15">
      <c r="A58" s="145">
        <v>18041700</v>
      </c>
      <c r="B58" s="143" t="s">
        <v>61</v>
      </c>
      <c r="C58" s="144">
        <v>26</v>
      </c>
      <c r="D58" s="145"/>
      <c r="E58" s="145"/>
      <c r="F58" s="144">
        <f>C58</f>
        <v>26</v>
      </c>
    </row>
    <row r="59" spans="1:6" ht="15.75">
      <c r="A59" s="140">
        <v>20000000</v>
      </c>
      <c r="B59" s="138" t="s">
        <v>62</v>
      </c>
      <c r="C59" s="139">
        <f>C60+C67+C74</f>
        <v>601.5</v>
      </c>
      <c r="D59" s="139">
        <f>D82</f>
        <v>4265.227</v>
      </c>
      <c r="E59" s="140"/>
      <c r="F59" s="139">
        <f>C59+D59</f>
        <v>4866.727</v>
      </c>
    </row>
    <row r="60" spans="1:6" ht="15.75">
      <c r="A60" s="140">
        <v>21000000</v>
      </c>
      <c r="B60" s="138" t="s">
        <v>63</v>
      </c>
      <c r="C60" s="139">
        <f>C61</f>
        <v>91.5</v>
      </c>
      <c r="D60" s="140"/>
      <c r="E60" s="140"/>
      <c r="F60" s="139">
        <f aca="true" t="shared" si="4" ref="F60:F63">C60</f>
        <v>91.5</v>
      </c>
    </row>
    <row r="61" spans="1:6" ht="15.75">
      <c r="A61" s="140">
        <v>21080000</v>
      </c>
      <c r="B61" s="138" t="s">
        <v>64</v>
      </c>
      <c r="C61" s="139">
        <f>C62+C63+C66</f>
        <v>91.5</v>
      </c>
      <c r="D61" s="140"/>
      <c r="E61" s="140"/>
      <c r="F61" s="139">
        <f t="shared" si="4"/>
        <v>91.5</v>
      </c>
    </row>
    <row r="62" spans="1:6" ht="15">
      <c r="A62" s="145">
        <v>21080500</v>
      </c>
      <c r="B62" s="143" t="s">
        <v>64</v>
      </c>
      <c r="C62" s="144">
        <v>0.5</v>
      </c>
      <c r="D62" s="145"/>
      <c r="E62" s="145"/>
      <c r="F62" s="144">
        <f t="shared" si="4"/>
        <v>0.5</v>
      </c>
    </row>
    <row r="63" spans="1:6" ht="15">
      <c r="A63" s="150">
        <v>21080900</v>
      </c>
      <c r="B63" s="148" t="s">
        <v>65</v>
      </c>
      <c r="C63" s="149">
        <v>3</v>
      </c>
      <c r="D63" s="150"/>
      <c r="E63" s="150"/>
      <c r="F63" s="149">
        <f t="shared" si="4"/>
        <v>3</v>
      </c>
    </row>
    <row r="64" spans="1:6" ht="15">
      <c r="A64" s="21"/>
      <c r="B64" s="15" t="s">
        <v>66</v>
      </c>
      <c r="C64" s="22"/>
      <c r="D64" s="21"/>
      <c r="E64" s="21"/>
      <c r="F64" s="22"/>
    </row>
    <row r="65" spans="1:6" ht="15">
      <c r="A65" s="155"/>
      <c r="B65" s="153" t="s">
        <v>67</v>
      </c>
      <c r="C65" s="154"/>
      <c r="D65" s="155"/>
      <c r="E65" s="155"/>
      <c r="F65" s="154"/>
    </row>
    <row r="66" spans="1:6" ht="15">
      <c r="A66" s="145">
        <v>21081100</v>
      </c>
      <c r="B66" s="143" t="s">
        <v>68</v>
      </c>
      <c r="C66" s="144">
        <v>88</v>
      </c>
      <c r="D66" s="145"/>
      <c r="E66" s="145"/>
      <c r="F66" s="144">
        <f>C66</f>
        <v>88</v>
      </c>
    </row>
    <row r="67" spans="1:6" ht="15.75">
      <c r="A67" s="163">
        <v>22000000</v>
      </c>
      <c r="B67" s="161" t="s">
        <v>69</v>
      </c>
      <c r="C67" s="162">
        <f>C69</f>
        <v>500</v>
      </c>
      <c r="D67" s="163"/>
      <c r="E67" s="163"/>
      <c r="F67" s="162">
        <f>F69</f>
        <v>500</v>
      </c>
    </row>
    <row r="68" spans="1:6" ht="15.75">
      <c r="A68" s="155"/>
      <c r="B68" s="165" t="s">
        <v>70</v>
      </c>
      <c r="C68" s="155"/>
      <c r="D68" s="155"/>
      <c r="E68" s="155"/>
      <c r="F68" s="155"/>
    </row>
    <row r="69" spans="1:6" ht="15.75">
      <c r="A69" s="140">
        <v>22090000</v>
      </c>
      <c r="B69" s="138" t="s">
        <v>71</v>
      </c>
      <c r="C69" s="139">
        <f>C70+C72</f>
        <v>500</v>
      </c>
      <c r="D69" s="140"/>
      <c r="E69" s="140"/>
      <c r="F69" s="139">
        <f>F70+F72</f>
        <v>500</v>
      </c>
    </row>
    <row r="70" spans="1:6" ht="15">
      <c r="A70" s="150">
        <v>22090100</v>
      </c>
      <c r="B70" s="148" t="s">
        <v>72</v>
      </c>
      <c r="C70" s="149">
        <v>444</v>
      </c>
      <c r="D70" s="150"/>
      <c r="E70" s="150"/>
      <c r="F70" s="149">
        <f>C70</f>
        <v>444</v>
      </c>
    </row>
    <row r="71" spans="1:6" ht="15">
      <c r="A71" s="155"/>
      <c r="B71" s="153" t="s">
        <v>73</v>
      </c>
      <c r="C71" s="154"/>
      <c r="D71" s="155"/>
      <c r="E71" s="155"/>
      <c r="F71" s="154"/>
    </row>
    <row r="72" spans="1:6" ht="15">
      <c r="A72" s="150">
        <v>22090400</v>
      </c>
      <c r="B72" s="148" t="s">
        <v>74</v>
      </c>
      <c r="C72" s="149">
        <v>56</v>
      </c>
      <c r="D72" s="150"/>
      <c r="E72" s="150"/>
      <c r="F72" s="149">
        <f>C72</f>
        <v>56</v>
      </c>
    </row>
    <row r="73" spans="1:6" ht="15">
      <c r="A73" s="155"/>
      <c r="B73" s="153" t="s">
        <v>75</v>
      </c>
      <c r="C73" s="154"/>
      <c r="D73" s="155"/>
      <c r="E73" s="155"/>
      <c r="F73" s="154"/>
    </row>
    <row r="74" spans="1:6" ht="15.75">
      <c r="A74" s="140">
        <v>24000000</v>
      </c>
      <c r="B74" s="138" t="s">
        <v>76</v>
      </c>
      <c r="C74" s="139">
        <f aca="true" t="shared" si="5" ref="C74:C75">C75</f>
        <v>10</v>
      </c>
      <c r="D74" s="140"/>
      <c r="E74" s="140"/>
      <c r="F74" s="139">
        <f aca="true" t="shared" si="6" ref="F74:F79">C74</f>
        <v>10</v>
      </c>
    </row>
    <row r="75" spans="1:6" ht="15.75">
      <c r="A75" s="18">
        <v>24060000</v>
      </c>
      <c r="B75" s="19" t="s">
        <v>64</v>
      </c>
      <c r="C75" s="20">
        <f t="shared" si="5"/>
        <v>10</v>
      </c>
      <c r="D75" s="18"/>
      <c r="E75" s="18"/>
      <c r="F75" s="20">
        <f t="shared" si="6"/>
        <v>10</v>
      </c>
    </row>
    <row r="76" spans="1:6" ht="15">
      <c r="A76" s="145">
        <v>24060300</v>
      </c>
      <c r="B76" s="143" t="s">
        <v>64</v>
      </c>
      <c r="C76" s="144">
        <v>10</v>
      </c>
      <c r="D76" s="145"/>
      <c r="E76" s="145"/>
      <c r="F76" s="144">
        <f t="shared" si="6"/>
        <v>10</v>
      </c>
    </row>
    <row r="77" spans="1:6" ht="15.75">
      <c r="A77" s="18">
        <v>30000000</v>
      </c>
      <c r="B77" s="19" t="s">
        <v>77</v>
      </c>
      <c r="C77" s="20">
        <f aca="true" t="shared" si="7" ref="C77:C78">C78</f>
        <v>1.5</v>
      </c>
      <c r="D77" s="18"/>
      <c r="E77" s="18"/>
      <c r="F77" s="20">
        <f t="shared" si="6"/>
        <v>1.5</v>
      </c>
    </row>
    <row r="78" spans="1:6" ht="15.75">
      <c r="A78" s="140">
        <v>31000000</v>
      </c>
      <c r="B78" s="138" t="s">
        <v>78</v>
      </c>
      <c r="C78" s="139">
        <f t="shared" si="7"/>
        <v>1.5</v>
      </c>
      <c r="D78" s="140"/>
      <c r="E78" s="140"/>
      <c r="F78" s="139">
        <f t="shared" si="6"/>
        <v>1.5</v>
      </c>
    </row>
    <row r="79" spans="1:6" ht="15">
      <c r="A79" s="150">
        <v>31010200</v>
      </c>
      <c r="B79" s="148" t="s">
        <v>79</v>
      </c>
      <c r="C79" s="149">
        <v>1.5</v>
      </c>
      <c r="D79" s="150"/>
      <c r="E79" s="150"/>
      <c r="F79" s="149">
        <f t="shared" si="6"/>
        <v>1.5</v>
      </c>
    </row>
    <row r="80" spans="1:6" ht="15">
      <c r="A80" s="21"/>
      <c r="B80" s="15" t="s">
        <v>80</v>
      </c>
      <c r="C80" s="22"/>
      <c r="D80" s="21"/>
      <c r="E80" s="21"/>
      <c r="F80" s="22"/>
    </row>
    <row r="81" spans="1:6" ht="15">
      <c r="A81" s="155"/>
      <c r="B81" s="153" t="s">
        <v>81</v>
      </c>
      <c r="C81" s="154"/>
      <c r="D81" s="155"/>
      <c r="E81" s="155"/>
      <c r="F81" s="154"/>
    </row>
    <row r="82" spans="1:6" ht="15.75">
      <c r="A82" s="18">
        <v>25000000</v>
      </c>
      <c r="B82" s="19" t="s">
        <v>82</v>
      </c>
      <c r="C82" s="20"/>
      <c r="D82" s="20">
        <f>D83</f>
        <v>4265.227</v>
      </c>
      <c r="E82" s="18"/>
      <c r="F82" s="20">
        <f aca="true" t="shared" si="8" ref="F82:F83">D82</f>
        <v>4265.227</v>
      </c>
    </row>
    <row r="83" spans="1:6" ht="15.75">
      <c r="A83" s="163">
        <v>25010000</v>
      </c>
      <c r="B83" s="161" t="s">
        <v>83</v>
      </c>
      <c r="C83" s="162"/>
      <c r="D83" s="162">
        <f>D85+D86+D87+D88</f>
        <v>4265.227</v>
      </c>
      <c r="E83" s="163"/>
      <c r="F83" s="162">
        <f t="shared" si="8"/>
        <v>4265.227</v>
      </c>
    </row>
    <row r="84" spans="1:6" ht="15.75">
      <c r="A84" s="168"/>
      <c r="B84" s="165" t="s">
        <v>84</v>
      </c>
      <c r="C84" s="167"/>
      <c r="D84" s="167"/>
      <c r="E84" s="168"/>
      <c r="F84" s="167"/>
    </row>
    <row r="85" spans="1:6" ht="15">
      <c r="A85" s="21">
        <v>25010100</v>
      </c>
      <c r="B85" s="15" t="s">
        <v>85</v>
      </c>
      <c r="C85" s="22"/>
      <c r="D85" s="22">
        <v>3466.162</v>
      </c>
      <c r="E85" s="21"/>
      <c r="F85" s="22">
        <f aca="true" t="shared" si="9" ref="F85:F88">D85</f>
        <v>3466.162</v>
      </c>
    </row>
    <row r="86" spans="1:6" ht="15">
      <c r="A86" s="145">
        <v>25010200</v>
      </c>
      <c r="B86" s="143" t="s">
        <v>86</v>
      </c>
      <c r="C86" s="144"/>
      <c r="D86" s="144">
        <v>265.415</v>
      </c>
      <c r="E86" s="145"/>
      <c r="F86" s="144">
        <f t="shared" si="9"/>
        <v>265.415</v>
      </c>
    </row>
    <row r="87" spans="1:6" ht="15">
      <c r="A87" s="21">
        <v>25010300</v>
      </c>
      <c r="B87" s="15" t="s">
        <v>87</v>
      </c>
      <c r="C87" s="21"/>
      <c r="D87" s="22">
        <v>533.65</v>
      </c>
      <c r="E87" s="21"/>
      <c r="F87" s="22">
        <f t="shared" si="9"/>
        <v>533.65</v>
      </c>
    </row>
    <row r="88" spans="1:6" ht="15">
      <c r="A88" s="150">
        <v>25010400</v>
      </c>
      <c r="B88" s="148" t="s">
        <v>88</v>
      </c>
      <c r="C88" s="150"/>
      <c r="D88" s="149">
        <v>0</v>
      </c>
      <c r="E88" s="150"/>
      <c r="F88" s="149">
        <f t="shared" si="9"/>
        <v>0</v>
      </c>
    </row>
    <row r="89" spans="1:6" ht="15">
      <c r="A89" s="155"/>
      <c r="B89" s="153" t="s">
        <v>89</v>
      </c>
      <c r="C89" s="155"/>
      <c r="D89" s="154"/>
      <c r="E89" s="155"/>
      <c r="F89" s="154"/>
    </row>
    <row r="90" spans="1:6" ht="15.75">
      <c r="A90" s="140"/>
      <c r="B90" s="138" t="s">
        <v>90</v>
      </c>
      <c r="C90" s="139">
        <f>C59+C14+C77</f>
        <v>163306.7</v>
      </c>
      <c r="D90" s="139">
        <f>D59</f>
        <v>4265.227</v>
      </c>
      <c r="E90" s="140"/>
      <c r="F90" s="139">
        <f>F59+F14+F77</f>
        <v>167571.92700000003</v>
      </c>
    </row>
    <row r="91" spans="1:6" ht="15.75">
      <c r="A91" s="140">
        <v>40000000</v>
      </c>
      <c r="B91" s="170" t="s">
        <v>91</v>
      </c>
      <c r="C91" s="139">
        <f>C92</f>
        <v>138118.607</v>
      </c>
      <c r="D91" s="139">
        <f>D92</f>
        <v>1292.313</v>
      </c>
      <c r="E91" s="139">
        <f>E92</f>
        <v>1292.313</v>
      </c>
      <c r="F91" s="139">
        <f>C91+D91</f>
        <v>139410.91999999998</v>
      </c>
    </row>
    <row r="92" spans="1:6" ht="15.75">
      <c r="A92" s="18">
        <v>41000000</v>
      </c>
      <c r="B92" s="31" t="s">
        <v>92</v>
      </c>
      <c r="C92" s="20">
        <f>C97+C93</f>
        <v>138118.607</v>
      </c>
      <c r="D92" s="20">
        <f>D97</f>
        <v>1292.313</v>
      </c>
      <c r="E92" s="20">
        <f>E97</f>
        <v>1292.313</v>
      </c>
      <c r="F92" s="20">
        <f>D92+C92</f>
        <v>139410.91999999998</v>
      </c>
    </row>
    <row r="93" spans="1:6" ht="15.75">
      <c r="A93" s="206">
        <v>41020000</v>
      </c>
      <c r="B93" s="172" t="s">
        <v>93</v>
      </c>
      <c r="C93" s="173">
        <f>C94+C96</f>
        <v>4135.277</v>
      </c>
      <c r="D93" s="140"/>
      <c r="E93" s="140"/>
      <c r="F93" s="139">
        <f aca="true" t="shared" si="10" ref="F93:F94">C93</f>
        <v>4135.277</v>
      </c>
    </row>
    <row r="94" spans="1:6" ht="15">
      <c r="A94" s="207">
        <v>41020300</v>
      </c>
      <c r="B94" s="175" t="s">
        <v>128</v>
      </c>
      <c r="C94" s="176">
        <v>458.108</v>
      </c>
      <c r="D94" s="177"/>
      <c r="E94" s="150"/>
      <c r="F94" s="149">
        <f t="shared" si="10"/>
        <v>458.108</v>
      </c>
    </row>
    <row r="95" spans="1:6" ht="15">
      <c r="A95" s="190"/>
      <c r="B95" s="179" t="s">
        <v>129</v>
      </c>
      <c r="C95" s="180"/>
      <c r="D95" s="181"/>
      <c r="E95" s="155"/>
      <c r="F95" s="154"/>
    </row>
    <row r="96" spans="1:6" ht="15">
      <c r="A96" s="208">
        <v>41020900</v>
      </c>
      <c r="B96" s="183" t="s">
        <v>96</v>
      </c>
      <c r="C96" s="184">
        <v>3677.169</v>
      </c>
      <c r="D96" s="185"/>
      <c r="E96" s="145"/>
      <c r="F96" s="144">
        <f>C96</f>
        <v>3677.169</v>
      </c>
    </row>
    <row r="97" spans="1:6" ht="15.75">
      <c r="A97" s="209">
        <v>41030000</v>
      </c>
      <c r="B97" s="187" t="s">
        <v>97</v>
      </c>
      <c r="C97" s="188">
        <f>C99+C102+F115+C106+C114+C116+C140</f>
        <v>133983.33</v>
      </c>
      <c r="D97" s="189">
        <f>D116</f>
        <v>1292.313</v>
      </c>
      <c r="E97" s="162">
        <f>E116</f>
        <v>1292.313</v>
      </c>
      <c r="F97" s="162">
        <f>C97+D97</f>
        <v>135275.64299999998</v>
      </c>
    </row>
    <row r="98" spans="1:6" ht="15">
      <c r="A98" s="190"/>
      <c r="B98" s="179" t="s">
        <v>98</v>
      </c>
      <c r="C98" s="190"/>
      <c r="D98" s="181"/>
      <c r="E98" s="155"/>
      <c r="F98" s="155"/>
    </row>
    <row r="99" spans="1:6" ht="15">
      <c r="A99" s="207">
        <v>41030600</v>
      </c>
      <c r="B99" s="175" t="s">
        <v>130</v>
      </c>
      <c r="C99" s="176">
        <v>104771.7</v>
      </c>
      <c r="D99" s="177"/>
      <c r="E99" s="150"/>
      <c r="F99" s="149">
        <f>C99</f>
        <v>104771.7</v>
      </c>
    </row>
    <row r="100" spans="1:6" ht="15">
      <c r="A100" s="193"/>
      <c r="B100" s="192" t="s">
        <v>131</v>
      </c>
      <c r="C100" s="193"/>
      <c r="D100" s="33"/>
      <c r="E100" s="21"/>
      <c r="F100" s="21"/>
    </row>
    <row r="101" spans="1:6" ht="15">
      <c r="A101" s="190"/>
      <c r="B101" s="179" t="s">
        <v>132</v>
      </c>
      <c r="C101" s="190"/>
      <c r="D101" s="181"/>
      <c r="E101" s="155"/>
      <c r="F101" s="155"/>
    </row>
    <row r="102" spans="1:6" ht="15">
      <c r="A102" s="207">
        <v>41030800</v>
      </c>
      <c r="B102" s="175" t="s">
        <v>133</v>
      </c>
      <c r="C102" s="176">
        <v>25243.7</v>
      </c>
      <c r="D102" s="195"/>
      <c r="E102" s="150"/>
      <c r="F102" s="149">
        <f>C102+D102</f>
        <v>25243.7</v>
      </c>
    </row>
    <row r="103" spans="1:6" ht="15">
      <c r="A103" s="193"/>
      <c r="B103" s="192" t="s">
        <v>134</v>
      </c>
      <c r="C103" s="193"/>
      <c r="D103" s="33"/>
      <c r="E103" s="21"/>
      <c r="F103" s="21"/>
    </row>
    <row r="104" spans="1:6" ht="15">
      <c r="A104" s="193"/>
      <c r="B104" s="192" t="s">
        <v>135</v>
      </c>
      <c r="C104" s="193"/>
      <c r="D104" s="33"/>
      <c r="E104" s="21"/>
      <c r="F104" s="21"/>
    </row>
    <row r="105" spans="1:6" ht="15">
      <c r="A105" s="190"/>
      <c r="B105" s="179" t="s">
        <v>136</v>
      </c>
      <c r="C105" s="190"/>
      <c r="D105" s="181"/>
      <c r="E105" s="155"/>
      <c r="F105" s="155"/>
    </row>
    <row r="106" spans="1:6" ht="15">
      <c r="A106" s="207">
        <v>41030900</v>
      </c>
      <c r="B106" s="175" t="s">
        <v>137</v>
      </c>
      <c r="C106" s="176">
        <v>881.4</v>
      </c>
      <c r="D106" s="177"/>
      <c r="E106" s="150"/>
      <c r="F106" s="149">
        <f>C106</f>
        <v>881.4</v>
      </c>
    </row>
    <row r="107" spans="1:6" ht="15">
      <c r="A107" s="193"/>
      <c r="B107" s="192" t="s">
        <v>138</v>
      </c>
      <c r="C107" s="193"/>
      <c r="D107" s="33"/>
      <c r="E107" s="21"/>
      <c r="F107" s="21"/>
    </row>
    <row r="108" spans="1:6" ht="15">
      <c r="A108" s="193"/>
      <c r="B108" s="192" t="s">
        <v>139</v>
      </c>
      <c r="C108" s="193"/>
      <c r="D108" s="33"/>
      <c r="E108" s="21"/>
      <c r="F108" s="21"/>
    </row>
    <row r="109" spans="1:6" ht="15">
      <c r="A109" s="193"/>
      <c r="B109" s="192" t="s">
        <v>140</v>
      </c>
      <c r="C109" s="193"/>
      <c r="D109" s="33"/>
      <c r="E109" s="21"/>
      <c r="F109" s="21"/>
    </row>
    <row r="110" spans="1:6" ht="15">
      <c r="A110" s="193"/>
      <c r="B110" s="192" t="s">
        <v>141</v>
      </c>
      <c r="C110" s="193"/>
      <c r="D110" s="33"/>
      <c r="E110" s="21"/>
      <c r="F110" s="21"/>
    </row>
    <row r="111" spans="1:6" ht="15">
      <c r="A111" s="193"/>
      <c r="B111" s="192" t="s">
        <v>142</v>
      </c>
      <c r="C111" s="193"/>
      <c r="D111" s="33"/>
      <c r="E111" s="21"/>
      <c r="F111" s="21"/>
    </row>
    <row r="112" spans="1:6" ht="15">
      <c r="A112" s="193"/>
      <c r="B112" s="192" t="s">
        <v>143</v>
      </c>
      <c r="C112" s="193"/>
      <c r="D112" s="33"/>
      <c r="E112" s="21"/>
      <c r="F112" s="21"/>
    </row>
    <row r="113" spans="1:6" ht="15">
      <c r="A113" s="190"/>
      <c r="B113" s="179" t="s">
        <v>144</v>
      </c>
      <c r="C113" s="190"/>
      <c r="D113" s="181"/>
      <c r="E113" s="155"/>
      <c r="F113" s="155"/>
    </row>
    <row r="114" spans="1:6" ht="15">
      <c r="A114" s="207">
        <v>41031000</v>
      </c>
      <c r="B114" s="175" t="s">
        <v>145</v>
      </c>
      <c r="C114" s="176">
        <v>18.5</v>
      </c>
      <c r="D114" s="177"/>
      <c r="E114" s="150"/>
      <c r="F114" s="149">
        <f>C114</f>
        <v>18.5</v>
      </c>
    </row>
    <row r="115" spans="1:6" ht="15">
      <c r="A115" s="190"/>
      <c r="B115" s="179" t="s">
        <v>146</v>
      </c>
      <c r="C115" s="190"/>
      <c r="D115" s="181"/>
      <c r="E115" s="155"/>
      <c r="F115" s="154"/>
    </row>
    <row r="116" spans="1:6" ht="15.75">
      <c r="A116" s="206">
        <v>41035000</v>
      </c>
      <c r="B116" s="172" t="s">
        <v>149</v>
      </c>
      <c r="C116" s="184">
        <f>C117+C118+C119+C121+C123+C124+C126+C128+C130+C131+C133</f>
        <v>2190.297</v>
      </c>
      <c r="D116" s="196">
        <f>SUM(D118:D144)</f>
        <v>1292.313</v>
      </c>
      <c r="E116" s="144">
        <f>SUM(E117:E139)</f>
        <v>1292.313</v>
      </c>
      <c r="F116" s="144">
        <f>C116+D116</f>
        <v>3482.61</v>
      </c>
    </row>
    <row r="117" spans="1:6" ht="15">
      <c r="A117" s="208">
        <v>41035000</v>
      </c>
      <c r="B117" s="183" t="s">
        <v>150</v>
      </c>
      <c r="C117" s="196">
        <v>31.4</v>
      </c>
      <c r="D117" s="196"/>
      <c r="E117" s="144"/>
      <c r="F117" s="144">
        <f aca="true" t="shared" si="11" ref="F117:F119">C117</f>
        <v>31.4</v>
      </c>
    </row>
    <row r="118" spans="1:6" ht="15">
      <c r="A118" s="208">
        <v>41035000</v>
      </c>
      <c r="B118" s="183" t="s">
        <v>151</v>
      </c>
      <c r="C118" s="196">
        <v>77.623</v>
      </c>
      <c r="D118" s="196"/>
      <c r="E118" s="144"/>
      <c r="F118" s="144">
        <f t="shared" si="11"/>
        <v>77.623</v>
      </c>
    </row>
    <row r="119" spans="1:6" ht="15">
      <c r="A119" s="207">
        <v>41035000</v>
      </c>
      <c r="B119" s="175" t="s">
        <v>152</v>
      </c>
      <c r="C119" s="195">
        <v>26.4</v>
      </c>
      <c r="D119" s="195"/>
      <c r="E119" s="149"/>
      <c r="F119" s="149">
        <f t="shared" si="11"/>
        <v>26.4</v>
      </c>
    </row>
    <row r="120" spans="1:6" ht="15">
      <c r="A120" s="190"/>
      <c r="B120" s="179" t="s">
        <v>153</v>
      </c>
      <c r="C120" s="197"/>
      <c r="D120" s="197"/>
      <c r="E120" s="154"/>
      <c r="F120" s="154"/>
    </row>
    <row r="121" spans="1:6" ht="15">
      <c r="A121" s="207">
        <v>41035000</v>
      </c>
      <c r="B121" s="175" t="s">
        <v>154</v>
      </c>
      <c r="C121" s="195">
        <v>110.727</v>
      </c>
      <c r="D121" s="195"/>
      <c r="E121" s="149"/>
      <c r="F121" s="149">
        <f>C121</f>
        <v>110.727</v>
      </c>
    </row>
    <row r="122" spans="1:6" ht="15">
      <c r="A122" s="190"/>
      <c r="B122" s="179" t="s">
        <v>155</v>
      </c>
      <c r="C122" s="197"/>
      <c r="D122" s="197"/>
      <c r="E122" s="154"/>
      <c r="F122" s="154"/>
    </row>
    <row r="123" spans="1:6" ht="15">
      <c r="A123" s="208">
        <v>41035000</v>
      </c>
      <c r="B123" s="183" t="s">
        <v>156</v>
      </c>
      <c r="C123" s="196">
        <v>194.898</v>
      </c>
      <c r="D123" s="196"/>
      <c r="E123" s="144"/>
      <c r="F123" s="144">
        <f aca="true" t="shared" si="12" ref="F123:F124">C123</f>
        <v>194.898</v>
      </c>
    </row>
    <row r="124" spans="1:6" ht="15">
      <c r="A124" s="207">
        <v>41035000</v>
      </c>
      <c r="B124" s="175" t="s">
        <v>325</v>
      </c>
      <c r="C124" s="195">
        <v>35</v>
      </c>
      <c r="D124" s="195"/>
      <c r="E124" s="149"/>
      <c r="F124" s="149">
        <f t="shared" si="12"/>
        <v>35</v>
      </c>
    </row>
    <row r="125" spans="1:6" ht="15">
      <c r="A125" s="190"/>
      <c r="B125" s="179" t="s">
        <v>326</v>
      </c>
      <c r="C125" s="197"/>
      <c r="D125" s="197"/>
      <c r="E125" s="154"/>
      <c r="F125" s="154"/>
    </row>
    <row r="126" spans="1:6" ht="15">
      <c r="A126" s="207">
        <v>41035000</v>
      </c>
      <c r="B126" s="175" t="s">
        <v>327</v>
      </c>
      <c r="C126" s="195">
        <v>46.389</v>
      </c>
      <c r="D126" s="195"/>
      <c r="E126" s="149"/>
      <c r="F126" s="149">
        <f>C126</f>
        <v>46.389</v>
      </c>
    </row>
    <row r="127" spans="1:6" ht="15">
      <c r="A127" s="190"/>
      <c r="B127" s="179" t="s">
        <v>328</v>
      </c>
      <c r="C127" s="197"/>
      <c r="D127" s="197"/>
      <c r="E127" s="154"/>
      <c r="F127" s="154"/>
    </row>
    <row r="128" spans="1:6" ht="15">
      <c r="A128" s="207">
        <v>41035000</v>
      </c>
      <c r="B128" s="175" t="s">
        <v>332</v>
      </c>
      <c r="C128" s="195">
        <v>1188.427</v>
      </c>
      <c r="D128" s="195">
        <v>277.404</v>
      </c>
      <c r="E128" s="176">
        <v>277.404</v>
      </c>
      <c r="F128" s="149">
        <f>C128+D128</f>
        <v>1465.831</v>
      </c>
    </row>
    <row r="129" spans="1:6" ht="15">
      <c r="A129" s="190"/>
      <c r="B129" s="179" t="s">
        <v>333</v>
      </c>
      <c r="C129" s="197"/>
      <c r="D129" s="197"/>
      <c r="E129" s="154"/>
      <c r="F129" s="154"/>
    </row>
    <row r="130" spans="1:6" ht="15">
      <c r="A130" s="208">
        <v>41035000</v>
      </c>
      <c r="B130" s="183" t="s">
        <v>334</v>
      </c>
      <c r="C130" s="196">
        <v>1.95</v>
      </c>
      <c r="D130" s="196"/>
      <c r="E130" s="144"/>
      <c r="F130" s="144">
        <v>1.95</v>
      </c>
    </row>
    <row r="131" spans="1:6" ht="15">
      <c r="A131" s="207">
        <v>41035000</v>
      </c>
      <c r="B131" s="175" t="s">
        <v>329</v>
      </c>
      <c r="C131" s="195">
        <v>477.483</v>
      </c>
      <c r="D131" s="195"/>
      <c r="E131" s="149"/>
      <c r="F131" s="149">
        <f>C131</f>
        <v>477.483</v>
      </c>
    </row>
    <row r="132" spans="1:6" ht="15">
      <c r="A132" s="190"/>
      <c r="B132" s="179" t="s">
        <v>330</v>
      </c>
      <c r="C132" s="197"/>
      <c r="D132" s="197"/>
      <c r="E132" s="154"/>
      <c r="F132" s="154"/>
    </row>
    <row r="133" spans="1:6" ht="15">
      <c r="A133" s="207">
        <v>41035000</v>
      </c>
      <c r="B133" s="175" t="s">
        <v>157</v>
      </c>
      <c r="C133" s="195"/>
      <c r="D133" s="195">
        <f>E133</f>
        <v>74.909</v>
      </c>
      <c r="E133" s="176">
        <v>74.909</v>
      </c>
      <c r="F133" s="149">
        <f>D133</f>
        <v>74.909</v>
      </c>
    </row>
    <row r="134" spans="1:6" ht="15">
      <c r="A134" s="193"/>
      <c r="B134" s="192" t="s">
        <v>158</v>
      </c>
      <c r="C134" s="41"/>
      <c r="D134" s="41"/>
      <c r="E134" s="22"/>
      <c r="F134" s="22"/>
    </row>
    <row r="135" spans="1:6" ht="15">
      <c r="A135" s="193"/>
      <c r="B135" s="192" t="s">
        <v>159</v>
      </c>
      <c r="C135" s="41"/>
      <c r="D135" s="41"/>
      <c r="E135" s="22"/>
      <c r="F135" s="22"/>
    </row>
    <row r="136" spans="1:6" ht="15">
      <c r="A136" s="190"/>
      <c r="B136" s="179" t="s">
        <v>160</v>
      </c>
      <c r="C136" s="197"/>
      <c r="D136" s="197"/>
      <c r="E136" s="154"/>
      <c r="F136" s="154"/>
    </row>
    <row r="137" spans="1:6" ht="15">
      <c r="A137" s="207">
        <v>41035000</v>
      </c>
      <c r="B137" s="175" t="s">
        <v>335</v>
      </c>
      <c r="C137" s="176"/>
      <c r="D137" s="195">
        <v>490</v>
      </c>
      <c r="E137" s="176">
        <v>490</v>
      </c>
      <c r="F137" s="149">
        <v>490</v>
      </c>
    </row>
    <row r="138" spans="1:6" ht="15">
      <c r="A138" s="190"/>
      <c r="B138" s="179" t="s">
        <v>336</v>
      </c>
      <c r="C138" s="180"/>
      <c r="D138" s="197"/>
      <c r="E138" s="180"/>
      <c r="F138" s="154"/>
    </row>
    <row r="139" spans="1:6" ht="15">
      <c r="A139" s="208">
        <v>41035000</v>
      </c>
      <c r="B139" s="183" t="s">
        <v>165</v>
      </c>
      <c r="C139" s="184"/>
      <c r="D139" s="196">
        <v>450</v>
      </c>
      <c r="E139" s="184">
        <v>450</v>
      </c>
      <c r="F139" s="144">
        <f>D139</f>
        <v>450</v>
      </c>
    </row>
    <row r="140" spans="1:6" ht="15">
      <c r="A140" s="207">
        <v>41035800</v>
      </c>
      <c r="B140" s="175" t="s">
        <v>166</v>
      </c>
      <c r="C140" s="176">
        <v>877.733</v>
      </c>
      <c r="D140" s="177"/>
      <c r="E140" s="150"/>
      <c r="F140" s="149">
        <f>C140</f>
        <v>877.733</v>
      </c>
    </row>
    <row r="141" spans="1:6" ht="15">
      <c r="A141" s="193"/>
      <c r="B141" s="192" t="s">
        <v>167</v>
      </c>
      <c r="C141" s="193"/>
      <c r="D141" s="33"/>
      <c r="E141" s="21"/>
      <c r="F141" s="21"/>
    </row>
    <row r="142" spans="1:6" ht="15">
      <c r="A142" s="193"/>
      <c r="B142" s="192" t="s">
        <v>168</v>
      </c>
      <c r="C142" s="193"/>
      <c r="D142" s="33"/>
      <c r="E142" s="21"/>
      <c r="F142" s="21"/>
    </row>
    <row r="143" spans="1:6" ht="15">
      <c r="A143" s="193"/>
      <c r="B143" s="192" t="s">
        <v>169</v>
      </c>
      <c r="C143" s="193"/>
      <c r="D143" s="33"/>
      <c r="E143" s="21"/>
      <c r="F143" s="21"/>
    </row>
    <row r="144" spans="1:6" ht="7.5" customHeight="1">
      <c r="A144" s="190"/>
      <c r="B144" s="179"/>
      <c r="C144" s="190"/>
      <c r="D144" s="155"/>
      <c r="E144" s="155"/>
      <c r="F144" s="155"/>
    </row>
    <row r="145" spans="1:6" ht="16.5">
      <c r="A145" s="198"/>
      <c r="B145" s="199" t="s">
        <v>126</v>
      </c>
      <c r="C145" s="200">
        <f>C91+C90</f>
        <v>301425.30700000003</v>
      </c>
      <c r="D145" s="200">
        <f>D90+D91</f>
        <v>5557.54</v>
      </c>
      <c r="E145" s="200">
        <f>E91</f>
        <v>1292.313</v>
      </c>
      <c r="F145" s="200">
        <f>D145+C145</f>
        <v>306982.847</v>
      </c>
    </row>
    <row r="146" spans="1:6" ht="15">
      <c r="A146" s="35"/>
      <c r="B146" s="35"/>
      <c r="C146" s="36"/>
      <c r="D146" s="37"/>
      <c r="E146" s="37"/>
      <c r="F146" s="37"/>
    </row>
    <row r="147" spans="1:6" ht="15">
      <c r="A147" s="35"/>
      <c r="B147" s="35"/>
      <c r="C147" s="36"/>
      <c r="D147" s="37"/>
      <c r="E147" s="37"/>
      <c r="F147" s="37"/>
    </row>
    <row r="148" spans="1:6" ht="15">
      <c r="A148" s="35"/>
      <c r="B148" s="35"/>
      <c r="C148" s="36"/>
      <c r="D148" s="37"/>
      <c r="E148" s="37"/>
      <c r="F148" s="37"/>
    </row>
    <row r="149" spans="1:6" ht="15">
      <c r="A149" s="35"/>
      <c r="B149" s="35"/>
      <c r="C149" s="36"/>
      <c r="D149" s="37"/>
      <c r="E149" s="37"/>
      <c r="F149" s="37"/>
    </row>
    <row r="150" spans="1:6" ht="15">
      <c r="A150" s="35"/>
      <c r="B150" s="35"/>
      <c r="C150" s="36"/>
      <c r="D150" s="37"/>
      <c r="E150" s="37"/>
      <c r="F150" s="37"/>
    </row>
    <row r="151" spans="1:6" ht="15">
      <c r="A151" s="35"/>
      <c r="B151" s="35"/>
      <c r="C151" s="36"/>
      <c r="D151" s="37"/>
      <c r="E151" s="37"/>
      <c r="F151" s="37"/>
    </row>
    <row r="152" spans="1:6" ht="14.25">
      <c r="A152" s="2"/>
      <c r="B152" s="2"/>
      <c r="C152" s="2"/>
      <c r="D152" s="2"/>
      <c r="E152" s="38"/>
      <c r="F152" s="2"/>
    </row>
    <row r="153" spans="1:6" ht="18">
      <c r="A153" s="39" t="s">
        <v>359</v>
      </c>
      <c r="B153" s="39"/>
      <c r="C153" s="39"/>
      <c r="D153" s="2"/>
      <c r="E153" s="2"/>
      <c r="F153" s="2"/>
    </row>
  </sheetData>
  <sheetProtection selectLockedCells="1" selectUnlockedCells="1"/>
  <printOptions/>
  <pageMargins left="0.3798611111111111" right="0.1597222222222222" top="0.2" bottom="0.5" header="0.5118055555555555" footer="0.5118055555555555"/>
  <pageSetup horizontalDpi="300" verticalDpi="300" orientation="portrait" paperSize="9" scale="56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2016-02-03T13:36:51Z</cp:lastPrinted>
  <dcterms:created xsi:type="dcterms:W3CDTF">2002-09-24T12:38:18Z</dcterms:created>
  <dcterms:modified xsi:type="dcterms:W3CDTF">2016-02-26T12:48:32Z</dcterms:modified>
  <cp:category/>
  <cp:version/>
  <cp:contentType/>
  <cp:contentStatus/>
  <cp:revision>1</cp:revision>
</cp:coreProperties>
</file>