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8" activeTab="8"/>
  </bookViews>
  <sheets>
    <sheet name="бюджет 2016 " sheetId="1" r:id="rId1"/>
    <sheet name="викон 1 кв.2016 " sheetId="2" r:id="rId2"/>
    <sheet name="сесія 1 кв.2016" sheetId="3" r:id="rId3"/>
    <sheet name="бюджет 2016 квітень" sheetId="4" r:id="rId4"/>
    <sheet name="зміни бюджет 2016 липень " sheetId="5" r:id="rId5"/>
    <sheet name="викон 1півр.2016  " sheetId="6" r:id="rId6"/>
    <sheet name="сесія  2016 серпень" sheetId="7" r:id="rId7"/>
    <sheet name="сесія  2016 жовтень" sheetId="8" r:id="rId8"/>
    <sheet name="викон 2016 " sheetId="9" r:id="rId9"/>
  </sheets>
  <definedNames>
    <definedName name="_xlnm.Print_Area" localSheetId="0">'бюджет 2016 '!$A$1:$F$130</definedName>
    <definedName name="_xlnm.Print_Area" localSheetId="3">'бюджет 2016 квітень'!$A$1:$F$130</definedName>
    <definedName name="_xlnm.Print_Area" localSheetId="4">'зміни бюджет 2016 липень '!$A$1:$F$134</definedName>
    <definedName name="_xlnm.Print_Area" localSheetId="7">'сесія  2016 жовтень'!$A$1:$F$150</definedName>
    <definedName name="_xlnm.Print_Area" localSheetId="6">'сесія  2016 серпень'!$A$1:$F$146</definedName>
  </definedNames>
  <calcPr fullCalcOnLoad="1"/>
</workbook>
</file>

<file path=xl/sharedStrings.xml><?xml version="1.0" encoding="utf-8"?>
<sst xmlns="http://schemas.openxmlformats.org/spreadsheetml/2006/main" count="1425" uniqueCount="303">
  <si>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</si>
  <si>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</si>
  <si>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</si>
  <si>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</si>
  <si>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</si>
  <si>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</si>
  <si>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</si>
  <si>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</si>
  <si>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</si>
  <si>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</si>
  <si>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</si>
  <si>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</si>
  <si>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</si>
  <si>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</si>
  <si>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</si>
  <si>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</si>
  <si>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</si>
  <si>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</si>
  <si>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</si>
  <si>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</si>
  <si>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</si>
  <si>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</si>
  <si>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</si>
  <si>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</si>
  <si>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</si>
  <si>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</si>
  <si>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</si>
  <si>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</si>
  <si>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</si>
  <si>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</si>
  <si>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</si>
  <si>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</si>
  <si>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</si>
  <si>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</si>
  <si>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</si>
  <si>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</si>
  <si>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</si>
  <si>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</si>
  <si>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</si>
  <si>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</si>
  <si>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</si>
  <si>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</si>
  <si>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</si>
  <si>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</si>
  <si>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</si>
  <si>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</si>
  <si>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</si>
  <si>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</si>
  <si>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</si>
  <si>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</si>
  <si>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</si>
  <si>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</si>
  <si>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</si>
  <si>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</si>
  <si>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</si>
  <si>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</si>
  <si>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</si>
  <si>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</si>
  <si>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</si>
  <si>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</si>
  <si>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</si>
  <si>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</si>
  <si>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</si>
  <si>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</si>
  <si>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</si>
  <si>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</si>
  <si>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</si>
  <si>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</si>
  <si>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</si>
  <si>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</si>
  <si>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</si>
  <si>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</si>
  <si>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</si>
  <si>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</si>
  <si>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</si>
  <si>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</si>
  <si>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</si>
  <si>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</si>
  <si>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</si>
  <si>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</si>
  <si>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</si>
  <si>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</si>
  <si>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</si>
  <si>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</si>
  <si>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</si>
  <si>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</si>
  <si>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Уточнений</t>
  </si>
  <si>
    <t>Комунальний податок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</si>
  <si>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</si>
  <si>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</si>
  <si>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</si>
  <si>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</si>
  <si>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</si>
  <si>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</si>
  <si>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</si>
  <si>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Збір за припаркування автотранспорту</t>
  </si>
  <si>
    <t>до рішення районної у місті Дніпропетровську ради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</si>
  <si>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</si>
  <si>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</si>
  <si>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</si>
  <si>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</si>
  <si>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</si>
  <si>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</si>
  <si>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</si>
  <si>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</si>
  <si>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</si>
  <si>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</si>
  <si>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</si>
  <si>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</si>
  <si>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</si>
  <si>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</si>
  <si>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</si>
  <si>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</si>
  <si>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</si>
  <si>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</si>
  <si>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</si>
  <si>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</si>
  <si>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</si>
  <si>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</si>
  <si>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</si>
  <si>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</si>
  <si>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</si>
  <si>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</si>
  <si>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</si>
  <si>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</si>
  <si>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</si>
  <si>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</si>
  <si>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</si>
  <si>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</si>
  <si>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</si>
  <si>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</si>
  <si>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</si>
  <si>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</si>
  <si>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 xml:space="preserve">                       Звіт про виконання доходної частини бюджету по Бабушкінському району за 1 квартал 2016 року</t>
  </si>
  <si>
    <t>план на</t>
  </si>
  <si>
    <t>1 кв. 2016 рік</t>
  </si>
  <si>
    <t>1 кв.2016 рік</t>
  </si>
  <si>
    <t xml:space="preserve"> по бюджету району</t>
  </si>
  <si>
    <t xml:space="preserve"> на 1 кв.2016 рік</t>
  </si>
  <si>
    <t xml:space="preserve"> на 1 кв. 2016 рік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</si>
  <si>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</si>
  <si>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</si>
  <si>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</si>
  <si>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</si>
  <si>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</si>
  <si>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</si>
  <si>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</si>
  <si>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</si>
  <si>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</si>
  <si>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</si>
  <si>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</si>
  <si>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</si>
  <si>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</si>
  <si>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</si>
  <si>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</si>
  <si>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</si>
  <si>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</si>
  <si>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</si>
  <si>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</si>
  <si>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</si>
  <si>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</si>
  <si>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</si>
  <si>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</si>
  <si>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</si>
  <si>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</si>
  <si>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</si>
  <si>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</si>
  <si>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</si>
  <si>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</si>
  <si>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</si>
  <si>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</si>
  <si>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</si>
  <si>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</si>
  <si>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</si>
  <si>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</si>
  <si>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</si>
  <si>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</si>
  <si>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</si>
  <si>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</si>
  <si>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</si>
  <si>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</si>
  <si>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</si>
  <si>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</si>
  <si>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</si>
  <si>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</si>
  <si>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</si>
  <si>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</si>
  <si>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</si>
  <si>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</si>
  <si>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</si>
  <si>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</si>
  <si>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</si>
  <si>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</si>
  <si>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</si>
  <si>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</si>
  <si>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</si>
  <si>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</si>
  <si>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</si>
  <si>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</si>
  <si>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</si>
  <si>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</si>
  <si>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</si>
  <si>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</si>
  <si>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</si>
  <si>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</si>
  <si>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</si>
  <si>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</si>
  <si>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</si>
  <si>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</si>
  <si>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</si>
  <si>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</si>
  <si>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</si>
  <si>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</si>
  <si>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</si>
  <si>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</si>
  <si>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</si>
  <si>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</si>
  <si>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</si>
  <si>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</si>
  <si>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</si>
  <si>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</si>
  <si>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</si>
  <si>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</si>
  <si>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</si>
  <si>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</si>
  <si>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</si>
  <si>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</si>
  <si>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</si>
  <si>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</si>
  <si>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</si>
  <si>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</si>
  <si>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</si>
  <si>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</si>
  <si>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Інші субвенції (субвенція з міського бюджету на виконання заходів Програми зайнятості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</si>
  <si>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</si>
  <si>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</si>
  <si>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</si>
  <si>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</si>
  <si>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</si>
  <si>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</si>
  <si>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</si>
  <si>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</si>
  <si>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>грн.</t>
  </si>
  <si>
    <t>Керуючий справами виконкому</t>
  </si>
  <si>
    <t>М.В.Ребченко</t>
  </si>
  <si>
    <t>План по бюджету</t>
  </si>
  <si>
    <t>до плану</t>
  </si>
  <si>
    <t>до  плану</t>
  </si>
  <si>
    <t>до уточненого плану</t>
  </si>
  <si>
    <t xml:space="preserve">  по бюджету району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</si>
  <si>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</si>
  <si>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</si>
  <si>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</si>
  <si>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</si>
  <si>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</si>
  <si>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 xml:space="preserve">                       Звіт про виконання доходної частини бюджету по Шевченківському району за 1 півріччя 2016 року</t>
  </si>
  <si>
    <t xml:space="preserve"> 2016 рік</t>
  </si>
  <si>
    <t>2016 року</t>
  </si>
  <si>
    <t>Уточнений план</t>
  </si>
  <si>
    <t>на звітний період</t>
  </si>
  <si>
    <t>за звітний</t>
  </si>
  <si>
    <t xml:space="preserve"> на 2016 рік</t>
  </si>
  <si>
    <t xml:space="preserve">Уточнений план </t>
  </si>
  <si>
    <t xml:space="preserve">по бюджету району </t>
  </si>
  <si>
    <t>на 2016 рік</t>
  </si>
  <si>
    <t>епохи тоталітарного режиму на території району)</t>
  </si>
  <si>
    <t xml:space="preserve">Інші субвенції (субвенція з міського бюджету на оздоровлення та відпочинок дітей у 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</si>
  <si>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</si>
  <si>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</si>
  <si>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</si>
  <si>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</si>
  <si>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</si>
  <si>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</si>
  <si>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</si>
  <si>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</t>
  </si>
  <si>
    <t>по бюджету району</t>
  </si>
  <si>
    <t>Заступник голови районної у місті ради, в.о заступника голови районної у місті</t>
  </si>
  <si>
    <t>ради з питань діяльності виконавчих органів - в.о. керуючого виконкому</t>
  </si>
  <si>
    <t>А.В. Атаманенко</t>
  </si>
  <si>
    <t xml:space="preserve">         від ____________________ № __________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</si>
  <si>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</si>
  <si>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</si>
  <si>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</si>
  <si>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</si>
  <si>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</si>
  <si>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</si>
  <si>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 xml:space="preserve">у закладах освіти - капітальний ремонт, реконструкція, встановлення вузлів обліку </t>
  </si>
  <si>
    <t>природного газу та коректорів)</t>
  </si>
  <si>
    <t>Кошти, що передаються із загального фонду до бюджету розвитку (спеціальний фонд)</t>
  </si>
  <si>
    <t>Надходження коштів з рахунків виборчих фондів</t>
  </si>
  <si>
    <t>Інші субвенції (субвенція з міського бюджету на утримання управління праці та соціального</t>
  </si>
  <si>
    <t>захисту населення)</t>
  </si>
  <si>
    <t>Інші субвенції (субвенція з міського бюджету на проведення капітальних  ремонтів закладів</t>
  </si>
  <si>
    <t>освіти)</t>
  </si>
  <si>
    <t>Офіційні трансферти</t>
  </si>
  <si>
    <t xml:space="preserve">Субвенції </t>
  </si>
  <si>
    <t xml:space="preserve">Інші субвенції, всього </t>
  </si>
  <si>
    <t>у закладах освіти - капітальний ремонт, реконструкція, встановлення вузлів обліку</t>
  </si>
  <si>
    <t xml:space="preserve">                       Звіт про виконання доходної частини бюджету по Шевченківському району за  2016 рік</t>
  </si>
  <si>
    <t>Інші субвенції (субвенція з міського бюджету на утримання управлінь праці та соціального</t>
  </si>
  <si>
    <t xml:space="preserve">Інші субвенції (субвенція з міського бюджету на проведення капітальних ремонтів закладів </t>
  </si>
  <si>
    <t>до рішення  виконкому районної у місті Дніпрі ради</t>
  </si>
  <si>
    <t>Заступник голови районної у місті ради з питань діяльності виконавчих органів-керуючий справами виконкому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</si>
</sst>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2" fontId="1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17">
      <alignment/>
      <protection/>
    </xf>
    <xf numFmtId="0" fontId="4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4" fillId="0" borderId="4" xfId="17" applyFont="1" applyBorder="1">
      <alignment/>
      <protection/>
    </xf>
    <xf numFmtId="0" fontId="4" fillId="0" borderId="8" xfId="17" applyFont="1" applyBorder="1">
      <alignment/>
      <protection/>
    </xf>
    <xf numFmtId="0" fontId="4" fillId="0" borderId="7" xfId="17" applyFont="1" applyBorder="1">
      <alignment/>
      <protection/>
    </xf>
    <xf numFmtId="0" fontId="4" fillId="0" borderId="10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4" fillId="0" borderId="1" xfId="17" applyFont="1" applyBorder="1" applyAlignment="1">
      <alignment/>
      <protection/>
    </xf>
    <xf numFmtId="0" fontId="4" fillId="0" borderId="11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174" fontId="3" fillId="0" borderId="0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8" fillId="0" borderId="0" xfId="17" applyFont="1">
      <alignment/>
      <protection/>
    </xf>
    <xf numFmtId="0" fontId="4" fillId="0" borderId="0" xfId="17" applyFont="1" applyBorder="1">
      <alignment/>
      <protection/>
    </xf>
    <xf numFmtId="0" fontId="0" fillId="0" borderId="1" xfId="17" applyFont="1" applyBorder="1" applyAlignment="1">
      <alignment horizontal="center"/>
      <protection/>
    </xf>
    <xf numFmtId="0" fontId="0" fillId="0" borderId="3" xfId="17" applyFont="1" applyBorder="1">
      <alignment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>
      <alignment/>
      <protection/>
    </xf>
    <xf numFmtId="172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8" xfId="17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7" fillId="0" borderId="3" xfId="17" applyFont="1" applyBorder="1">
      <alignment/>
      <protection/>
    </xf>
    <xf numFmtId="0" fontId="7" fillId="0" borderId="2" xfId="17" applyFont="1" applyBorder="1" applyAlignment="1">
      <alignment horizontal="center"/>
      <protection/>
    </xf>
    <xf numFmtId="0" fontId="7" fillId="0" borderId="7" xfId="17" applyFont="1" applyBorder="1">
      <alignment/>
      <protection/>
    </xf>
    <xf numFmtId="0" fontId="7" fillId="0" borderId="4" xfId="17" applyFont="1" applyBorder="1" applyAlignment="1">
      <alignment horizontal="center"/>
      <protection/>
    </xf>
    <xf numFmtId="0" fontId="7" fillId="0" borderId="6" xfId="17" applyFont="1" applyBorder="1">
      <alignment/>
      <protection/>
    </xf>
    <xf numFmtId="0" fontId="7" fillId="0" borderId="0" xfId="17" applyFont="1" applyBorder="1">
      <alignment/>
      <protection/>
    </xf>
    <xf numFmtId="0" fontId="6" fillId="0" borderId="0" xfId="17" applyFont="1" applyBorder="1">
      <alignment/>
      <protection/>
    </xf>
    <xf numFmtId="0" fontId="6" fillId="0" borderId="1" xfId="17" applyFont="1" applyFill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7" fillId="0" borderId="5" xfId="17" applyFont="1" applyBorder="1">
      <alignment/>
      <protection/>
    </xf>
    <xf numFmtId="0" fontId="8" fillId="0" borderId="0" xfId="0" applyFont="1" applyAlignment="1">
      <alignment/>
    </xf>
    <xf numFmtId="0" fontId="6" fillId="0" borderId="3" xfId="17" applyFont="1" applyBorder="1">
      <alignment/>
      <protection/>
    </xf>
    <xf numFmtId="1" fontId="7" fillId="0" borderId="1" xfId="17" applyNumberFormat="1" applyFont="1" applyBorder="1" applyAlignment="1">
      <alignment horizontal="center"/>
      <protection/>
    </xf>
    <xf numFmtId="1" fontId="6" fillId="0" borderId="1" xfId="17" applyNumberFormat="1" applyFont="1" applyBorder="1" applyAlignment="1">
      <alignment horizontal="center"/>
      <protection/>
    </xf>
    <xf numFmtId="1" fontId="7" fillId="0" borderId="2" xfId="17" applyNumberFormat="1" applyFont="1" applyBorder="1" applyAlignment="1">
      <alignment horizontal="center"/>
      <protection/>
    </xf>
    <xf numFmtId="1" fontId="3" fillId="0" borderId="0" xfId="17" applyNumberFormat="1" applyFont="1" applyBorder="1" applyAlignment="1">
      <alignment horizontal="center"/>
      <protection/>
    </xf>
    <xf numFmtId="3" fontId="7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Fill="1" applyBorder="1" applyAlignment="1">
      <alignment horizontal="center"/>
      <protection/>
    </xf>
    <xf numFmtId="3" fontId="7" fillId="0" borderId="2" xfId="17" applyNumberFormat="1" applyFont="1" applyBorder="1" applyAlignment="1">
      <alignment horizontal="center"/>
      <protection/>
    </xf>
    <xf numFmtId="3" fontId="7" fillId="0" borderId="4" xfId="17" applyNumberFormat="1" applyFont="1" applyBorder="1" applyAlignment="1">
      <alignment horizontal="center"/>
      <protection/>
    </xf>
    <xf numFmtId="3" fontId="3" fillId="0" borderId="0" xfId="17" applyNumberFormat="1" applyFont="1" applyBorder="1" applyAlignment="1">
      <alignment horizontal="center"/>
      <protection/>
    </xf>
    <xf numFmtId="3" fontId="3" fillId="0" borderId="0" xfId="17" applyNumberFormat="1" applyFont="1" applyBorder="1">
      <alignment/>
      <protection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17" applyFont="1" applyAlignment="1">
      <alignment horizontal="right"/>
      <protection/>
    </xf>
    <xf numFmtId="3" fontId="6" fillId="2" borderId="1" xfId="17" applyNumberFormat="1" applyFont="1" applyFill="1" applyBorder="1" applyAlignment="1">
      <alignment horizontal="center"/>
      <protection/>
    </xf>
    <xf numFmtId="3" fontId="6" fillId="3" borderId="1" xfId="17" applyNumberFormat="1" applyFont="1" applyFill="1" applyBorder="1" applyAlignment="1">
      <alignment horizontal="center"/>
      <protection/>
    </xf>
    <xf numFmtId="172" fontId="0" fillId="0" borderId="8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1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A1">
      <selection activeCell="F20" sqref="F2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spans="6:7" ht="13.5" thickBot="1">
      <c r="F7" s="155" t="s">
        <v>242</v>
      </c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>
        <v>0</v>
      </c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="75" zoomScaleNormal="75" workbookViewId="0" topLeftCell="A1">
      <selection activeCell="E154" sqref="E15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9" ht="12.75">
      <c r="A1" s="17"/>
      <c r="B1" s="17"/>
      <c r="C1" s="17"/>
      <c r="D1" s="19" t="s">
        <v>238</v>
      </c>
      <c r="E1" s="19"/>
      <c r="F1" s="19"/>
      <c r="G1" s="19"/>
      <c r="H1" s="17"/>
      <c r="I1" s="17"/>
    </row>
    <row r="2" spans="1:9" ht="12.75">
      <c r="A2" s="17"/>
      <c r="B2" s="17"/>
      <c r="C2" s="17"/>
      <c r="D2" s="19" t="s">
        <v>239</v>
      </c>
      <c r="E2" s="19"/>
      <c r="F2" s="19"/>
      <c r="G2" s="19"/>
      <c r="H2" s="17"/>
      <c r="I2" s="17"/>
    </row>
    <row r="3" spans="1:9" ht="12.75">
      <c r="A3" s="17"/>
      <c r="B3" s="17"/>
      <c r="C3" s="17"/>
      <c r="D3" s="19"/>
      <c r="E3" s="19"/>
      <c r="F3" s="19" t="s">
        <v>240</v>
      </c>
      <c r="G3" s="19" t="s">
        <v>241</v>
      </c>
      <c r="H3" s="19"/>
      <c r="I3" s="17"/>
    </row>
    <row r="4" spans="1:9" ht="18">
      <c r="A4" s="22"/>
      <c r="B4" s="17"/>
      <c r="C4" s="17"/>
      <c r="D4" s="17"/>
      <c r="E4" s="19"/>
      <c r="F4" s="19"/>
      <c r="G4" s="19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7" ht="13.5" thickBot="1">
      <c r="A9" s="19"/>
      <c r="B9" s="18"/>
      <c r="C9" s="52"/>
      <c r="D9" s="52"/>
      <c r="E9" s="18"/>
      <c r="F9" s="18"/>
      <c r="G9" s="153" t="s">
        <v>242</v>
      </c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85" t="s">
        <v>106</v>
      </c>
      <c r="G10" s="186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246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22568602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142687459.39499998</v>
      </c>
      <c r="F135" s="43">
        <f>E135/C135*100</f>
        <v>132.72943487109075</v>
      </c>
      <c r="G135" s="43">
        <f>E135/D135*100</f>
        <v>106.63195728927334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1789528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/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147895129.39499998</v>
      </c>
      <c r="F156" s="42">
        <f>E156/C156*100</f>
        <v>134.81455446337787</v>
      </c>
      <c r="G156" s="42">
        <f>E156/D156*100</f>
        <v>107.61451339523924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5">
      <c r="B161" s="154" t="s">
        <v>243</v>
      </c>
      <c r="C161" s="154"/>
      <c r="D161" s="154"/>
      <c r="E161" s="154"/>
      <c r="F161" s="154" t="s">
        <v>244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zoomScale="75" zoomScaleNormal="75" workbookViewId="0" topLeftCell="B1">
      <selection activeCell="E1" sqref="E1:G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60"/>
      <c r="F1" s="60" t="s">
        <v>182</v>
      </c>
      <c r="G1" s="60"/>
      <c r="H1" s="17"/>
    </row>
    <row r="2" spans="1:8" ht="14.25">
      <c r="A2" s="17"/>
      <c r="B2" s="17"/>
      <c r="C2" s="17"/>
      <c r="D2" s="17"/>
      <c r="E2" s="60" t="s">
        <v>96</v>
      </c>
      <c r="F2" s="60"/>
      <c r="G2" s="60"/>
      <c r="H2" s="17"/>
    </row>
    <row r="3" spans="1:8" ht="14.25">
      <c r="A3" s="17"/>
      <c r="B3" s="17"/>
      <c r="C3" s="17"/>
      <c r="D3" s="17"/>
      <c r="E3" s="60"/>
      <c r="F3" s="60" t="s">
        <v>91</v>
      </c>
      <c r="G3" s="60"/>
      <c r="H3" s="17"/>
    </row>
    <row r="4" spans="1:8" ht="18">
      <c r="A4" s="22"/>
      <c r="B4" s="17"/>
      <c r="C4" s="17"/>
      <c r="D4" s="17"/>
      <c r="E4" s="60"/>
      <c r="F4" s="60"/>
      <c r="G4" s="60"/>
      <c r="H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85" t="s">
        <v>106</v>
      </c>
      <c r="G10" s="186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247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22565602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1797887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>
        <v>-8359</v>
      </c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8">
      <c r="B161" s="82" t="s">
        <v>206</v>
      </c>
      <c r="E161" s="112"/>
      <c r="F161" s="152" t="s">
        <v>11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B46">
      <selection activeCell="B136" sqref="B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5"/>
  <sheetViews>
    <sheetView zoomScale="75" zoomScaleNormal="75" workbookViewId="0" topLeftCell="A1">
      <selection activeCell="F113" sqref="F113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298450377</v>
      </c>
      <c r="D79" s="118">
        <f aca="true" t="shared" si="1" ref="D79:F80">D80</f>
        <v>298450377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298450377</v>
      </c>
      <c r="D80" s="118">
        <f t="shared" si="1"/>
        <v>298450377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298450377</v>
      </c>
      <c r="D81" s="118">
        <f>D84+D88+D92+D95+D123+D97</f>
        <v>298450377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53436200</v>
      </c>
      <c r="D88" s="119">
        <v>53436200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92305200</v>
      </c>
      <c r="D95" s="119">
        <v>92305200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34214464</v>
      </c>
      <c r="D97" s="119">
        <f>D98+D100+D101+D103+D108+D112+D116+D119</f>
        <v>34214464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56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56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56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56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56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56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56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56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41035200</v>
      </c>
      <c r="B121" s="58" t="s">
        <v>253</v>
      </c>
      <c r="C121" s="157">
        <f>D121</f>
        <v>493326</v>
      </c>
      <c r="D121" s="157">
        <v>493326</v>
      </c>
      <c r="E121" s="119"/>
      <c r="F121" s="115"/>
      <c r="G121" s="61"/>
    </row>
    <row r="122" spans="1:7" ht="15">
      <c r="A122" s="86"/>
      <c r="B122" s="58" t="s">
        <v>254</v>
      </c>
      <c r="C122" s="120"/>
      <c r="D122" s="119"/>
      <c r="E122" s="119"/>
      <c r="F122" s="115"/>
      <c r="G122" s="61"/>
    </row>
    <row r="123" spans="1:7" ht="18" customHeight="1">
      <c r="A123" s="97">
        <v>41035800</v>
      </c>
      <c r="B123" s="108" t="s">
        <v>237</v>
      </c>
      <c r="C123" s="120">
        <f>D123</f>
        <v>1160633</v>
      </c>
      <c r="D123" s="119">
        <v>1160633</v>
      </c>
      <c r="E123" s="119"/>
      <c r="F123" s="115"/>
      <c r="G123" s="61"/>
    </row>
    <row r="124" spans="1:7" ht="15">
      <c r="A124" s="97"/>
      <c r="B124" s="108" t="s">
        <v>0</v>
      </c>
      <c r="C124" s="120"/>
      <c r="D124" s="119"/>
      <c r="E124" s="119"/>
      <c r="F124" s="115"/>
      <c r="G124" s="61"/>
    </row>
    <row r="125" spans="1:7" ht="15">
      <c r="A125" s="97"/>
      <c r="B125" s="108" t="s">
        <v>1</v>
      </c>
      <c r="C125" s="119"/>
      <c r="D125" s="119"/>
      <c r="E125" s="119"/>
      <c r="F125" s="115"/>
      <c r="G125" s="61"/>
    </row>
    <row r="126" spans="1:7" ht="15">
      <c r="A126" s="97"/>
      <c r="B126" s="108" t="s">
        <v>2</v>
      </c>
      <c r="C126" s="119"/>
      <c r="D126" s="119"/>
      <c r="E126" s="119"/>
      <c r="F126" s="115"/>
      <c r="G126" s="61"/>
    </row>
    <row r="127" spans="1:7" ht="15.75" thickBot="1">
      <c r="A127" s="97"/>
      <c r="B127" s="108" t="s">
        <v>3</v>
      </c>
      <c r="C127" s="119"/>
      <c r="D127" s="119"/>
      <c r="E127" s="119"/>
      <c r="F127" s="115"/>
      <c r="G127" s="61"/>
    </row>
    <row r="128" spans="1:7" ht="16.5" thickBot="1">
      <c r="A128" s="110"/>
      <c r="B128" s="111" t="s">
        <v>84</v>
      </c>
      <c r="C128" s="121">
        <f>C78+C79</f>
        <v>434748508</v>
      </c>
      <c r="D128" s="121">
        <f>D79+D78</f>
        <v>425082567</v>
      </c>
      <c r="E128" s="121">
        <f>E78+E79</f>
        <v>9665941</v>
      </c>
      <c r="F128" s="116">
        <f>F79</f>
        <v>0</v>
      </c>
      <c r="G128" s="61"/>
    </row>
    <row r="129" spans="1:7" ht="15.75">
      <c r="A129" s="107"/>
      <c r="B129" s="107"/>
      <c r="C129" s="123"/>
      <c r="D129" s="123"/>
      <c r="E129" s="123"/>
      <c r="F129" s="117"/>
      <c r="G129" s="61"/>
    </row>
    <row r="130" spans="1:7" ht="15">
      <c r="A130" s="78"/>
      <c r="B130" s="78"/>
      <c r="C130" s="124"/>
      <c r="D130" s="123"/>
      <c r="E130" s="123"/>
      <c r="F130" s="117"/>
      <c r="G130" s="61"/>
    </row>
    <row r="131" spans="1:7" ht="15">
      <c r="A131" s="78"/>
      <c r="B131" s="78"/>
      <c r="C131" s="124"/>
      <c r="D131" s="123"/>
      <c r="E131" s="123"/>
      <c r="F131" s="117"/>
      <c r="G131" s="61"/>
    </row>
    <row r="132" spans="1:7" ht="15">
      <c r="A132" s="78"/>
      <c r="B132" s="78"/>
      <c r="C132" s="78"/>
      <c r="D132" s="79"/>
      <c r="E132" s="80"/>
      <c r="F132" s="80"/>
      <c r="G132" s="61"/>
    </row>
    <row r="133" spans="1:7" ht="14.25">
      <c r="A133" s="60"/>
      <c r="B133" s="60"/>
      <c r="C133" s="60"/>
      <c r="D133" s="60"/>
      <c r="E133" s="60"/>
      <c r="F133" s="81"/>
      <c r="G133" s="61"/>
    </row>
    <row r="134" spans="1:7" ht="18">
      <c r="A134" s="82" t="s">
        <v>206</v>
      </c>
      <c r="B134" s="82"/>
      <c r="C134" s="82"/>
      <c r="D134" s="82" t="s">
        <v>11</v>
      </c>
      <c r="E134" s="60"/>
      <c r="F134" s="60"/>
      <c r="G134" s="61"/>
    </row>
    <row r="135" spans="1:7" ht="18">
      <c r="A135" s="82"/>
      <c r="B135" s="82"/>
      <c r="C135" s="82"/>
      <c r="D135" s="82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60"/>
      <c r="B137" s="60"/>
      <c r="C137" s="60"/>
      <c r="D137" s="60"/>
      <c r="E137" s="60"/>
      <c r="F137" s="60"/>
      <c r="G137" s="61"/>
    </row>
    <row r="138" spans="1:7" ht="14.25">
      <c r="A138" s="60"/>
      <c r="B138" s="60"/>
      <c r="C138" s="60"/>
      <c r="D138" s="60"/>
      <c r="E138" s="60"/>
      <c r="F138" s="60"/>
      <c r="G138" s="61"/>
    </row>
    <row r="139" spans="1:7" ht="14.25">
      <c r="A139" s="60"/>
      <c r="B139" s="60"/>
      <c r="C139" s="60"/>
      <c r="D139" s="60"/>
      <c r="E139" s="60"/>
      <c r="F139" s="60"/>
      <c r="G139" s="61"/>
    </row>
    <row r="140" spans="1:7" ht="14.25">
      <c r="A140" s="60"/>
      <c r="B140" s="60"/>
      <c r="C140" s="60"/>
      <c r="D140" s="60"/>
      <c r="E140" s="60"/>
      <c r="F140" s="60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5"/>
  <sheetViews>
    <sheetView zoomScale="75" zoomScaleNormal="75" workbookViewId="0" topLeftCell="A135">
      <selection activeCell="F147" sqref="F147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239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279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255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262</v>
      </c>
      <c r="E10" s="23" t="s">
        <v>258</v>
      </c>
      <c r="F10" s="23" t="s">
        <v>105</v>
      </c>
      <c r="G10" s="187" t="s">
        <v>106</v>
      </c>
      <c r="H10" s="188"/>
      <c r="I10" s="189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259</v>
      </c>
      <c r="F11" s="12" t="s">
        <v>260</v>
      </c>
      <c r="G11" s="26" t="s">
        <v>246</v>
      </c>
      <c r="H11" s="177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256</v>
      </c>
      <c r="D12" s="12" t="s">
        <v>264</v>
      </c>
      <c r="E12" s="12" t="s">
        <v>257</v>
      </c>
      <c r="F12" s="12" t="s">
        <v>113</v>
      </c>
      <c r="G12" s="26" t="s">
        <v>137</v>
      </c>
      <c r="H12" s="177" t="s">
        <v>275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261</v>
      </c>
      <c r="H13" s="177" t="s">
        <v>264</v>
      </c>
      <c r="I13" s="12" t="s">
        <v>259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46717300</v>
      </c>
      <c r="E15" s="125">
        <f>E16+E32+E38+E35</f>
        <v>40757100</v>
      </c>
      <c r="F15" s="125">
        <f>F16+F32+F38+F35</f>
        <v>43607239</v>
      </c>
      <c r="G15" s="158">
        <f>F15/C15*100</f>
        <v>93.34280662623911</v>
      </c>
      <c r="H15" s="41">
        <f>F15/D15*100</f>
        <v>93.34280662623911</v>
      </c>
      <c r="I15" s="160">
        <f>F15/E15*100</f>
        <v>106.99298772483812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17612200</v>
      </c>
      <c r="E16" s="125">
        <f>E18</f>
        <v>17612200</v>
      </c>
      <c r="F16" s="125">
        <f>F18</f>
        <v>18290766</v>
      </c>
      <c r="G16" s="159">
        <f>F16/C16*100</f>
        <v>103.8528179330237</v>
      </c>
      <c r="H16" s="40">
        <f>F16/D16*100</f>
        <v>103.8528179330237</v>
      </c>
      <c r="I16" s="161">
        <f>F16/E16*100</f>
        <v>103.8528179330237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17612200</v>
      </c>
      <c r="E18" s="127">
        <f>E19+E21+E24+E26+E29</f>
        <v>17612200</v>
      </c>
      <c r="F18" s="127">
        <f>F19+F21+F24+F26+F29</f>
        <v>18290766</v>
      </c>
      <c r="G18" s="159">
        <f>F18/C18*100</f>
        <v>103.8528179330237</v>
      </c>
      <c r="H18" s="40">
        <f>F18/D18*100</f>
        <v>103.8528179330237</v>
      </c>
      <c r="I18" s="161">
        <f>F18/E18*100</f>
        <v>103.8528179330237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13297200</v>
      </c>
      <c r="E19" s="127">
        <v>13297200</v>
      </c>
      <c r="F19" s="127">
        <v>13897974</v>
      </c>
      <c r="G19" s="159">
        <f>F19/C19*100</f>
        <v>104.51804891255301</v>
      </c>
      <c r="H19" s="40">
        <f>F19/D19*100</f>
        <v>104.51804891255301</v>
      </c>
      <c r="I19" s="161">
        <f>F19/E19*100</f>
        <v>104.51804891255301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2960000</v>
      </c>
      <c r="E21" s="127">
        <v>2960000</v>
      </c>
      <c r="F21" s="127">
        <v>2983025</v>
      </c>
      <c r="G21" s="159">
        <f>F21/C21*100</f>
        <v>100.77787162162161</v>
      </c>
      <c r="H21" s="40">
        <f>F21/D21*100</f>
        <v>100.77787162162161</v>
      </c>
      <c r="I21" s="161">
        <f>F21/E21*100</f>
        <v>100.77787162162161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810000</v>
      </c>
      <c r="E24" s="127">
        <v>810000</v>
      </c>
      <c r="F24" s="127">
        <v>841087</v>
      </c>
      <c r="G24" s="159">
        <f>F24/C24*100</f>
        <v>103.83790123456791</v>
      </c>
      <c r="H24" s="40">
        <f>F24/D24*100</f>
        <v>103.83790123456791</v>
      </c>
      <c r="I24" s="161">
        <f>F24/E24*100</f>
        <v>103.83790123456791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460000</v>
      </c>
      <c r="E26" s="127">
        <v>460000</v>
      </c>
      <c r="F26" s="127">
        <v>482840</v>
      </c>
      <c r="G26" s="159">
        <f>F26/C26*100</f>
        <v>104.96521739130435</v>
      </c>
      <c r="H26" s="40">
        <f>F26/D26*100</f>
        <v>104.96521739130435</v>
      </c>
      <c r="I26" s="161">
        <f>F26/E26*100</f>
        <v>104.96521739130435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85000</v>
      </c>
      <c r="E29" s="127">
        <v>85000</v>
      </c>
      <c r="F29" s="128">
        <v>85840</v>
      </c>
      <c r="G29" s="159">
        <f>F29/C29*100</f>
        <v>100.98823529411764</v>
      </c>
      <c r="H29" s="40">
        <f>F29/D29*100</f>
        <v>100.98823529411764</v>
      </c>
      <c r="I29" s="161">
        <f>F29/E29*100</f>
        <v>100.98823529411764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348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348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>
        <v>348</v>
      </c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>C36</f>
        <v>0</v>
      </c>
      <c r="D35" s="127">
        <f aca="true" t="shared" si="1" ref="D35:F36">D36</f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>C37</f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29105100</v>
      </c>
      <c r="E38" s="125">
        <f>E39+E44+E49+E52</f>
        <v>23144900</v>
      </c>
      <c r="F38" s="125">
        <f>F39+F44+F49+F52</f>
        <v>25330125</v>
      </c>
      <c r="G38" s="159">
        <f aca="true" t="shared" si="2" ref="G38:G45">F38/C38*100</f>
        <v>87.02985043858294</v>
      </c>
      <c r="H38" s="40">
        <f aca="true" t="shared" si="3" ref="H38:H45">F38/D38*100</f>
        <v>87.02985043858294</v>
      </c>
      <c r="I38" s="161">
        <f aca="true" t="shared" si="4" ref="I38:I45">F38/E38*100</f>
        <v>109.4414968308353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21755700</v>
      </c>
      <c r="E39" s="125">
        <f>E40+E41+E42+E43</f>
        <v>21755700</v>
      </c>
      <c r="F39" s="125">
        <f>F40+F41+F42+F43</f>
        <v>24082496</v>
      </c>
      <c r="G39" s="159">
        <f t="shared" si="2"/>
        <v>110.6951097873201</v>
      </c>
      <c r="H39" s="40">
        <f t="shared" si="3"/>
        <v>110.6951097873201</v>
      </c>
      <c r="I39" s="161">
        <f t="shared" si="4"/>
        <v>110.6951097873201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8400000</v>
      </c>
      <c r="E40" s="125">
        <v>8400000</v>
      </c>
      <c r="F40" s="126">
        <v>9303269</v>
      </c>
      <c r="G40" s="159">
        <f t="shared" si="2"/>
        <v>110.75320238095239</v>
      </c>
      <c r="H40" s="40">
        <f t="shared" si="3"/>
        <v>110.75320238095239</v>
      </c>
      <c r="I40" s="161">
        <f t="shared" si="4"/>
        <v>110.75320238095239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12055700</v>
      </c>
      <c r="E41" s="125">
        <v>12055700</v>
      </c>
      <c r="F41" s="126">
        <v>13360628</v>
      </c>
      <c r="G41" s="159">
        <f t="shared" si="2"/>
        <v>110.82415786723291</v>
      </c>
      <c r="H41" s="40">
        <f t="shared" si="3"/>
        <v>110.82415786723291</v>
      </c>
      <c r="I41" s="161">
        <f t="shared" si="4"/>
        <v>110.82415786723291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480000</v>
      </c>
      <c r="E42" s="125">
        <v>480000</v>
      </c>
      <c r="F42" s="126">
        <v>532377</v>
      </c>
      <c r="G42" s="159">
        <f t="shared" si="2"/>
        <v>110.911875</v>
      </c>
      <c r="H42" s="40">
        <f t="shared" si="3"/>
        <v>110.911875</v>
      </c>
      <c r="I42" s="161">
        <f t="shared" si="4"/>
        <v>110.911875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820000</v>
      </c>
      <c r="E43" s="125">
        <v>820000</v>
      </c>
      <c r="F43" s="126">
        <v>886222</v>
      </c>
      <c r="G43" s="159">
        <f t="shared" si="2"/>
        <v>108.07585365853657</v>
      </c>
      <c r="H43" s="40">
        <f t="shared" si="3"/>
        <v>108.07585365853657</v>
      </c>
      <c r="I43" s="161">
        <f t="shared" si="4"/>
        <v>108.07585365853657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1175500</v>
      </c>
      <c r="F44" s="126">
        <f>F45+F47</f>
        <v>1078036</v>
      </c>
      <c r="G44" s="159">
        <f t="shared" si="2"/>
        <v>15.610136113524472</v>
      </c>
      <c r="H44" s="40">
        <f t="shared" si="3"/>
        <v>15.610136113524472</v>
      </c>
      <c r="I44" s="161">
        <f t="shared" si="4"/>
        <v>91.70871969374734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778600</v>
      </c>
      <c r="F45" s="128">
        <v>717563</v>
      </c>
      <c r="G45" s="159">
        <f t="shared" si="2"/>
        <v>15.124420369277464</v>
      </c>
      <c r="H45" s="40">
        <f t="shared" si="3"/>
        <v>15.124420369277464</v>
      </c>
      <c r="I45" s="161">
        <f t="shared" si="4"/>
        <v>92.16067300282559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396900</v>
      </c>
      <c r="F47" s="128">
        <v>360473</v>
      </c>
      <c r="G47" s="159">
        <f>F47/C47*100</f>
        <v>16.676212065136937</v>
      </c>
      <c r="H47" s="40">
        <f>F47/D47*100</f>
        <v>16.676212065136937</v>
      </c>
      <c r="I47" s="161">
        <f>F47/E47*100</f>
        <v>90.82212144116906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213700</v>
      </c>
      <c r="F49" s="126">
        <f>F50+F51</f>
        <v>240930</v>
      </c>
      <c r="G49" s="159">
        <f>F49/C49*100</f>
        <v>54.33694181326116</v>
      </c>
      <c r="H49" s="40">
        <f>F49/D49*100</f>
        <v>54.33694181326116</v>
      </c>
      <c r="I49" s="161">
        <f>F49/E49*100</f>
        <v>112.74216190921852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191500</v>
      </c>
      <c r="F50" s="128">
        <v>136246</v>
      </c>
      <c r="G50" s="159">
        <f>F50/C50*100</f>
        <v>34.172560822673695</v>
      </c>
      <c r="H50" s="40">
        <f>F50/D50*100</f>
        <v>34.172560822673695</v>
      </c>
      <c r="I50" s="161">
        <f>F50/E50*100</f>
        <v>71.1467362924282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22200</v>
      </c>
      <c r="F51" s="128">
        <v>104684</v>
      </c>
      <c r="G51" s="159">
        <f>F51/C51*100</f>
        <v>234.1923937360179</v>
      </c>
      <c r="H51" s="40">
        <f>F51/D51*100</f>
        <v>234.1923937360179</v>
      </c>
      <c r="I51" s="161">
        <f>F51/E51*100</f>
        <v>471.5495495495495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-71337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273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-61247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274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161"/>
    </row>
    <row r="59" spans="1:9" ht="12.75">
      <c r="A59" s="54"/>
      <c r="B59" s="55" t="s">
        <v>273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-288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-4908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4224000</v>
      </c>
      <c r="F66" s="125">
        <f>F67+F73+F84+F90</f>
        <v>2942820</v>
      </c>
      <c r="G66" s="159">
        <f>F66/C66*100</f>
        <v>36.52319606821059</v>
      </c>
      <c r="H66" s="40">
        <f>F66/D66*100</f>
        <v>36.52319606821059</v>
      </c>
      <c r="I66" s="161">
        <f>F66/E66*100</f>
        <v>69.6690340909091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17400</v>
      </c>
      <c r="F67" s="125">
        <f>F69+F72+F68</f>
        <v>16822</v>
      </c>
      <c r="G67" s="159">
        <f>F67/C67*100</f>
        <v>42.5873417721519</v>
      </c>
      <c r="H67" s="40">
        <f>F67/D67*100</f>
        <v>42.5873417721519</v>
      </c>
      <c r="I67" s="161">
        <f>F67/E67*100</f>
        <v>96.67816091954023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161"/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161"/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17400</v>
      </c>
      <c r="F72" s="131">
        <v>16820</v>
      </c>
      <c r="G72" s="159">
        <f>F72/C72*100</f>
        <v>52.5625</v>
      </c>
      <c r="H72" s="40">
        <f>F72/D72*100</f>
        <v>52.5625</v>
      </c>
      <c r="I72" s="161">
        <f>F72/E72*100</f>
        <v>96.66666666666667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2724000</v>
      </c>
      <c r="F73" s="125">
        <f>F74</f>
        <v>1676414</v>
      </c>
      <c r="G73" s="159">
        <f>F73/C73*100</f>
        <v>31.98103741009939</v>
      </c>
      <c r="H73" s="40">
        <f>F73/D73*100</f>
        <v>31.98103741009939</v>
      </c>
      <c r="I73" s="161">
        <f>F73/E73*100</f>
        <v>61.542364170337734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2724000</v>
      </c>
      <c r="F74" s="125">
        <f>F77+F75+F78+F80</f>
        <v>1676414</v>
      </c>
      <c r="G74" s="159">
        <f>F74/C74*100</f>
        <v>31.98103741009939</v>
      </c>
      <c r="H74" s="40">
        <f>F74/D74*100</f>
        <v>31.98103741009939</v>
      </c>
      <c r="I74" s="161">
        <f>F74/E74*100</f>
        <v>61.542364170337734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80000</v>
      </c>
      <c r="F75" s="126">
        <v>78316</v>
      </c>
      <c r="G75" s="159">
        <f>F75/C75*100</f>
        <v>19.481592039800997</v>
      </c>
      <c r="H75" s="40">
        <f>F75/D75*100</f>
        <v>19.481592039800997</v>
      </c>
      <c r="I75" s="161"/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2089000</v>
      </c>
      <c r="F77" s="126">
        <v>1335729</v>
      </c>
      <c r="G77" s="159">
        <f>F77/C77*100</f>
        <v>40.70358971233545</v>
      </c>
      <c r="H77" s="40">
        <f>F77/D77*100</f>
        <v>40.70358971233545</v>
      </c>
      <c r="I77" s="161">
        <f>F77/E77*100</f>
        <v>63.941072283389175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550000</v>
      </c>
      <c r="F78" s="126">
        <v>238646</v>
      </c>
      <c r="G78" s="159">
        <f>F78/C78*100</f>
        <v>15.618193717277487</v>
      </c>
      <c r="H78" s="40">
        <f>F78/D78*100</f>
        <v>15.618193717277487</v>
      </c>
      <c r="I78" s="161"/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5000</v>
      </c>
      <c r="F80" s="126">
        <v>23723</v>
      </c>
      <c r="G80" s="159">
        <f>F80/C80*100</f>
        <v>78.29372937293729</v>
      </c>
      <c r="H80" s="40">
        <f aca="true" t="shared" si="5" ref="H80:H95">F80/D80*100</f>
        <v>78.29372937293729</v>
      </c>
      <c r="I80" s="161"/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1458100</v>
      </c>
      <c r="F84" s="125">
        <f>F85+F87+F88</f>
        <v>1208717</v>
      </c>
      <c r="G84" s="159">
        <f>F84/C84*100</f>
        <v>44.438125</v>
      </c>
      <c r="H84" s="40">
        <f t="shared" si="5"/>
        <v>44.438125</v>
      </c>
      <c r="I84" s="161">
        <f>F84/E84*100</f>
        <v>82.8967149029559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8100</v>
      </c>
      <c r="F85" s="128">
        <v>32022</v>
      </c>
      <c r="G85" s="159">
        <f>F85/C85*100</f>
        <v>227.1063829787234</v>
      </c>
      <c r="H85" s="40">
        <f t="shared" si="5"/>
        <v>227.1063829787234</v>
      </c>
      <c r="I85" s="161">
        <f>F85/E85*100</f>
        <v>395.3333333333333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4451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1450000</v>
      </c>
      <c r="F88" s="128">
        <v>1172244</v>
      </c>
      <c r="G88" s="159">
        <f>F88/C88*100</f>
        <v>43.32177833622824</v>
      </c>
      <c r="H88" s="40">
        <f t="shared" si="5"/>
        <v>43.32177833622824</v>
      </c>
      <c r="I88" s="161">
        <f>F88/E88*100</f>
        <v>80.84441379310346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 aca="true" t="shared" si="6" ref="C90:F91">C91</f>
        <v>56000</v>
      </c>
      <c r="D90" s="125">
        <f t="shared" si="6"/>
        <v>56000</v>
      </c>
      <c r="E90" s="125">
        <f t="shared" si="6"/>
        <v>24500</v>
      </c>
      <c r="F90" s="126">
        <f t="shared" si="6"/>
        <v>40867</v>
      </c>
      <c r="G90" s="159">
        <f aca="true" t="shared" si="7" ref="G90:G95">F90/C90*100</f>
        <v>72.97678571428573</v>
      </c>
      <c r="H90" s="40">
        <f t="shared" si="5"/>
        <v>72.97678571428573</v>
      </c>
      <c r="I90" s="161">
        <f aca="true" t="shared" si="8" ref="I90:I95">F90/E90*100</f>
        <v>166.80408163265307</v>
      </c>
    </row>
    <row r="91" spans="1:9" ht="12.75">
      <c r="A91" s="36">
        <v>24060000</v>
      </c>
      <c r="B91" s="37" t="s">
        <v>76</v>
      </c>
      <c r="C91" s="125">
        <f t="shared" si="6"/>
        <v>56000</v>
      </c>
      <c r="D91" s="125">
        <f t="shared" si="6"/>
        <v>56000</v>
      </c>
      <c r="E91" s="125">
        <f t="shared" si="6"/>
        <v>24500</v>
      </c>
      <c r="F91" s="126">
        <f t="shared" si="6"/>
        <v>40867</v>
      </c>
      <c r="G91" s="159">
        <f t="shared" si="7"/>
        <v>72.97678571428573</v>
      </c>
      <c r="H91" s="40">
        <f t="shared" si="5"/>
        <v>72.97678571428573</v>
      </c>
      <c r="I91" s="161">
        <f t="shared" si="8"/>
        <v>166.80408163265307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24500</v>
      </c>
      <c r="F92" s="128">
        <v>40867</v>
      </c>
      <c r="G92" s="159">
        <f t="shared" si="7"/>
        <v>72.97678571428573</v>
      </c>
      <c r="H92" s="40">
        <f t="shared" si="5"/>
        <v>72.97678571428573</v>
      </c>
      <c r="I92" s="161">
        <f t="shared" si="8"/>
        <v>166.80408163265307</v>
      </c>
    </row>
    <row r="93" spans="1:9" ht="12.75">
      <c r="A93" s="36">
        <v>30000000</v>
      </c>
      <c r="B93" s="37" t="s">
        <v>123</v>
      </c>
      <c r="C93" s="125">
        <f aca="true" t="shared" si="9" ref="C93:F94">C94</f>
        <v>28000</v>
      </c>
      <c r="D93" s="125">
        <f t="shared" si="9"/>
        <v>28000</v>
      </c>
      <c r="E93" s="125">
        <f t="shared" si="9"/>
        <v>12400</v>
      </c>
      <c r="F93" s="126">
        <f t="shared" si="9"/>
        <v>14200</v>
      </c>
      <c r="G93" s="159">
        <f t="shared" si="7"/>
        <v>50.71428571428571</v>
      </c>
      <c r="H93" s="40">
        <f t="shared" si="5"/>
        <v>50.71428571428571</v>
      </c>
      <c r="I93" s="161">
        <f t="shared" si="8"/>
        <v>114.51612903225808</v>
      </c>
    </row>
    <row r="94" spans="1:9" ht="12.75">
      <c r="A94" s="36">
        <v>31000000</v>
      </c>
      <c r="B94" s="37" t="s">
        <v>124</v>
      </c>
      <c r="C94" s="125">
        <f t="shared" si="9"/>
        <v>28000</v>
      </c>
      <c r="D94" s="125">
        <f t="shared" si="9"/>
        <v>28000</v>
      </c>
      <c r="E94" s="125">
        <f t="shared" si="9"/>
        <v>12400</v>
      </c>
      <c r="F94" s="126">
        <f t="shared" si="9"/>
        <v>14200</v>
      </c>
      <c r="G94" s="159">
        <f t="shared" si="7"/>
        <v>50.71428571428571</v>
      </c>
      <c r="H94" s="40">
        <f t="shared" si="5"/>
        <v>50.71428571428571</v>
      </c>
      <c r="I94" s="161">
        <f t="shared" si="8"/>
        <v>114.51612903225808</v>
      </c>
    </row>
    <row r="95" spans="1:9" ht="12.75">
      <c r="A95" s="54">
        <v>31010200</v>
      </c>
      <c r="B95" s="55" t="s">
        <v>151</v>
      </c>
      <c r="C95" s="127">
        <v>28000</v>
      </c>
      <c r="D95" s="127">
        <v>28000</v>
      </c>
      <c r="E95" s="127">
        <v>12400</v>
      </c>
      <c r="F95" s="128">
        <v>14200</v>
      </c>
      <c r="G95" s="159">
        <f t="shared" si="7"/>
        <v>50.71428571428571</v>
      </c>
      <c r="H95" s="40">
        <f t="shared" si="5"/>
        <v>50.71428571428571</v>
      </c>
      <c r="I95" s="161">
        <f t="shared" si="8"/>
        <v>114.51612903225808</v>
      </c>
    </row>
    <row r="96" spans="1:9" ht="12.75">
      <c r="A96" s="54"/>
      <c r="B96" s="55" t="s">
        <v>152</v>
      </c>
      <c r="C96" s="127"/>
      <c r="D96" s="127"/>
      <c r="E96" s="127"/>
      <c r="F96" s="126"/>
      <c r="G96" s="159"/>
      <c r="H96" s="40"/>
      <c r="I96" s="161"/>
    </row>
    <row r="97" spans="1:9" ht="13.5" thickBot="1">
      <c r="A97" s="54"/>
      <c r="B97" s="55" t="s">
        <v>153</v>
      </c>
      <c r="C97" s="127"/>
      <c r="D97" s="127"/>
      <c r="E97" s="127"/>
      <c r="F97" s="126"/>
      <c r="G97" s="163"/>
      <c r="H97" s="42"/>
      <c r="I97" s="161"/>
    </row>
    <row r="98" spans="1:9" ht="15.75" thickBot="1">
      <c r="A98" s="10">
        <v>900101</v>
      </c>
      <c r="B98" s="29" t="s">
        <v>114</v>
      </c>
      <c r="C98" s="132">
        <f>C15+C66+C93</f>
        <v>54802700</v>
      </c>
      <c r="D98" s="132">
        <f>D15+D66+D93</f>
        <v>54802700</v>
      </c>
      <c r="E98" s="132">
        <f>E15+E66+E93</f>
        <v>44993500</v>
      </c>
      <c r="F98" s="132">
        <f>F15+F66+F93</f>
        <v>46564259</v>
      </c>
      <c r="G98" s="44">
        <f>F98/C98*100</f>
        <v>84.96708921275776</v>
      </c>
      <c r="H98" s="44">
        <f>F98/D98*100</f>
        <v>84.96708921275776</v>
      </c>
      <c r="I98" s="44">
        <f>F98/E98*100</f>
        <v>103.49107982264105</v>
      </c>
    </row>
    <row r="99" spans="1:9" ht="15.75" thickBot="1">
      <c r="A99" s="10"/>
      <c r="B99" s="29"/>
      <c r="C99" s="132"/>
      <c r="D99" s="132"/>
      <c r="E99" s="132"/>
      <c r="F99" s="132"/>
      <c r="G99" s="44"/>
      <c r="H99" s="44"/>
      <c r="I99" s="44"/>
    </row>
    <row r="100" spans="1:9" ht="12.75">
      <c r="A100" s="36">
        <v>40000000</v>
      </c>
      <c r="B100" s="46" t="s">
        <v>85</v>
      </c>
      <c r="C100" s="126">
        <f aca="true" t="shared" si="10" ref="C100:F101">C101</f>
        <v>288371918</v>
      </c>
      <c r="D100" s="126">
        <f t="shared" si="10"/>
        <v>298415415</v>
      </c>
      <c r="E100" s="126">
        <f t="shared" si="10"/>
        <v>193949730</v>
      </c>
      <c r="F100" s="126">
        <f t="shared" si="10"/>
        <v>190185735</v>
      </c>
      <c r="G100" s="167">
        <f>F100/C100*100</f>
        <v>65.95154490736508</v>
      </c>
      <c r="H100" s="49">
        <f>F100/D100*100</f>
        <v>63.73187356960095</v>
      </c>
      <c r="I100" s="160">
        <f>F100/E100*100</f>
        <v>98.05929350868392</v>
      </c>
    </row>
    <row r="101" spans="1:9" ht="12.75">
      <c r="A101" s="36">
        <v>41000000</v>
      </c>
      <c r="B101" s="39" t="s">
        <v>81</v>
      </c>
      <c r="C101" s="126">
        <f t="shared" si="10"/>
        <v>288371918</v>
      </c>
      <c r="D101" s="126">
        <f t="shared" si="10"/>
        <v>298415415</v>
      </c>
      <c r="E101" s="126">
        <f t="shared" si="10"/>
        <v>193949730</v>
      </c>
      <c r="F101" s="126">
        <f t="shared" si="10"/>
        <v>190185735</v>
      </c>
      <c r="G101" s="159">
        <f>F101/C101*100</f>
        <v>65.95154490736508</v>
      </c>
      <c r="H101" s="166">
        <f>F101/D101*100</f>
        <v>63.73187356960095</v>
      </c>
      <c r="I101" s="161">
        <f>F101/E101*100</f>
        <v>98.05929350868392</v>
      </c>
    </row>
    <row r="102" spans="1:9" ht="12.75">
      <c r="A102" s="36">
        <v>41030000</v>
      </c>
      <c r="B102" s="39" t="s">
        <v>82</v>
      </c>
      <c r="C102" s="126">
        <f>C104+C108+C112+C115+C116+C140</f>
        <v>288371918</v>
      </c>
      <c r="D102" s="126">
        <f>D104+D108+D112+D115+D116+D140</f>
        <v>298415415</v>
      </c>
      <c r="E102" s="126">
        <f>E104+E108+E112+E115+E116+E140</f>
        <v>193949730</v>
      </c>
      <c r="F102" s="126">
        <f>F104+F108+F112+F115+F116+F140</f>
        <v>190185735</v>
      </c>
      <c r="G102" s="159">
        <f>F102/C102*100</f>
        <v>65.95154490736508</v>
      </c>
      <c r="H102" s="166">
        <f>F102/D102*100</f>
        <v>63.73187356960095</v>
      </c>
      <c r="I102" s="161">
        <f>F102/E102*100</f>
        <v>98.05929350868392</v>
      </c>
    </row>
    <row r="103" spans="1:9" ht="12.75">
      <c r="A103" s="54"/>
      <c r="B103" s="57" t="s">
        <v>83</v>
      </c>
      <c r="C103" s="129"/>
      <c r="D103" s="129"/>
      <c r="E103" s="133"/>
      <c r="F103" s="133"/>
      <c r="G103" s="159"/>
      <c r="H103" s="166"/>
      <c r="I103" s="161"/>
    </row>
    <row r="104" spans="1:9" ht="12.75">
      <c r="A104" s="54">
        <v>41030600</v>
      </c>
      <c r="B104" s="57" t="s">
        <v>196</v>
      </c>
      <c r="C104" s="134">
        <v>117323500</v>
      </c>
      <c r="D104" s="134">
        <v>117323500</v>
      </c>
      <c r="E104" s="135">
        <v>59045184</v>
      </c>
      <c r="F104" s="136">
        <v>59045184</v>
      </c>
      <c r="G104" s="159">
        <f>F104/C104*100</f>
        <v>50.326817730463205</v>
      </c>
      <c r="H104" s="166">
        <f>F104/D104*100</f>
        <v>50.326817730463205</v>
      </c>
      <c r="I104" s="161">
        <f>F104/E104*100</f>
        <v>100</v>
      </c>
    </row>
    <row r="105" spans="1:9" ht="12.75">
      <c r="A105" s="54"/>
      <c r="B105" s="57" t="s">
        <v>34</v>
      </c>
      <c r="C105" s="129"/>
      <c r="D105" s="129"/>
      <c r="E105" s="135"/>
      <c r="F105" s="136"/>
      <c r="G105" s="159"/>
      <c r="H105" s="166"/>
      <c r="I105" s="161"/>
    </row>
    <row r="106" spans="1:9" ht="12.75">
      <c r="A106" s="54"/>
      <c r="B106" s="57" t="s">
        <v>35</v>
      </c>
      <c r="C106" s="129"/>
      <c r="D106" s="129"/>
      <c r="E106" s="133"/>
      <c r="F106" s="133"/>
      <c r="G106" s="159"/>
      <c r="H106" s="166"/>
      <c r="I106" s="161"/>
    </row>
    <row r="107" spans="1:9" ht="12.75">
      <c r="A107" s="54"/>
      <c r="B107" s="57" t="s">
        <v>36</v>
      </c>
      <c r="C107" s="129"/>
      <c r="D107" s="129"/>
      <c r="E107" s="133"/>
      <c r="F107" s="133"/>
      <c r="G107" s="159"/>
      <c r="H107" s="166"/>
      <c r="I107" s="161"/>
    </row>
    <row r="108" spans="1:9" ht="12.75">
      <c r="A108" s="54">
        <v>41030800</v>
      </c>
      <c r="B108" s="57" t="s">
        <v>197</v>
      </c>
      <c r="C108" s="129">
        <v>81555600</v>
      </c>
      <c r="D108" s="129">
        <v>53436200</v>
      </c>
      <c r="E108" s="133">
        <v>46052137</v>
      </c>
      <c r="F108" s="133">
        <v>44368226</v>
      </c>
      <c r="G108" s="159">
        <f>F108/C108*100</f>
        <v>54.40242730112954</v>
      </c>
      <c r="H108" s="166">
        <f>F108/D108*100</f>
        <v>83.03027909918744</v>
      </c>
      <c r="I108" s="161">
        <f>F108/E108*100</f>
        <v>96.34346827379585</v>
      </c>
    </row>
    <row r="109" spans="1:9" ht="12.75">
      <c r="A109" s="54"/>
      <c r="B109" s="57" t="s">
        <v>198</v>
      </c>
      <c r="C109" s="129"/>
      <c r="D109" s="129"/>
      <c r="E109" s="127"/>
      <c r="F109" s="127"/>
      <c r="G109" s="159"/>
      <c r="H109" s="166"/>
      <c r="I109" s="161"/>
    </row>
    <row r="110" spans="1:9" ht="12.75">
      <c r="A110" s="54"/>
      <c r="B110" s="57" t="s">
        <v>199</v>
      </c>
      <c r="C110" s="129"/>
      <c r="D110" s="129"/>
      <c r="E110" s="133"/>
      <c r="F110" s="133"/>
      <c r="G110" s="159"/>
      <c r="H110" s="166"/>
      <c r="I110" s="161"/>
    </row>
    <row r="111" spans="1:9" ht="12.75">
      <c r="A111" s="54"/>
      <c r="B111" s="57" t="s">
        <v>37</v>
      </c>
      <c r="C111" s="129"/>
      <c r="D111" s="129"/>
      <c r="E111" s="135"/>
      <c r="F111" s="136"/>
      <c r="G111" s="159"/>
      <c r="H111" s="166"/>
      <c r="I111" s="161"/>
    </row>
    <row r="112" spans="1:9" ht="12.75">
      <c r="A112" s="54">
        <v>41031000</v>
      </c>
      <c r="B112" s="57" t="s">
        <v>200</v>
      </c>
      <c r="C112" s="129">
        <v>8640</v>
      </c>
      <c r="D112" s="129">
        <v>10380</v>
      </c>
      <c r="E112" s="136">
        <v>7287</v>
      </c>
      <c r="F112" s="136">
        <v>7287</v>
      </c>
      <c r="G112" s="159">
        <f>F112/C112*100</f>
        <v>84.34027777777777</v>
      </c>
      <c r="H112" s="166">
        <f>F112/D112*100</f>
        <v>70.20231213872833</v>
      </c>
      <c r="I112" s="161">
        <f>F112/E112*100</f>
        <v>100</v>
      </c>
    </row>
    <row r="113" spans="1:9" ht="12.75">
      <c r="A113" s="54"/>
      <c r="B113" s="57" t="s">
        <v>201</v>
      </c>
      <c r="C113" s="129"/>
      <c r="D113" s="129"/>
      <c r="E113" s="136"/>
      <c r="F113" s="136"/>
      <c r="G113" s="159"/>
      <c r="H113" s="166"/>
      <c r="I113" s="161"/>
    </row>
    <row r="114" spans="1:9" ht="12.75">
      <c r="A114" s="54"/>
      <c r="B114" s="57" t="s">
        <v>202</v>
      </c>
      <c r="C114" s="129"/>
      <c r="D114" s="129"/>
      <c r="E114" s="136"/>
      <c r="F114" s="136"/>
      <c r="G114" s="159"/>
      <c r="H114" s="166"/>
      <c r="I114" s="161"/>
    </row>
    <row r="115" spans="1:9" ht="12.75">
      <c r="A115" s="88">
        <v>41033900</v>
      </c>
      <c r="B115" s="89" t="s">
        <v>205</v>
      </c>
      <c r="C115" s="134">
        <v>54144043</v>
      </c>
      <c r="D115" s="134">
        <v>92305200</v>
      </c>
      <c r="E115" s="134">
        <v>54144043</v>
      </c>
      <c r="F115" s="137">
        <v>52843183</v>
      </c>
      <c r="G115" s="164">
        <f>F115/C115*100</f>
        <v>97.59740882297984</v>
      </c>
      <c r="H115" s="166">
        <f>F115/D115*100</f>
        <v>57.24832728817011</v>
      </c>
      <c r="I115" s="165">
        <f>F115/E115*100</f>
        <v>97.59740882297984</v>
      </c>
    </row>
    <row r="116" spans="1:9" ht="12.75">
      <c r="A116" s="90">
        <v>41035000</v>
      </c>
      <c r="B116" s="91" t="s">
        <v>13</v>
      </c>
      <c r="C116" s="134">
        <f>C117+C121+C124+C128+C130+C131+C133</f>
        <v>34179502</v>
      </c>
      <c r="D116" s="134">
        <f>D117+D121+D124+D128+D130+D131+D133</f>
        <v>34179502</v>
      </c>
      <c r="E116" s="134">
        <f>E117+E121+E124+E128+E130+E131+E133</f>
        <v>34144708</v>
      </c>
      <c r="F116" s="134">
        <f>F117+F121+F124+F128+F130+F131+F133</f>
        <v>33438758</v>
      </c>
      <c r="G116" s="164">
        <f>F116/C116*100</f>
        <v>97.83278293522241</v>
      </c>
      <c r="H116" s="166">
        <f>F116/D116*100</f>
        <v>97.83278293522241</v>
      </c>
      <c r="I116" s="165">
        <f>F116/E116*100</f>
        <v>97.93247609556363</v>
      </c>
    </row>
    <row r="117" spans="1:9" ht="12.75">
      <c r="A117" s="88">
        <v>41035000</v>
      </c>
      <c r="B117" s="89" t="s">
        <v>9</v>
      </c>
      <c r="C117" s="129">
        <v>7500</v>
      </c>
      <c r="D117" s="129">
        <v>7500</v>
      </c>
      <c r="E117" s="137">
        <v>7500</v>
      </c>
      <c r="F117" s="137">
        <v>0</v>
      </c>
      <c r="G117" s="164">
        <f>F117/C117*100</f>
        <v>0</v>
      </c>
      <c r="H117" s="166">
        <f>F117/D117*100</f>
        <v>0</v>
      </c>
      <c r="I117" s="165">
        <v>0</v>
      </c>
    </row>
    <row r="118" spans="1:9" ht="12.75">
      <c r="A118" s="88"/>
      <c r="B118" s="89" t="s">
        <v>175</v>
      </c>
      <c r="C118" s="129"/>
      <c r="D118" s="129"/>
      <c r="E118" s="137"/>
      <c r="F118" s="137"/>
      <c r="G118" s="164"/>
      <c r="H118" s="166"/>
      <c r="I118" s="165"/>
    </row>
    <row r="119" spans="1:9" ht="12.75">
      <c r="A119" s="88"/>
      <c r="B119" s="89" t="s">
        <v>176</v>
      </c>
      <c r="C119" s="129"/>
      <c r="D119" s="129"/>
      <c r="E119" s="137"/>
      <c r="F119" s="137"/>
      <c r="G119" s="164"/>
      <c r="H119" s="166"/>
      <c r="I119" s="165"/>
    </row>
    <row r="120" spans="1:9" ht="12.75">
      <c r="A120" s="88"/>
      <c r="B120" s="89" t="s">
        <v>48</v>
      </c>
      <c r="C120" s="129"/>
      <c r="D120" s="129"/>
      <c r="E120" s="137"/>
      <c r="F120" s="137"/>
      <c r="G120" s="164"/>
      <c r="H120" s="166"/>
      <c r="I120" s="165"/>
    </row>
    <row r="121" spans="1:9" ht="12.75">
      <c r="A121" s="88">
        <v>41035000</v>
      </c>
      <c r="B121" s="89" t="s">
        <v>233</v>
      </c>
      <c r="C121" s="129">
        <v>9969</v>
      </c>
      <c r="D121" s="129">
        <v>9969</v>
      </c>
      <c r="E121" s="137">
        <v>9969</v>
      </c>
      <c r="F121" s="137">
        <v>4466</v>
      </c>
      <c r="G121" s="164">
        <f>F121/C121*100</f>
        <v>44.798876517203325</v>
      </c>
      <c r="H121" s="166">
        <f>F121/D121*100</f>
        <v>44.798876517203325</v>
      </c>
      <c r="I121" s="165">
        <f>F121/E121*100</f>
        <v>44.798876517203325</v>
      </c>
    </row>
    <row r="122" spans="1:9" ht="12.75">
      <c r="A122" s="88"/>
      <c r="B122" s="89" t="s">
        <v>42</v>
      </c>
      <c r="C122" s="129"/>
      <c r="D122" s="129"/>
      <c r="E122" s="137"/>
      <c r="F122" s="137"/>
      <c r="G122" s="164"/>
      <c r="H122" s="166"/>
      <c r="I122" s="165"/>
    </row>
    <row r="123" spans="1:9" ht="12.75">
      <c r="A123" s="88"/>
      <c r="B123" s="89" t="s">
        <v>43</v>
      </c>
      <c r="C123" s="129"/>
      <c r="D123" s="129"/>
      <c r="E123" s="137"/>
      <c r="F123" s="137"/>
      <c r="G123" s="164"/>
      <c r="H123" s="166"/>
      <c r="I123" s="165"/>
    </row>
    <row r="124" spans="1:9" ht="12.75">
      <c r="A124" s="88">
        <v>41035000</v>
      </c>
      <c r="B124" s="89" t="s">
        <v>9</v>
      </c>
      <c r="C124" s="129">
        <v>360000</v>
      </c>
      <c r="D124" s="129">
        <v>360000</v>
      </c>
      <c r="E124" s="137">
        <v>360000</v>
      </c>
      <c r="F124" s="137">
        <v>198240</v>
      </c>
      <c r="G124" s="164">
        <f>F124/C124*100</f>
        <v>55.06666666666666</v>
      </c>
      <c r="H124" s="166">
        <f>F124/D124*100</f>
        <v>55.06666666666666</v>
      </c>
      <c r="I124" s="165">
        <f>F124/E124*100</f>
        <v>55.06666666666666</v>
      </c>
    </row>
    <row r="125" spans="1:9" ht="12.75">
      <c r="A125" s="88"/>
      <c r="B125" s="89" t="s">
        <v>175</v>
      </c>
      <c r="C125" s="129"/>
      <c r="D125" s="129"/>
      <c r="E125" s="137"/>
      <c r="F125" s="137"/>
      <c r="G125" s="164"/>
      <c r="H125" s="166"/>
      <c r="I125" s="165"/>
    </row>
    <row r="126" spans="1:9" ht="12.75">
      <c r="A126" s="88"/>
      <c r="B126" s="89" t="s">
        <v>178</v>
      </c>
      <c r="C126" s="129"/>
      <c r="D126" s="129"/>
      <c r="E126" s="137"/>
      <c r="F126" s="137"/>
      <c r="G126" s="164"/>
      <c r="H126" s="166"/>
      <c r="I126" s="165"/>
    </row>
    <row r="127" spans="1:9" ht="12.75">
      <c r="A127" s="88"/>
      <c r="B127" s="85" t="s">
        <v>47</v>
      </c>
      <c r="C127" s="129"/>
      <c r="D127" s="129"/>
      <c r="E127" s="137"/>
      <c r="F127" s="137"/>
      <c r="G127" s="164"/>
      <c r="H127" s="166"/>
      <c r="I127" s="165"/>
    </row>
    <row r="128" spans="1:9" ht="12.75">
      <c r="A128" s="88">
        <v>41035000</v>
      </c>
      <c r="B128" s="89" t="s">
        <v>165</v>
      </c>
      <c r="C128" s="134">
        <v>50000</v>
      </c>
      <c r="D128" s="129">
        <v>50000</v>
      </c>
      <c r="E128" s="137">
        <v>50000</v>
      </c>
      <c r="F128" s="137">
        <v>0</v>
      </c>
      <c r="G128" s="164">
        <f>F128/C128*100</f>
        <v>0</v>
      </c>
      <c r="H128" s="166">
        <f>F128/D128*100</f>
        <v>0</v>
      </c>
      <c r="I128" s="165">
        <f>F128/E128*100</f>
        <v>0</v>
      </c>
    </row>
    <row r="129" spans="1:9" ht="12.75">
      <c r="A129" s="88"/>
      <c r="B129" s="85" t="s">
        <v>265</v>
      </c>
      <c r="C129" s="134"/>
      <c r="D129" s="129"/>
      <c r="E129" s="137"/>
      <c r="F129" s="137"/>
      <c r="G129" s="164"/>
      <c r="H129" s="166"/>
      <c r="I129" s="165"/>
    </row>
    <row r="130" spans="1:9" ht="12.75">
      <c r="A130" s="88">
        <v>41035000</v>
      </c>
      <c r="B130" s="89" t="s">
        <v>217</v>
      </c>
      <c r="C130" s="134">
        <v>33260600</v>
      </c>
      <c r="D130" s="129">
        <v>33260600</v>
      </c>
      <c r="E130" s="137">
        <v>33260600</v>
      </c>
      <c r="F130" s="137">
        <v>33236052</v>
      </c>
      <c r="G130" s="164">
        <f>F130/C130*100</f>
        <v>99.92619495739704</v>
      </c>
      <c r="H130" s="166">
        <f>F130/D130*100</f>
        <v>99.92619495739704</v>
      </c>
      <c r="I130" s="165">
        <f>F130/E130*100</f>
        <v>99.92619495739704</v>
      </c>
    </row>
    <row r="131" spans="1:9" ht="12.75">
      <c r="A131" s="88">
        <v>41035000</v>
      </c>
      <c r="B131" s="89" t="s">
        <v>266</v>
      </c>
      <c r="C131" s="134">
        <v>391433</v>
      </c>
      <c r="D131" s="129">
        <v>391433</v>
      </c>
      <c r="E131" s="137">
        <v>356639</v>
      </c>
      <c r="F131" s="137">
        <v>0</v>
      </c>
      <c r="G131" s="164">
        <f>F131/C131*100</f>
        <v>0</v>
      </c>
      <c r="H131" s="166">
        <f>F131/D131*100</f>
        <v>0</v>
      </c>
      <c r="I131" s="165">
        <f>F131/E131*100</f>
        <v>0</v>
      </c>
    </row>
    <row r="132" spans="1:9" ht="12.75">
      <c r="A132" s="88"/>
      <c r="B132" s="85" t="s">
        <v>250</v>
      </c>
      <c r="C132" s="134"/>
      <c r="D132" s="129"/>
      <c r="E132" s="137"/>
      <c r="F132" s="137"/>
      <c r="G132" s="164"/>
      <c r="H132" s="166"/>
      <c r="I132" s="165"/>
    </row>
    <row r="133" spans="1:9" ht="12.75">
      <c r="A133" s="88">
        <v>41035000</v>
      </c>
      <c r="B133" s="89" t="s">
        <v>267</v>
      </c>
      <c r="C133" s="134">
        <v>100000</v>
      </c>
      <c r="D133" s="129">
        <v>100000</v>
      </c>
      <c r="E133" s="137">
        <v>100000</v>
      </c>
      <c r="F133" s="137">
        <v>0</v>
      </c>
      <c r="G133" s="164">
        <f>F133/C133*100</f>
        <v>0</v>
      </c>
      <c r="H133" s="166">
        <f>F133/D133*100</f>
        <v>0</v>
      </c>
      <c r="I133" s="165">
        <f>F133/E133*100</f>
        <v>0</v>
      </c>
    </row>
    <row r="134" spans="1:9" ht="12.75">
      <c r="A134" s="88"/>
      <c r="B134" s="85" t="s">
        <v>268</v>
      </c>
      <c r="C134" s="134"/>
      <c r="D134" s="129"/>
      <c r="E134" s="137"/>
      <c r="F134" s="137"/>
      <c r="G134" s="164"/>
      <c r="H134" s="166"/>
      <c r="I134" s="165"/>
    </row>
    <row r="135" spans="1:9" ht="12.75">
      <c r="A135" s="88"/>
      <c r="B135" s="85" t="s">
        <v>269</v>
      </c>
      <c r="C135" s="134"/>
      <c r="D135" s="129"/>
      <c r="E135" s="137"/>
      <c r="F135" s="137"/>
      <c r="G135" s="164"/>
      <c r="H135" s="166"/>
      <c r="I135" s="165"/>
    </row>
    <row r="136" spans="1:9" ht="12.75">
      <c r="A136" s="88"/>
      <c r="B136" s="85" t="s">
        <v>270</v>
      </c>
      <c r="C136" s="134"/>
      <c r="D136" s="129"/>
      <c r="E136" s="137"/>
      <c r="F136" s="137"/>
      <c r="G136" s="164"/>
      <c r="H136" s="166"/>
      <c r="I136" s="165"/>
    </row>
    <row r="137" spans="1:9" ht="12.75">
      <c r="A137" s="88"/>
      <c r="B137" s="85" t="s">
        <v>271</v>
      </c>
      <c r="C137" s="134"/>
      <c r="D137" s="129"/>
      <c r="E137" s="137"/>
      <c r="F137" s="137"/>
      <c r="G137" s="164"/>
      <c r="H137" s="166"/>
      <c r="I137" s="165"/>
    </row>
    <row r="138" spans="1:9" ht="12.75">
      <c r="A138" s="88">
        <v>41035200</v>
      </c>
      <c r="B138" s="85" t="s">
        <v>272</v>
      </c>
      <c r="C138" s="134">
        <v>493326</v>
      </c>
      <c r="D138" s="134">
        <v>493326</v>
      </c>
      <c r="E138" s="137">
        <v>493326</v>
      </c>
      <c r="F138" s="137">
        <v>41599</v>
      </c>
      <c r="G138" s="164">
        <f>F138/C138*100</f>
        <v>8.43235507554842</v>
      </c>
      <c r="H138" s="166">
        <f>F138/D138*100</f>
        <v>8.43235507554842</v>
      </c>
      <c r="I138" s="165">
        <f>F138/E138*100</f>
        <v>8.43235507554842</v>
      </c>
    </row>
    <row r="139" spans="1:9" ht="12.75">
      <c r="A139" s="88"/>
      <c r="B139" s="85" t="s">
        <v>254</v>
      </c>
      <c r="C139" s="134"/>
      <c r="D139" s="129"/>
      <c r="E139" s="137"/>
      <c r="F139" s="137"/>
      <c r="G139" s="164"/>
      <c r="H139" s="166"/>
      <c r="I139" s="165"/>
    </row>
    <row r="140" spans="1:9" ht="12.75">
      <c r="A140" s="54">
        <v>41035800</v>
      </c>
      <c r="B140" s="55" t="s">
        <v>154</v>
      </c>
      <c r="C140" s="129">
        <v>1160633</v>
      </c>
      <c r="D140" s="129">
        <v>1160633</v>
      </c>
      <c r="E140" s="136">
        <v>556371</v>
      </c>
      <c r="F140" s="137">
        <v>483097</v>
      </c>
      <c r="G140" s="164">
        <f>F140/C140*100</f>
        <v>41.62357954667841</v>
      </c>
      <c r="H140" s="166">
        <f>F140/D140*100</f>
        <v>41.62357954667841</v>
      </c>
      <c r="I140" s="165">
        <f>F140/E140*100</f>
        <v>86.83001090998633</v>
      </c>
    </row>
    <row r="141" spans="1:9" ht="12.75">
      <c r="A141" s="54"/>
      <c r="B141" s="55" t="s">
        <v>50</v>
      </c>
      <c r="C141" s="129"/>
      <c r="D141" s="129"/>
      <c r="E141" s="136"/>
      <c r="F141" s="137"/>
      <c r="G141" s="164"/>
      <c r="H141" s="166"/>
      <c r="I141" s="165"/>
    </row>
    <row r="142" spans="1:9" ht="12.75">
      <c r="A142" s="54"/>
      <c r="B142" s="55" t="s">
        <v>51</v>
      </c>
      <c r="C142" s="129"/>
      <c r="D142" s="129"/>
      <c r="E142" s="127"/>
      <c r="F142" s="138"/>
      <c r="G142" s="164"/>
      <c r="H142" s="166"/>
      <c r="I142" s="165"/>
    </row>
    <row r="143" spans="1:9" ht="12.75">
      <c r="A143" s="54"/>
      <c r="B143" s="55" t="s">
        <v>52</v>
      </c>
      <c r="C143" s="129"/>
      <c r="D143" s="129"/>
      <c r="E143" s="139"/>
      <c r="F143" s="136"/>
      <c r="G143" s="159"/>
      <c r="H143" s="166"/>
      <c r="I143" s="161"/>
    </row>
    <row r="144" spans="1:9" ht="12.75">
      <c r="A144" s="54"/>
      <c r="B144" s="55" t="s">
        <v>53</v>
      </c>
      <c r="C144" s="129"/>
      <c r="D144" s="129"/>
      <c r="E144" s="136"/>
      <c r="F144" s="136"/>
      <c r="G144" s="159"/>
      <c r="H144" s="166"/>
      <c r="I144" s="161"/>
    </row>
    <row r="145" spans="1:9" ht="13.5" thickBot="1">
      <c r="A145" s="54"/>
      <c r="B145" s="55"/>
      <c r="C145" s="129"/>
      <c r="D145" s="129"/>
      <c r="E145" s="136"/>
      <c r="F145" s="136"/>
      <c r="G145" s="159"/>
      <c r="H145" s="166"/>
      <c r="I145" s="161"/>
    </row>
    <row r="146" spans="1:9" ht="13.5" thickBot="1">
      <c r="A146" s="11">
        <v>900102</v>
      </c>
      <c r="B146" s="32" t="s">
        <v>115</v>
      </c>
      <c r="C146" s="140">
        <f>C98+C100</f>
        <v>343174618</v>
      </c>
      <c r="D146" s="140">
        <f>D98+D100</f>
        <v>353218115</v>
      </c>
      <c r="E146" s="140">
        <f>E98+E100</f>
        <v>238943230</v>
      </c>
      <c r="F146" s="140">
        <f>F98+F100</f>
        <v>236749994</v>
      </c>
      <c r="G146" s="168">
        <f>F146/C146*100</f>
        <v>68.98820063667995</v>
      </c>
      <c r="H146" s="170">
        <f>F146/D146*100</f>
        <v>67.02657195257383</v>
      </c>
      <c r="I146" s="169">
        <f>F146/E146*100</f>
        <v>99.0821100057951</v>
      </c>
    </row>
    <row r="147" spans="1:9" ht="13.5" thickBot="1">
      <c r="A147" s="10">
        <v>602100</v>
      </c>
      <c r="B147" s="15" t="s">
        <v>116</v>
      </c>
      <c r="C147" s="140"/>
      <c r="D147" s="126"/>
      <c r="E147" s="136"/>
      <c r="F147" s="137">
        <v>22565602</v>
      </c>
      <c r="G147" s="40"/>
      <c r="H147" s="40"/>
      <c r="I147" s="40"/>
    </row>
    <row r="148" spans="1:9" ht="13.5" thickBot="1">
      <c r="A148" s="10">
        <v>603000</v>
      </c>
      <c r="B148" s="15" t="s">
        <v>122</v>
      </c>
      <c r="C148" s="140"/>
      <c r="D148" s="140"/>
      <c r="E148" s="141"/>
      <c r="F148" s="142"/>
      <c r="G148" s="43"/>
      <c r="H148" s="43"/>
      <c r="I148" s="43"/>
    </row>
    <row r="149" spans="1:9" ht="15.75" customHeight="1" thickBot="1">
      <c r="A149" s="10">
        <v>208400</v>
      </c>
      <c r="B149" s="15" t="s">
        <v>288</v>
      </c>
      <c r="C149" s="140"/>
      <c r="D149" s="140"/>
      <c r="E149" s="150"/>
      <c r="F149" s="178">
        <v>-232660</v>
      </c>
      <c r="G149" s="43"/>
      <c r="H149" s="43"/>
      <c r="I149" s="43"/>
    </row>
    <row r="150" spans="1:9" ht="13.5" thickBot="1">
      <c r="A150" s="9"/>
      <c r="B150" s="31" t="s">
        <v>117</v>
      </c>
      <c r="C150" s="140">
        <f>C146</f>
        <v>343174618</v>
      </c>
      <c r="D150" s="140">
        <f>D146</f>
        <v>353218115</v>
      </c>
      <c r="E150" s="140">
        <f>E146</f>
        <v>238943230</v>
      </c>
      <c r="F150" s="140">
        <f>F146+F147+F148+F149</f>
        <v>259082936</v>
      </c>
      <c r="G150" s="43">
        <f>F150/C150*100</f>
        <v>75.49594941196962</v>
      </c>
      <c r="H150" s="43">
        <f aca="true" t="shared" si="11" ref="H150:H162">F150/D150*100</f>
        <v>73.34927768356388</v>
      </c>
      <c r="I150" s="43">
        <f>F150/E150*100</f>
        <v>108.42865730073206</v>
      </c>
    </row>
    <row r="151" spans="1:9" ht="12.75">
      <c r="A151" s="7"/>
      <c r="B151" s="30" t="s">
        <v>118</v>
      </c>
      <c r="C151" s="143">
        <f>C152</f>
        <v>9665941</v>
      </c>
      <c r="D151" s="143">
        <f>D152</f>
        <v>12764610</v>
      </c>
      <c r="E151" s="143">
        <f>E152</f>
        <v>12764610</v>
      </c>
      <c r="F151" s="143">
        <f>F152</f>
        <v>7423559</v>
      </c>
      <c r="G151" s="173">
        <f>F151/C151*100</f>
        <v>76.80120331791804</v>
      </c>
      <c r="H151" s="45">
        <f t="shared" si="11"/>
        <v>58.157350675030415</v>
      </c>
      <c r="I151" s="172">
        <f>F151/E151*100</f>
        <v>58.157350675030415</v>
      </c>
    </row>
    <row r="152" spans="1:9" ht="12.75">
      <c r="A152" s="7">
        <v>25000000</v>
      </c>
      <c r="B152" s="8" t="s">
        <v>79</v>
      </c>
      <c r="C152" s="126">
        <f>C153+C160</f>
        <v>9665941</v>
      </c>
      <c r="D152" s="126">
        <f>D153+D160</f>
        <v>12764610</v>
      </c>
      <c r="E152" s="126">
        <f>E153+E160</f>
        <v>12764610</v>
      </c>
      <c r="F152" s="126">
        <f>F153+F160</f>
        <v>7423559</v>
      </c>
      <c r="G152" s="171">
        <f>F152/C152*100</f>
        <v>76.80120331791804</v>
      </c>
      <c r="H152" s="40">
        <f t="shared" si="11"/>
        <v>58.157350675030415</v>
      </c>
      <c r="I152" s="172">
        <f>F152/E152*100</f>
        <v>58.157350675030415</v>
      </c>
    </row>
    <row r="153" spans="1:9" ht="12.75">
      <c r="A153" s="7">
        <v>25010000</v>
      </c>
      <c r="B153" s="8" t="s">
        <v>100</v>
      </c>
      <c r="C153" s="126">
        <f>C155+C157+C158</f>
        <v>9665941</v>
      </c>
      <c r="D153" s="126">
        <f>D155+D157+D158</f>
        <v>9691654</v>
      </c>
      <c r="E153" s="126">
        <f>E155+E157+E158</f>
        <v>9691654</v>
      </c>
      <c r="F153" s="126">
        <f>F155+F157+F158</f>
        <v>4254692</v>
      </c>
      <c r="G153" s="171">
        <f>F153/C153*100</f>
        <v>44.01735951005701</v>
      </c>
      <c r="H153" s="40">
        <f t="shared" si="11"/>
        <v>43.90057672302375</v>
      </c>
      <c r="I153" s="172">
        <f>F153/E153*100</f>
        <v>43.90057672302375</v>
      </c>
    </row>
    <row r="154" spans="1:9" ht="12.75">
      <c r="A154" s="7"/>
      <c r="B154" s="8" t="s">
        <v>228</v>
      </c>
      <c r="C154" s="126"/>
      <c r="D154" s="126"/>
      <c r="E154" s="126"/>
      <c r="F154" s="126"/>
      <c r="G154" s="171"/>
      <c r="H154" s="38"/>
      <c r="I154" s="172"/>
    </row>
    <row r="155" spans="1:9" ht="12.75">
      <c r="A155" s="12">
        <v>25010100</v>
      </c>
      <c r="B155" s="13" t="s">
        <v>207</v>
      </c>
      <c r="C155" s="128">
        <v>9330718</v>
      </c>
      <c r="D155" s="128">
        <v>9330718</v>
      </c>
      <c r="E155" s="128">
        <v>9330718</v>
      </c>
      <c r="F155" s="131">
        <v>4076103</v>
      </c>
      <c r="G155" s="159">
        <f>F155/C155*100</f>
        <v>43.68477324038729</v>
      </c>
      <c r="H155" s="40">
        <f t="shared" si="11"/>
        <v>43.68477324038729</v>
      </c>
      <c r="I155" s="161">
        <f>F155/E155*100</f>
        <v>43.68477324038729</v>
      </c>
    </row>
    <row r="156" spans="1:9" ht="12.75">
      <c r="A156" s="12"/>
      <c r="B156" s="13" t="s">
        <v>208</v>
      </c>
      <c r="C156" s="128"/>
      <c r="D156" s="128"/>
      <c r="E156" s="128"/>
      <c r="F156" s="144"/>
      <c r="G156" s="159"/>
      <c r="H156" s="40"/>
      <c r="I156" s="161"/>
    </row>
    <row r="157" spans="1:9" ht="12.75">
      <c r="A157" s="12">
        <v>25010300</v>
      </c>
      <c r="B157" s="13" t="s">
        <v>99</v>
      </c>
      <c r="C157" s="128">
        <v>335223</v>
      </c>
      <c r="D157" s="128">
        <v>335223</v>
      </c>
      <c r="E157" s="128">
        <v>335223</v>
      </c>
      <c r="F157" s="145">
        <v>145295</v>
      </c>
      <c r="G157" s="171">
        <f>F157/C157*100</f>
        <v>43.342789725048696</v>
      </c>
      <c r="H157" s="40">
        <f t="shared" si="11"/>
        <v>43.342789725048696</v>
      </c>
      <c r="I157" s="172">
        <f>F157/E157*100</f>
        <v>43.342789725048696</v>
      </c>
    </row>
    <row r="158" spans="1:9" ht="12.75">
      <c r="A158" s="12">
        <v>25010400</v>
      </c>
      <c r="B158" s="13" t="s">
        <v>209</v>
      </c>
      <c r="C158" s="128">
        <v>0</v>
      </c>
      <c r="D158" s="128">
        <v>25713</v>
      </c>
      <c r="E158" s="128">
        <v>25713</v>
      </c>
      <c r="F158" s="131">
        <v>33294</v>
      </c>
      <c r="G158" s="159">
        <v>0</v>
      </c>
      <c r="H158" s="40">
        <f t="shared" si="11"/>
        <v>129.48314082370786</v>
      </c>
      <c r="I158" s="161">
        <f>F158/E158*100</f>
        <v>129.48314082370786</v>
      </c>
    </row>
    <row r="159" spans="1:9" ht="12.75">
      <c r="A159" s="12"/>
      <c r="B159" s="13" t="s">
        <v>210</v>
      </c>
      <c r="C159" s="128"/>
      <c r="D159" s="128"/>
      <c r="E159" s="128"/>
      <c r="F159" s="131"/>
      <c r="G159" s="159"/>
      <c r="H159" s="40"/>
      <c r="I159" s="161"/>
    </row>
    <row r="160" spans="1:9" ht="12.75">
      <c r="A160" s="7">
        <v>25020000</v>
      </c>
      <c r="B160" s="8" t="s">
        <v>104</v>
      </c>
      <c r="C160" s="126">
        <f>C161+C162</f>
        <v>0</v>
      </c>
      <c r="D160" s="126">
        <f>D161+D162</f>
        <v>3072956</v>
      </c>
      <c r="E160" s="126">
        <f>E161+E162</f>
        <v>3072956</v>
      </c>
      <c r="F160" s="145">
        <f>F161+F162</f>
        <v>3168867</v>
      </c>
      <c r="G160" s="159">
        <v>0</v>
      </c>
      <c r="H160" s="40">
        <f t="shared" si="11"/>
        <v>103.12113157493957</v>
      </c>
      <c r="I160" s="161">
        <f>F160/E160*100</f>
        <v>103.12113157493957</v>
      </c>
    </row>
    <row r="161" spans="1:9" ht="12.75">
      <c r="A161" s="12">
        <v>25020100</v>
      </c>
      <c r="B161" s="13" t="s">
        <v>211</v>
      </c>
      <c r="C161" s="128">
        <v>0</v>
      </c>
      <c r="D161" s="128">
        <v>1575151</v>
      </c>
      <c r="E161" s="128">
        <v>1575151</v>
      </c>
      <c r="F161" s="131">
        <v>1517424</v>
      </c>
      <c r="G161" s="159">
        <v>0</v>
      </c>
      <c r="H161" s="40">
        <f t="shared" si="11"/>
        <v>96.33514501149413</v>
      </c>
      <c r="I161" s="161">
        <f>F161/E161*100</f>
        <v>96.33514501149413</v>
      </c>
    </row>
    <row r="162" spans="1:9" ht="12.75">
      <c r="A162" s="12">
        <v>25020200</v>
      </c>
      <c r="B162" s="13" t="s">
        <v>101</v>
      </c>
      <c r="C162" s="128">
        <v>0</v>
      </c>
      <c r="D162" s="128">
        <v>1497805</v>
      </c>
      <c r="E162" s="128">
        <v>1497805</v>
      </c>
      <c r="F162" s="131">
        <v>1651443</v>
      </c>
      <c r="G162" s="159">
        <v>0</v>
      </c>
      <c r="H162" s="40">
        <f t="shared" si="11"/>
        <v>110.25754353871164</v>
      </c>
      <c r="I162" s="161">
        <f>F162/E162*100</f>
        <v>110.25754353871164</v>
      </c>
    </row>
    <row r="163" spans="1:9" ht="14.25">
      <c r="A163" s="12"/>
      <c r="B163" s="13" t="s">
        <v>102</v>
      </c>
      <c r="C163" s="146"/>
      <c r="D163" s="146"/>
      <c r="E163" s="139"/>
      <c r="F163" s="146"/>
      <c r="G163" s="174"/>
      <c r="H163" s="53"/>
      <c r="I163" s="176"/>
    </row>
    <row r="164" spans="1:9" ht="14.25">
      <c r="A164" s="12"/>
      <c r="B164" s="13" t="s">
        <v>103</v>
      </c>
      <c r="C164" s="146"/>
      <c r="D164" s="146"/>
      <c r="E164" s="146"/>
      <c r="F164" s="146"/>
      <c r="G164" s="174"/>
      <c r="H164" s="53"/>
      <c r="I164" s="176"/>
    </row>
    <row r="165" spans="1:9" ht="14.25">
      <c r="A165" s="12"/>
      <c r="B165" s="13" t="s">
        <v>38</v>
      </c>
      <c r="C165" s="146"/>
      <c r="D165" s="146"/>
      <c r="E165" s="146"/>
      <c r="F165" s="146"/>
      <c r="G165" s="174"/>
      <c r="H165" s="53"/>
      <c r="I165" s="176"/>
    </row>
    <row r="166" spans="1:9" ht="14.25">
      <c r="A166" s="12"/>
      <c r="B166" s="13" t="s">
        <v>39</v>
      </c>
      <c r="C166" s="146"/>
      <c r="D166" s="146"/>
      <c r="E166" s="146"/>
      <c r="F166" s="146"/>
      <c r="G166" s="174"/>
      <c r="H166" s="53"/>
      <c r="I166" s="176"/>
    </row>
    <row r="167" spans="1:9" ht="13.5" thickBot="1">
      <c r="A167" s="1"/>
      <c r="B167" s="4"/>
      <c r="C167" s="146"/>
      <c r="D167" s="146"/>
      <c r="E167" s="139"/>
      <c r="F167" s="146"/>
      <c r="G167" s="175"/>
      <c r="H167" s="48"/>
      <c r="I167" s="176"/>
    </row>
    <row r="168" spans="1:9" ht="13.5" thickBot="1">
      <c r="A168" s="10">
        <v>602100</v>
      </c>
      <c r="B168" s="33" t="s">
        <v>116</v>
      </c>
      <c r="C168" s="147"/>
      <c r="D168" s="147"/>
      <c r="E168" s="148"/>
      <c r="F168" s="141">
        <v>1797887</v>
      </c>
      <c r="G168" s="50"/>
      <c r="H168" s="43"/>
      <c r="I168" s="50"/>
    </row>
    <row r="169" spans="1:9" ht="13.5" thickBot="1">
      <c r="A169" s="10">
        <v>602300</v>
      </c>
      <c r="B169" s="93" t="s">
        <v>54</v>
      </c>
      <c r="C169" s="147"/>
      <c r="D169" s="147"/>
      <c r="E169" s="149"/>
      <c r="F169" s="150">
        <v>-8483</v>
      </c>
      <c r="G169" s="50"/>
      <c r="H169" s="50"/>
      <c r="I169" s="50"/>
    </row>
    <row r="170" spans="1:9" ht="13.5" thickBot="1">
      <c r="A170" s="10">
        <v>602400</v>
      </c>
      <c r="B170" s="15" t="s">
        <v>288</v>
      </c>
      <c r="C170" s="147"/>
      <c r="D170" s="147"/>
      <c r="E170" s="149"/>
      <c r="F170" s="150">
        <v>232660</v>
      </c>
      <c r="G170" s="50"/>
      <c r="H170" s="50"/>
      <c r="I170" s="50"/>
    </row>
    <row r="171" spans="1:9" ht="13.5" thickBot="1">
      <c r="A171" s="20"/>
      <c r="B171" s="8" t="s">
        <v>121</v>
      </c>
      <c r="C171" s="140">
        <f>C151</f>
        <v>9665941</v>
      </c>
      <c r="D171" s="140">
        <f>D151</f>
        <v>12764610</v>
      </c>
      <c r="E171" s="140">
        <f>E151</f>
        <v>12764610</v>
      </c>
      <c r="F171" s="140">
        <f>F151+F168+F169+F170</f>
        <v>9445623</v>
      </c>
      <c r="G171" s="43">
        <f>F171/C171*100</f>
        <v>97.7206771694551</v>
      </c>
      <c r="H171" s="43">
        <f>F171/D171*100</f>
        <v>73.99852404421287</v>
      </c>
      <c r="I171" s="43">
        <f>F171/E171*100</f>
        <v>73.99852404421287</v>
      </c>
    </row>
    <row r="172" spans="1:9" ht="13.5" thickBot="1">
      <c r="A172" s="10">
        <v>900103</v>
      </c>
      <c r="B172" s="33" t="s">
        <v>119</v>
      </c>
      <c r="C172" s="140">
        <f>C150+C171</f>
        <v>352840559</v>
      </c>
      <c r="D172" s="140">
        <f>D150+D171</f>
        <v>365982725</v>
      </c>
      <c r="E172" s="140">
        <f>E150+E171</f>
        <v>251707840</v>
      </c>
      <c r="F172" s="140">
        <f>F150+F171</f>
        <v>268528559</v>
      </c>
      <c r="G172" s="42">
        <f>F172/C172*100</f>
        <v>76.10478788522722</v>
      </c>
      <c r="H172" s="42">
        <f>F172/D172*100</f>
        <v>73.37192185778714</v>
      </c>
      <c r="I172" s="42">
        <f>F172/E172*100</f>
        <v>106.68263610700406</v>
      </c>
    </row>
    <row r="173" spans="3:9" ht="12.75">
      <c r="C173" s="151"/>
      <c r="D173" s="151"/>
      <c r="E173" s="151"/>
      <c r="F173" s="151"/>
      <c r="G173" s="5"/>
      <c r="H173" s="5"/>
      <c r="I173" s="5"/>
    </row>
    <row r="174" spans="3:9" ht="12.75">
      <c r="C174" s="151"/>
      <c r="D174" s="151"/>
      <c r="E174" s="151"/>
      <c r="F174" s="151"/>
      <c r="G174" s="5"/>
      <c r="H174" s="5"/>
      <c r="I174" s="5"/>
    </row>
    <row r="175" spans="3:9" ht="12.75">
      <c r="C175" s="151"/>
      <c r="D175" s="151"/>
      <c r="E175" s="151"/>
      <c r="F175" s="151"/>
      <c r="G175" s="5"/>
      <c r="H175" s="5"/>
      <c r="I175" s="5"/>
    </row>
    <row r="176" spans="3:9" ht="12.75">
      <c r="C176" s="151"/>
      <c r="D176" s="151"/>
      <c r="E176" s="151"/>
      <c r="F176" s="151"/>
      <c r="G176" s="5"/>
      <c r="H176" s="5"/>
      <c r="I176" s="5"/>
    </row>
    <row r="177" spans="3:9" ht="12.75">
      <c r="C177" s="151"/>
      <c r="D177" s="151"/>
      <c r="E177" s="151"/>
      <c r="F177" s="151"/>
      <c r="G177" s="5"/>
      <c r="H177" s="5"/>
      <c r="I177" s="5"/>
    </row>
    <row r="178" spans="3:9" ht="12.75">
      <c r="C178" s="151"/>
      <c r="D178" s="151"/>
      <c r="E178" s="151"/>
      <c r="F178" s="151"/>
      <c r="G178" s="5"/>
      <c r="H178" s="5"/>
      <c r="I178" s="5"/>
    </row>
    <row r="179" spans="7:9" ht="12.75">
      <c r="G179" s="5"/>
      <c r="H179" s="5"/>
      <c r="I179" s="5"/>
    </row>
    <row r="180" spans="2:9" ht="14.25">
      <c r="B180" s="34"/>
      <c r="C180" s="5"/>
      <c r="D180" s="5"/>
      <c r="E180" s="5"/>
      <c r="G180" s="5"/>
      <c r="H180" s="5"/>
      <c r="I180" s="5"/>
    </row>
    <row r="181" spans="2:9" ht="15">
      <c r="B181" s="154" t="s">
        <v>276</v>
      </c>
      <c r="C181" s="154"/>
      <c r="D181" s="154"/>
      <c r="E181" s="154"/>
      <c r="F181" s="154"/>
      <c r="G181" s="154"/>
      <c r="H181" s="154"/>
      <c r="I181" s="5"/>
    </row>
    <row r="182" spans="2:9" ht="15">
      <c r="B182" s="154" t="s">
        <v>277</v>
      </c>
      <c r="E182" s="154" t="s">
        <v>278</v>
      </c>
      <c r="G182" s="5"/>
      <c r="H182" s="5"/>
      <c r="I182" s="5"/>
    </row>
    <row r="183" spans="7:9" ht="12.75">
      <c r="G183" s="5"/>
      <c r="H183" s="5"/>
      <c r="I183" s="5"/>
    </row>
    <row r="184" spans="7:9" ht="12.75">
      <c r="G184" s="5"/>
      <c r="H184" s="5"/>
      <c r="I184" s="5"/>
    </row>
    <row r="185" spans="7:9" ht="12.75">
      <c r="G185" s="5"/>
      <c r="H185" s="5"/>
      <c r="I185" s="5"/>
    </row>
  </sheetData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7"/>
  <sheetViews>
    <sheetView zoomScale="75" zoomScaleNormal="75" workbookViewId="0" topLeftCell="A73">
      <selection activeCell="D136" sqref="D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309052755</v>
      </c>
      <c r="D79" s="118">
        <f aca="true" t="shared" si="1" ref="D79:F80">D80</f>
        <v>308852590</v>
      </c>
      <c r="E79" s="118">
        <f t="shared" si="1"/>
        <v>200165</v>
      </c>
      <c r="F79" s="114">
        <f t="shared" si="1"/>
        <v>200165</v>
      </c>
      <c r="G79" s="61"/>
    </row>
    <row r="80" spans="1:7" ht="15.75">
      <c r="A80" s="101">
        <v>41000000</v>
      </c>
      <c r="B80" s="107" t="s">
        <v>81</v>
      </c>
      <c r="C80" s="118">
        <f>D80+E80</f>
        <v>309052755</v>
      </c>
      <c r="D80" s="118">
        <f t="shared" si="1"/>
        <v>308852590</v>
      </c>
      <c r="E80" s="118">
        <f t="shared" si="1"/>
        <v>200165</v>
      </c>
      <c r="F80" s="114">
        <f t="shared" si="1"/>
        <v>200165</v>
      </c>
      <c r="G80" s="61"/>
    </row>
    <row r="81" spans="1:7" ht="15.75">
      <c r="A81" s="101">
        <v>41030000</v>
      </c>
      <c r="B81" s="107" t="s">
        <v>82</v>
      </c>
      <c r="C81" s="118">
        <f>D81+E81</f>
        <v>309052755</v>
      </c>
      <c r="D81" s="118">
        <f>D84+D88+D92+D95+D135+D97</f>
        <v>308852590</v>
      </c>
      <c r="E81" s="118">
        <f>E97</f>
        <v>200165</v>
      </c>
      <c r="F81" s="114">
        <f>F97</f>
        <v>200165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38389292</v>
      </c>
      <c r="D97" s="119">
        <f>D98+D100+D101+D103+D108+D112+D116+D119+D121+D122+D124+D126</f>
        <v>38189127</v>
      </c>
      <c r="E97" s="119">
        <f>E130</f>
        <v>200165</v>
      </c>
      <c r="F97" s="119">
        <f>F130</f>
        <v>200165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35040836</v>
      </c>
      <c r="D100" s="120">
        <v>35040836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20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</f>
        <v>750467</v>
      </c>
      <c r="D124" s="120">
        <v>750467</v>
      </c>
      <c r="E124" s="119"/>
      <c r="F124" s="115"/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285</v>
      </c>
      <c r="C130" s="120">
        <f>E130</f>
        <v>200165</v>
      </c>
      <c r="D130" s="119"/>
      <c r="E130" s="119">
        <f>F130</f>
        <v>200165</v>
      </c>
      <c r="F130" s="119">
        <v>200165</v>
      </c>
      <c r="G130" s="61"/>
    </row>
    <row r="131" spans="1:7" ht="15">
      <c r="A131" s="86"/>
      <c r="B131" s="58" t="s">
        <v>286</v>
      </c>
      <c r="C131" s="120"/>
      <c r="D131" s="119"/>
      <c r="E131" s="119"/>
      <c r="F131" s="115"/>
      <c r="G131" s="61"/>
    </row>
    <row r="132" spans="1:7" ht="15">
      <c r="A132" s="86"/>
      <c r="B132" s="58" t="s">
        <v>287</v>
      </c>
      <c r="C132" s="120"/>
      <c r="D132" s="119"/>
      <c r="E132" s="119"/>
      <c r="F132" s="115"/>
      <c r="G132" s="61"/>
    </row>
    <row r="133" spans="1:7" ht="15">
      <c r="A133" s="86">
        <v>41035200</v>
      </c>
      <c r="B133" s="58" t="s">
        <v>253</v>
      </c>
      <c r="C133" s="157">
        <f>D133</f>
        <v>493326</v>
      </c>
      <c r="D133" s="157">
        <v>493326</v>
      </c>
      <c r="E133" s="119"/>
      <c r="F133" s="115"/>
      <c r="G133" s="61"/>
    </row>
    <row r="134" spans="1:7" ht="15">
      <c r="A134" s="86"/>
      <c r="B134" s="58" t="s">
        <v>254</v>
      </c>
      <c r="C134" s="120"/>
      <c r="D134" s="119"/>
      <c r="E134" s="119"/>
      <c r="F134" s="115"/>
      <c r="G134" s="61"/>
    </row>
    <row r="135" spans="1:7" ht="18" customHeight="1">
      <c r="A135" s="97">
        <v>41035800</v>
      </c>
      <c r="B135" s="108" t="s">
        <v>237</v>
      </c>
      <c r="C135" s="120">
        <f>D135</f>
        <v>1087333</v>
      </c>
      <c r="D135" s="119">
        <v>1087333</v>
      </c>
      <c r="E135" s="119"/>
      <c r="F135" s="115"/>
      <c r="G135" s="61"/>
    </row>
    <row r="136" spans="1:7" ht="15">
      <c r="A136" s="97"/>
      <c r="B136" s="108" t="s">
        <v>0</v>
      </c>
      <c r="C136" s="120"/>
      <c r="D136" s="119"/>
      <c r="E136" s="119"/>
      <c r="F136" s="115"/>
      <c r="G136" s="61"/>
    </row>
    <row r="137" spans="1:7" ht="15">
      <c r="A137" s="97"/>
      <c r="B137" s="108" t="s">
        <v>1</v>
      </c>
      <c r="C137" s="119"/>
      <c r="D137" s="119"/>
      <c r="E137" s="119"/>
      <c r="F137" s="115"/>
      <c r="G137" s="61"/>
    </row>
    <row r="138" spans="1:7" ht="15">
      <c r="A138" s="97"/>
      <c r="B138" s="108" t="s">
        <v>2</v>
      </c>
      <c r="C138" s="119"/>
      <c r="D138" s="119"/>
      <c r="E138" s="119"/>
      <c r="F138" s="115"/>
      <c r="G138" s="61"/>
    </row>
    <row r="139" spans="1:7" ht="15.75" thickBot="1">
      <c r="A139" s="97"/>
      <c r="B139" s="108" t="s">
        <v>3</v>
      </c>
      <c r="C139" s="119"/>
      <c r="D139" s="119"/>
      <c r="E139" s="119"/>
      <c r="F139" s="115"/>
      <c r="G139" s="61"/>
    </row>
    <row r="140" spans="1:7" ht="16.5" thickBot="1">
      <c r="A140" s="110"/>
      <c r="B140" s="111" t="s">
        <v>84</v>
      </c>
      <c r="C140" s="121">
        <f>C78+C79</f>
        <v>445350886</v>
      </c>
      <c r="D140" s="121">
        <f>D79+D78</f>
        <v>435484780</v>
      </c>
      <c r="E140" s="121">
        <f>E78+E79</f>
        <v>9866106</v>
      </c>
      <c r="F140" s="116">
        <f>F79</f>
        <v>200165</v>
      </c>
      <c r="G140" s="61"/>
    </row>
    <row r="141" spans="1:7" ht="15.75">
      <c r="A141" s="107"/>
      <c r="B141" s="107"/>
      <c r="C141" s="123"/>
      <c r="D141" s="123"/>
      <c r="E141" s="123"/>
      <c r="F141" s="117"/>
      <c r="G141" s="61"/>
    </row>
    <row r="142" spans="1:7" ht="15">
      <c r="A142" s="78"/>
      <c r="B142" s="78"/>
      <c r="C142" s="124"/>
      <c r="D142" s="123"/>
      <c r="E142" s="123"/>
      <c r="F142" s="117"/>
      <c r="G142" s="61"/>
    </row>
    <row r="143" spans="1:7" ht="15">
      <c r="A143" s="78"/>
      <c r="B143" s="78"/>
      <c r="C143" s="124"/>
      <c r="D143" s="123"/>
      <c r="E143" s="123"/>
      <c r="F143" s="117"/>
      <c r="G143" s="61"/>
    </row>
    <row r="144" spans="1:7" ht="15">
      <c r="A144" s="78"/>
      <c r="B144" s="78"/>
      <c r="C144" s="78"/>
      <c r="D144" s="79"/>
      <c r="E144" s="80"/>
      <c r="F144" s="80"/>
      <c r="G144" s="61"/>
    </row>
    <row r="145" spans="1:7" ht="14.25">
      <c r="A145" s="60"/>
      <c r="B145" s="60"/>
      <c r="C145" s="60"/>
      <c r="D145" s="60"/>
      <c r="E145" s="60"/>
      <c r="F145" s="81"/>
      <c r="G145" s="61"/>
    </row>
    <row r="146" spans="1:7" ht="18">
      <c r="A146" s="82" t="s">
        <v>206</v>
      </c>
      <c r="B146" s="82"/>
      <c r="C146" s="82"/>
      <c r="D146" s="82" t="s">
        <v>11</v>
      </c>
      <c r="E146" s="60"/>
      <c r="F146" s="60"/>
      <c r="G146" s="61"/>
    </row>
    <row r="147" spans="1:7" ht="18">
      <c r="A147" s="82"/>
      <c r="B147" s="82"/>
      <c r="C147" s="82"/>
      <c r="D147" s="82"/>
      <c r="E147" s="60"/>
      <c r="F147" s="60"/>
      <c r="G147" s="61"/>
    </row>
    <row r="148" spans="1:7" ht="14.25">
      <c r="A148" s="60"/>
      <c r="B148" s="60"/>
      <c r="C148" s="60"/>
      <c r="D148" s="60"/>
      <c r="E148" s="60"/>
      <c r="F148" s="60"/>
      <c r="G148" s="61"/>
    </row>
    <row r="149" spans="1:7" ht="14.25">
      <c r="A149" s="60"/>
      <c r="B149" s="60"/>
      <c r="C149" s="60"/>
      <c r="D149" s="60"/>
      <c r="E149" s="60"/>
      <c r="F149" s="60"/>
      <c r="G149" s="61"/>
    </row>
    <row r="150" spans="1:7" ht="14.25">
      <c r="A150" s="60"/>
      <c r="B150" s="60"/>
      <c r="C150" s="60"/>
      <c r="D150" s="60"/>
      <c r="E150" s="60"/>
      <c r="F150" s="60"/>
      <c r="G150" s="61"/>
    </row>
    <row r="151" spans="1:7" ht="14.25">
      <c r="A151" s="60"/>
      <c r="B151" s="60"/>
      <c r="C151" s="60"/>
      <c r="D151" s="60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1"/>
  <sheetViews>
    <sheetView zoomScale="75" zoomScaleNormal="75" workbookViewId="0" topLeftCell="A79">
      <selection activeCell="D101" sqref="D101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314076153</v>
      </c>
      <c r="D79" s="118">
        <f aca="true" t="shared" si="1" ref="D79:F80">D80</f>
        <v>312003717</v>
      </c>
      <c r="E79" s="118">
        <f t="shared" si="1"/>
        <v>2072436</v>
      </c>
      <c r="F79" s="114">
        <f t="shared" si="1"/>
        <v>2072436</v>
      </c>
      <c r="G79" s="61"/>
    </row>
    <row r="80" spans="1:7" ht="15.75">
      <c r="A80" s="101">
        <v>41000000</v>
      </c>
      <c r="B80" s="107" t="s">
        <v>81</v>
      </c>
      <c r="C80" s="118">
        <f>D80+E80</f>
        <v>314076153</v>
      </c>
      <c r="D80" s="118">
        <f t="shared" si="1"/>
        <v>312003717</v>
      </c>
      <c r="E80" s="118">
        <f t="shared" si="1"/>
        <v>2072436</v>
      </c>
      <c r="F80" s="114">
        <f t="shared" si="1"/>
        <v>2072436</v>
      </c>
      <c r="G80" s="61"/>
    </row>
    <row r="81" spans="1:7" ht="15.75">
      <c r="A81" s="101">
        <v>41030000</v>
      </c>
      <c r="B81" s="107" t="s">
        <v>82</v>
      </c>
      <c r="C81" s="118">
        <f>D81+E81</f>
        <v>314076153</v>
      </c>
      <c r="D81" s="118">
        <f>D84+D88+D92+D95+D139+D97</f>
        <v>312003717</v>
      </c>
      <c r="E81" s="118">
        <f>E97</f>
        <v>2072436</v>
      </c>
      <c r="F81" s="114">
        <f>F97</f>
        <v>2072436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117601996</v>
      </c>
      <c r="D84" s="119">
        <v>117601996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59373300</v>
      </c>
      <c r="D88" s="119">
        <v>59373300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92590454</v>
      </c>
      <c r="D95" s="119">
        <v>92590454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D97+E97</f>
        <v>43412690</v>
      </c>
      <c r="D97" s="119">
        <f>D98+D100+D101+D103+D108+D112+D116+D119+D121+D122+D124+D126+D130</f>
        <v>41340254</v>
      </c>
      <c r="E97" s="119">
        <f>E132+E124+E135</f>
        <v>2072436</v>
      </c>
      <c r="F97" s="119">
        <f>F132+F124+F135</f>
        <v>2072436</v>
      </c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20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35106302</v>
      </c>
      <c r="D100" s="120">
        <v>35106302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20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20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20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20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106296</v>
      </c>
      <c r="D116" s="120">
        <v>106296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20000</v>
      </c>
      <c r="D119" s="120">
        <v>20000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41035000</v>
      </c>
      <c r="B121" s="58" t="s">
        <v>280</v>
      </c>
      <c r="C121" s="120">
        <f>D121</f>
        <v>109901</v>
      </c>
      <c r="D121" s="120">
        <v>109901</v>
      </c>
      <c r="E121" s="119"/>
      <c r="F121" s="115"/>
      <c r="G121" s="61"/>
    </row>
    <row r="122" spans="1:7" ht="15">
      <c r="A122" s="86">
        <v>41035000</v>
      </c>
      <c r="B122" s="58" t="s">
        <v>281</v>
      </c>
      <c r="C122" s="120">
        <f>D122</f>
        <v>307732</v>
      </c>
      <c r="D122" s="120">
        <v>307732</v>
      </c>
      <c r="E122" s="119"/>
      <c r="F122" s="115"/>
      <c r="G122" s="61"/>
    </row>
    <row r="123" spans="1:7" ht="15">
      <c r="A123" s="86"/>
      <c r="B123" s="58" t="s">
        <v>282</v>
      </c>
      <c r="C123" s="120"/>
      <c r="D123" s="120"/>
      <c r="E123" s="119"/>
      <c r="F123" s="115"/>
      <c r="G123" s="61"/>
    </row>
    <row r="124" spans="1:7" ht="15">
      <c r="A124" s="86">
        <v>41035000</v>
      </c>
      <c r="B124" s="58" t="s">
        <v>251</v>
      </c>
      <c r="C124" s="120">
        <f>D124+E124</f>
        <v>3795262</v>
      </c>
      <c r="D124" s="120">
        <v>3772262</v>
      </c>
      <c r="E124" s="119">
        <f>F124</f>
        <v>23000</v>
      </c>
      <c r="F124" s="115">
        <v>23000</v>
      </c>
      <c r="G124" s="61"/>
    </row>
    <row r="125" spans="1:7" ht="15">
      <c r="A125" s="86"/>
      <c r="B125" s="58" t="s">
        <v>283</v>
      </c>
      <c r="C125" s="120"/>
      <c r="D125" s="120"/>
      <c r="E125" s="119"/>
      <c r="F125" s="115"/>
      <c r="G125" s="61"/>
    </row>
    <row r="126" spans="1:7" ht="15">
      <c r="A126" s="86">
        <v>41035000</v>
      </c>
      <c r="B126" s="58" t="s">
        <v>9</v>
      </c>
      <c r="C126" s="120">
        <f>D126</f>
        <v>930000</v>
      </c>
      <c r="D126" s="120">
        <v>930000</v>
      </c>
      <c r="E126" s="119"/>
      <c r="F126" s="115"/>
      <c r="G126" s="61"/>
    </row>
    <row r="127" spans="1:7" ht="15">
      <c r="A127" s="86"/>
      <c r="B127" s="58" t="s">
        <v>175</v>
      </c>
      <c r="C127" s="120"/>
      <c r="D127" s="119"/>
      <c r="E127" s="119"/>
      <c r="F127" s="115"/>
      <c r="G127" s="61"/>
    </row>
    <row r="128" spans="1:7" ht="15">
      <c r="A128" s="86"/>
      <c r="B128" s="58" t="s">
        <v>284</v>
      </c>
      <c r="C128" s="120"/>
      <c r="D128" s="119"/>
      <c r="E128" s="119"/>
      <c r="F128" s="115"/>
      <c r="G128" s="61"/>
    </row>
    <row r="129" spans="1:7" ht="15">
      <c r="A129" s="86"/>
      <c r="B129" s="58" t="s">
        <v>47</v>
      </c>
      <c r="C129" s="120"/>
      <c r="D129" s="119"/>
      <c r="E129" s="119"/>
      <c r="F129" s="115"/>
      <c r="G129" s="61"/>
    </row>
    <row r="130" spans="1:7" ht="15">
      <c r="A130" s="86">
        <v>41035000</v>
      </c>
      <c r="B130" s="58" t="s">
        <v>290</v>
      </c>
      <c r="C130" s="120">
        <v>0</v>
      </c>
      <c r="D130" s="119">
        <v>78828</v>
      </c>
      <c r="E130" s="119"/>
      <c r="F130" s="115"/>
      <c r="G130" s="61"/>
    </row>
    <row r="131" spans="1:7" ht="15">
      <c r="A131" s="86"/>
      <c r="B131" s="58" t="s">
        <v>291</v>
      </c>
      <c r="C131" s="120"/>
      <c r="D131" s="119"/>
      <c r="E131" s="119"/>
      <c r="F131" s="115"/>
      <c r="G131" s="61"/>
    </row>
    <row r="132" spans="1:7" ht="15">
      <c r="A132" s="86">
        <v>41035000</v>
      </c>
      <c r="B132" s="58" t="s">
        <v>285</v>
      </c>
      <c r="C132" s="120">
        <f>E132</f>
        <v>200165</v>
      </c>
      <c r="D132" s="119"/>
      <c r="E132" s="119">
        <f>F132</f>
        <v>200165</v>
      </c>
      <c r="F132" s="119">
        <v>200165</v>
      </c>
      <c r="G132" s="61"/>
    </row>
    <row r="133" spans="1:7" ht="15">
      <c r="A133" s="86"/>
      <c r="B133" s="58" t="s">
        <v>286</v>
      </c>
      <c r="C133" s="120"/>
      <c r="D133" s="119"/>
      <c r="E133" s="119"/>
      <c r="F133" s="115"/>
      <c r="G133" s="61"/>
    </row>
    <row r="134" spans="1:7" ht="15">
      <c r="A134" s="86"/>
      <c r="B134" s="58" t="s">
        <v>287</v>
      </c>
      <c r="C134" s="120"/>
      <c r="D134" s="119"/>
      <c r="E134" s="119"/>
      <c r="F134" s="115"/>
      <c r="G134" s="61"/>
    </row>
    <row r="135" spans="1:7" ht="15">
      <c r="A135" s="86">
        <v>41035000</v>
      </c>
      <c r="B135" s="58" t="s">
        <v>292</v>
      </c>
      <c r="C135" s="120">
        <f>E135</f>
        <v>1849271</v>
      </c>
      <c r="D135" s="119"/>
      <c r="E135" s="119">
        <f>F135</f>
        <v>1849271</v>
      </c>
      <c r="F135" s="115">
        <v>1849271</v>
      </c>
      <c r="G135" s="61"/>
    </row>
    <row r="136" spans="1:7" ht="15">
      <c r="A136" s="86"/>
      <c r="B136" s="58" t="s">
        <v>293</v>
      </c>
      <c r="C136" s="120"/>
      <c r="D136" s="119"/>
      <c r="E136" s="119"/>
      <c r="F136" s="115"/>
      <c r="G136" s="61"/>
    </row>
    <row r="137" spans="1:7" ht="15">
      <c r="A137" s="86">
        <v>41035200</v>
      </c>
      <c r="B137" s="58" t="s">
        <v>253</v>
      </c>
      <c r="C137" s="157">
        <f>D137</f>
        <v>493326</v>
      </c>
      <c r="D137" s="157">
        <v>493326</v>
      </c>
      <c r="E137" s="119"/>
      <c r="F137" s="115"/>
      <c r="G137" s="61"/>
    </row>
    <row r="138" spans="1:7" ht="15">
      <c r="A138" s="86"/>
      <c r="B138" s="58" t="s">
        <v>254</v>
      </c>
      <c r="C138" s="120"/>
      <c r="D138" s="119"/>
      <c r="E138" s="119"/>
      <c r="F138" s="115"/>
      <c r="G138" s="61"/>
    </row>
    <row r="139" spans="1:7" ht="18" customHeight="1">
      <c r="A139" s="97">
        <v>41035800</v>
      </c>
      <c r="B139" s="108" t="s">
        <v>237</v>
      </c>
      <c r="C139" s="120">
        <f>D139</f>
        <v>1087333</v>
      </c>
      <c r="D139" s="119">
        <v>1087333</v>
      </c>
      <c r="E139" s="119"/>
      <c r="F139" s="115"/>
      <c r="G139" s="61"/>
    </row>
    <row r="140" spans="1:7" ht="15">
      <c r="A140" s="97"/>
      <c r="B140" s="108" t="s">
        <v>0</v>
      </c>
      <c r="C140" s="120"/>
      <c r="D140" s="119"/>
      <c r="E140" s="119"/>
      <c r="F140" s="115"/>
      <c r="G140" s="61"/>
    </row>
    <row r="141" spans="1:7" ht="15">
      <c r="A141" s="97"/>
      <c r="B141" s="108" t="s">
        <v>1</v>
      </c>
      <c r="C141" s="119"/>
      <c r="D141" s="119"/>
      <c r="E141" s="119"/>
      <c r="F141" s="115"/>
      <c r="G141" s="61"/>
    </row>
    <row r="142" spans="1:7" ht="15">
      <c r="A142" s="97"/>
      <c r="B142" s="108" t="s">
        <v>2</v>
      </c>
      <c r="C142" s="119"/>
      <c r="D142" s="119"/>
      <c r="E142" s="119"/>
      <c r="F142" s="115"/>
      <c r="G142" s="61"/>
    </row>
    <row r="143" spans="1:7" ht="15.75" thickBot="1">
      <c r="A143" s="97"/>
      <c r="B143" s="108" t="s">
        <v>3</v>
      </c>
      <c r="C143" s="119"/>
      <c r="D143" s="119"/>
      <c r="E143" s="119"/>
      <c r="F143" s="115"/>
      <c r="G143" s="61"/>
    </row>
    <row r="144" spans="1:7" ht="16.5" thickBot="1">
      <c r="A144" s="110"/>
      <c r="B144" s="111" t="s">
        <v>84</v>
      </c>
      <c r="C144" s="121">
        <f>C78+C79</f>
        <v>450374284</v>
      </c>
      <c r="D144" s="121">
        <f>D79+D78</f>
        <v>438635907</v>
      </c>
      <c r="E144" s="121">
        <f>E78+E79</f>
        <v>11738377</v>
      </c>
      <c r="F144" s="116">
        <f>F79</f>
        <v>2072436</v>
      </c>
      <c r="G144" s="61"/>
    </row>
    <row r="145" spans="1:7" ht="15.75">
      <c r="A145" s="107"/>
      <c r="B145" s="107"/>
      <c r="C145" s="123"/>
      <c r="D145" s="123"/>
      <c r="E145" s="123"/>
      <c r="F145" s="117"/>
      <c r="G145" s="61"/>
    </row>
    <row r="146" spans="1:7" ht="15">
      <c r="A146" s="78"/>
      <c r="B146" s="78"/>
      <c r="C146" s="124"/>
      <c r="D146" s="123"/>
      <c r="E146" s="123"/>
      <c r="F146" s="117"/>
      <c r="G146" s="61"/>
    </row>
    <row r="147" spans="1:7" ht="15">
      <c r="A147" s="78"/>
      <c r="B147" s="78"/>
      <c r="C147" s="124"/>
      <c r="D147" s="123"/>
      <c r="E147" s="123"/>
      <c r="F147" s="117"/>
      <c r="G147" s="61"/>
    </row>
    <row r="148" spans="1:7" ht="15">
      <c r="A148" s="78"/>
      <c r="B148" s="78"/>
      <c r="C148" s="78"/>
      <c r="D148" s="79"/>
      <c r="E148" s="80"/>
      <c r="F148" s="80"/>
      <c r="G148" s="61"/>
    </row>
    <row r="149" spans="1:7" ht="14.25">
      <c r="A149" s="60"/>
      <c r="B149" s="60"/>
      <c r="C149" s="60"/>
      <c r="D149" s="60"/>
      <c r="E149" s="60"/>
      <c r="F149" s="81"/>
      <c r="G149" s="61"/>
    </row>
    <row r="150" spans="1:7" ht="18">
      <c r="A150" s="82" t="s">
        <v>206</v>
      </c>
      <c r="B150" s="82"/>
      <c r="C150" s="82"/>
      <c r="D150" s="82" t="s">
        <v>11</v>
      </c>
      <c r="E150" s="60"/>
      <c r="F150" s="60"/>
      <c r="G150" s="61"/>
    </row>
    <row r="151" spans="1:7" ht="18">
      <c r="A151" s="82"/>
      <c r="B151" s="82"/>
      <c r="C151" s="82"/>
      <c r="D151" s="82"/>
      <c r="E151" s="60"/>
      <c r="F151" s="60"/>
      <c r="G151" s="61"/>
    </row>
    <row r="152" spans="1:7" ht="14.25">
      <c r="A152" s="60"/>
      <c r="B152" s="60"/>
      <c r="C152" s="60"/>
      <c r="D152" s="60"/>
      <c r="E152" s="60"/>
      <c r="F152" s="60"/>
      <c r="G152" s="61"/>
    </row>
    <row r="153" spans="1:7" ht="14.25">
      <c r="A153" s="60"/>
      <c r="B153" s="60"/>
      <c r="C153" s="60"/>
      <c r="D153" s="60"/>
      <c r="E153" s="60"/>
      <c r="F153" s="60"/>
      <c r="G153" s="61"/>
    </row>
    <row r="154" spans="1:7" ht="14.25">
      <c r="A154" s="60"/>
      <c r="B154" s="60"/>
      <c r="C154" s="60"/>
      <c r="D154" s="60"/>
      <c r="E154" s="60"/>
      <c r="F154" s="60"/>
      <c r="G154" s="61"/>
    </row>
    <row r="155" spans="1:7" ht="14.25">
      <c r="A155" s="60"/>
      <c r="B155" s="60"/>
      <c r="C155" s="60"/>
      <c r="D155" s="60"/>
      <c r="E155" s="60"/>
      <c r="F155" s="60"/>
      <c r="G155" s="61"/>
    </row>
    <row r="156" spans="1:7" ht="14.25">
      <c r="A156" s="60"/>
      <c r="B156" s="60"/>
      <c r="C156" s="60"/>
      <c r="D156" s="60"/>
      <c r="E156" s="60"/>
      <c r="F156" s="60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4.25">
      <c r="A211" s="83"/>
      <c r="B211" s="83"/>
      <c r="C211" s="83"/>
      <c r="D211" s="83"/>
      <c r="E211" s="83"/>
      <c r="F211" s="83"/>
      <c r="G211" s="61"/>
    </row>
    <row r="212" spans="1:7" ht="14.25">
      <c r="A212" s="83"/>
      <c r="B212" s="83"/>
      <c r="C212" s="83"/>
      <c r="D212" s="83"/>
      <c r="E212" s="83"/>
      <c r="F212" s="83"/>
      <c r="G212" s="61"/>
    </row>
    <row r="213" spans="1:7" ht="14.25">
      <c r="A213" s="83"/>
      <c r="B213" s="83"/>
      <c r="C213" s="83"/>
      <c r="D213" s="83"/>
      <c r="E213" s="83"/>
      <c r="F213" s="83"/>
      <c r="G213" s="61"/>
    </row>
    <row r="214" spans="1:7" ht="14.25">
      <c r="A214" s="83"/>
      <c r="B214" s="83"/>
      <c r="C214" s="83"/>
      <c r="D214" s="83"/>
      <c r="E214" s="83"/>
      <c r="F214" s="83"/>
      <c r="G214" s="61"/>
    </row>
    <row r="215" spans="1:7" ht="14.25">
      <c r="A215" s="83"/>
      <c r="B215" s="83"/>
      <c r="C215" s="83"/>
      <c r="D215" s="83"/>
      <c r="E215" s="83"/>
      <c r="F215" s="83"/>
      <c r="G215" s="61"/>
    </row>
    <row r="216" spans="1:7" ht="14.25">
      <c r="A216" s="83"/>
      <c r="B216" s="83"/>
      <c r="C216" s="83"/>
      <c r="D216" s="83"/>
      <c r="E216" s="83"/>
      <c r="F216" s="83"/>
      <c r="G216" s="61"/>
    </row>
    <row r="217" spans="1:7" ht="14.25">
      <c r="A217" s="83"/>
      <c r="B217" s="83"/>
      <c r="C217" s="83"/>
      <c r="D217" s="83"/>
      <c r="E217" s="83"/>
      <c r="F217" s="83"/>
      <c r="G217" s="61"/>
    </row>
    <row r="218" spans="1:7" ht="14.25">
      <c r="A218" s="83"/>
      <c r="B218" s="83"/>
      <c r="C218" s="83"/>
      <c r="D218" s="83"/>
      <c r="E218" s="83"/>
      <c r="F218" s="83"/>
      <c r="G218" s="61"/>
    </row>
    <row r="219" spans="1:7" ht="14.25">
      <c r="A219" s="83"/>
      <c r="B219" s="83"/>
      <c r="C219" s="83"/>
      <c r="D219" s="83"/>
      <c r="E219" s="83"/>
      <c r="F219" s="83"/>
      <c r="G219" s="61"/>
    </row>
    <row r="220" spans="1:7" ht="14.25">
      <c r="A220" s="83"/>
      <c r="B220" s="83"/>
      <c r="C220" s="83"/>
      <c r="D220" s="83"/>
      <c r="E220" s="83"/>
      <c r="F220" s="83"/>
      <c r="G220" s="61"/>
    </row>
    <row r="221" spans="1:7" ht="14.25">
      <c r="A221" s="83"/>
      <c r="B221" s="83"/>
      <c r="C221" s="83"/>
      <c r="D221" s="83"/>
      <c r="E221" s="83"/>
      <c r="F221" s="83"/>
      <c r="G221" s="61"/>
    </row>
    <row r="222" spans="1:7" ht="14.25">
      <c r="A222" s="83"/>
      <c r="B222" s="83"/>
      <c r="C222" s="83"/>
      <c r="D222" s="83"/>
      <c r="E222" s="83"/>
      <c r="F222" s="83"/>
      <c r="G222" s="61"/>
    </row>
    <row r="223" spans="1:7" ht="14.25">
      <c r="A223" s="83"/>
      <c r="B223" s="83"/>
      <c r="C223" s="83"/>
      <c r="D223" s="83"/>
      <c r="E223" s="83"/>
      <c r="F223" s="83"/>
      <c r="G223" s="61"/>
    </row>
    <row r="224" spans="1:7" ht="14.25">
      <c r="A224" s="83"/>
      <c r="B224" s="83"/>
      <c r="C224" s="83"/>
      <c r="D224" s="83"/>
      <c r="E224" s="83"/>
      <c r="F224" s="83"/>
      <c r="G224" s="61"/>
    </row>
    <row r="225" spans="1:7" ht="14.25">
      <c r="A225" s="83"/>
      <c r="B225" s="83"/>
      <c r="C225" s="83"/>
      <c r="D225" s="83"/>
      <c r="E225" s="83"/>
      <c r="F225" s="83"/>
      <c r="G225" s="61"/>
    </row>
    <row r="226" spans="1:7" ht="14.25">
      <c r="A226" s="83"/>
      <c r="B226" s="83"/>
      <c r="C226" s="83"/>
      <c r="D226" s="83"/>
      <c r="E226" s="83"/>
      <c r="F226" s="83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  <row r="1226" spans="1:7" ht="12.75">
      <c r="A1226" s="61"/>
      <c r="B1226" s="61"/>
      <c r="C1226" s="61"/>
      <c r="D1226" s="61"/>
      <c r="E1226" s="61"/>
      <c r="F1226" s="61"/>
      <c r="G1226" s="61"/>
    </row>
    <row r="1227" spans="1:7" ht="12.75">
      <c r="A1227" s="61"/>
      <c r="B1227" s="61"/>
      <c r="C1227" s="61"/>
      <c r="D1227" s="61"/>
      <c r="E1227" s="61"/>
      <c r="F1227" s="61"/>
      <c r="G1227" s="61"/>
    </row>
    <row r="1228" spans="1:7" ht="12.75">
      <c r="A1228" s="61"/>
      <c r="B1228" s="61"/>
      <c r="C1228" s="61"/>
      <c r="D1228" s="61"/>
      <c r="E1228" s="61"/>
      <c r="F1228" s="61"/>
      <c r="G1228" s="61"/>
    </row>
    <row r="1229" spans="1:7" ht="12.75">
      <c r="A1229" s="61"/>
      <c r="B1229" s="61"/>
      <c r="C1229" s="61"/>
      <c r="D1229" s="61"/>
      <c r="E1229" s="61"/>
      <c r="F1229" s="61"/>
      <c r="G1229" s="61"/>
    </row>
    <row r="1230" spans="1:7" ht="12.75">
      <c r="A1230" s="61"/>
      <c r="B1230" s="61"/>
      <c r="C1230" s="61"/>
      <c r="D1230" s="61"/>
      <c r="E1230" s="61"/>
      <c r="F1230" s="61"/>
      <c r="G1230" s="61"/>
    </row>
    <row r="1231" spans="1:7" ht="12.75">
      <c r="A1231" s="61"/>
      <c r="B1231" s="61"/>
      <c r="C1231" s="61"/>
      <c r="D1231" s="61"/>
      <c r="E1231" s="61"/>
      <c r="F1231" s="61"/>
      <c r="G1231" s="61"/>
    </row>
    <row r="1232" spans="1:7" ht="12.75">
      <c r="A1232" s="61"/>
      <c r="B1232" s="61"/>
      <c r="C1232" s="61"/>
      <c r="D1232" s="61"/>
      <c r="E1232" s="61"/>
      <c r="F1232" s="61"/>
      <c r="G1232" s="61"/>
    </row>
    <row r="1233" spans="1:7" ht="12.75">
      <c r="A1233" s="61"/>
      <c r="B1233" s="61"/>
      <c r="C1233" s="61"/>
      <c r="D1233" s="61"/>
      <c r="E1233" s="61"/>
      <c r="F1233" s="61"/>
      <c r="G1233" s="61"/>
    </row>
    <row r="1234" spans="1:7" ht="12.75">
      <c r="A1234" s="61"/>
      <c r="B1234" s="61"/>
      <c r="C1234" s="61"/>
      <c r="D1234" s="61"/>
      <c r="E1234" s="61"/>
      <c r="F1234" s="61"/>
      <c r="G1234" s="61"/>
    </row>
    <row r="1235" spans="1:7" ht="12.75">
      <c r="A1235" s="61"/>
      <c r="B1235" s="61"/>
      <c r="C1235" s="61"/>
      <c r="D1235" s="61"/>
      <c r="E1235" s="61"/>
      <c r="F1235" s="61"/>
      <c r="G1235" s="61"/>
    </row>
    <row r="1236" spans="1:7" ht="12.75">
      <c r="A1236" s="61"/>
      <c r="B1236" s="61"/>
      <c r="C1236" s="61"/>
      <c r="D1236" s="61"/>
      <c r="E1236" s="61"/>
      <c r="F1236" s="61"/>
      <c r="G1236" s="61"/>
    </row>
    <row r="1237" spans="1:7" ht="12.75">
      <c r="A1237" s="61"/>
      <c r="B1237" s="61"/>
      <c r="C1237" s="61"/>
      <c r="D1237" s="61"/>
      <c r="E1237" s="61"/>
      <c r="F1237" s="61"/>
      <c r="G1237" s="61"/>
    </row>
    <row r="1238" spans="1:7" ht="12.75">
      <c r="A1238" s="61"/>
      <c r="B1238" s="61"/>
      <c r="C1238" s="61"/>
      <c r="D1238" s="61"/>
      <c r="E1238" s="61"/>
      <c r="F1238" s="61"/>
      <c r="G1238" s="61"/>
    </row>
    <row r="1239" spans="1:7" ht="12.75">
      <c r="A1239" s="61"/>
      <c r="B1239" s="61"/>
      <c r="C1239" s="61"/>
      <c r="D1239" s="61"/>
      <c r="E1239" s="61"/>
      <c r="F1239" s="61"/>
      <c r="G1239" s="61"/>
    </row>
    <row r="1240" spans="1:7" ht="12.75">
      <c r="A1240" s="61"/>
      <c r="B1240" s="61"/>
      <c r="C1240" s="61"/>
      <c r="D1240" s="61"/>
      <c r="E1240" s="61"/>
      <c r="F1240" s="61"/>
      <c r="G1240" s="61"/>
    </row>
    <row r="1241" spans="1:7" ht="12.75">
      <c r="A1241" s="61"/>
      <c r="B1241" s="61"/>
      <c r="C1241" s="61"/>
      <c r="D1241" s="61"/>
      <c r="E1241" s="61"/>
      <c r="F1241" s="61"/>
      <c r="G124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="75" zoomScaleNormal="75" workbookViewId="0" topLeftCell="A163">
      <selection activeCell="B211" sqref="B211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875" style="0" customWidth="1"/>
    <col min="6" max="6" width="18.125" style="0" customWidth="1"/>
    <col min="7" max="7" width="20.375" style="0" customWidth="1"/>
  </cols>
  <sheetData>
    <row r="1" spans="1:9" ht="14.25">
      <c r="A1" s="17"/>
      <c r="B1" s="17"/>
      <c r="C1" s="17"/>
      <c r="D1" s="17"/>
      <c r="E1" s="60"/>
      <c r="F1" s="60" t="s">
        <v>182</v>
      </c>
      <c r="G1" s="60"/>
      <c r="H1" s="17"/>
      <c r="I1" s="17"/>
    </row>
    <row r="2" spans="1:9" ht="14.25">
      <c r="A2" s="17"/>
      <c r="B2" s="17"/>
      <c r="C2" s="17"/>
      <c r="D2" s="17"/>
      <c r="E2" s="60" t="s">
        <v>301</v>
      </c>
      <c r="F2" s="60"/>
      <c r="G2" s="60"/>
      <c r="H2" s="17"/>
      <c r="I2" s="17"/>
    </row>
    <row r="3" spans="1:9" ht="14.25">
      <c r="A3" s="17"/>
      <c r="B3" s="17"/>
      <c r="C3" s="17"/>
      <c r="D3" s="17"/>
      <c r="E3" s="60"/>
      <c r="F3" s="60" t="s">
        <v>91</v>
      </c>
      <c r="G3" s="60"/>
      <c r="H3" s="19"/>
      <c r="I3" s="17"/>
    </row>
    <row r="4" spans="1:9" ht="18">
      <c r="A4" s="22"/>
      <c r="B4" s="17"/>
      <c r="C4" s="17"/>
      <c r="D4" s="17"/>
      <c r="E4" s="60"/>
      <c r="F4" s="60"/>
      <c r="G4" s="60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7" ht="12.75">
      <c r="A6" s="16"/>
      <c r="B6" s="17" t="s">
        <v>298</v>
      </c>
      <c r="C6" s="17"/>
      <c r="D6" s="17"/>
      <c r="E6" s="5"/>
      <c r="F6" s="5"/>
      <c r="G6" s="5"/>
    </row>
    <row r="7" spans="1:7" ht="12.75">
      <c r="A7" s="17"/>
      <c r="B7" s="17" t="s">
        <v>120</v>
      </c>
      <c r="C7" s="17"/>
      <c r="D7" s="17"/>
      <c r="E7" s="5"/>
      <c r="F7" s="5"/>
      <c r="G7" s="5"/>
    </row>
    <row r="8" spans="1:7" ht="12.75">
      <c r="A8" s="6"/>
      <c r="B8" s="6"/>
      <c r="C8" s="51"/>
      <c r="D8" s="51"/>
      <c r="E8" s="6"/>
      <c r="F8" s="6"/>
      <c r="G8" s="6"/>
    </row>
    <row r="9" spans="1:7" ht="13.5" thickBot="1">
      <c r="A9" s="19"/>
      <c r="B9" s="18"/>
      <c r="C9" s="52"/>
      <c r="D9" s="52"/>
      <c r="E9" s="18"/>
      <c r="F9" s="18"/>
      <c r="G9" s="18" t="s">
        <v>242</v>
      </c>
    </row>
    <row r="10" spans="1:7" ht="13.5" thickBot="1">
      <c r="A10" s="23" t="s">
        <v>89</v>
      </c>
      <c r="B10" s="24"/>
      <c r="C10" s="23" t="s">
        <v>245</v>
      </c>
      <c r="D10" s="23" t="s">
        <v>262</v>
      </c>
      <c r="E10" s="23" t="s">
        <v>105</v>
      </c>
      <c r="F10" s="185" t="s">
        <v>106</v>
      </c>
      <c r="G10" s="186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263</v>
      </c>
      <c r="E11" s="12" t="s">
        <v>260</v>
      </c>
      <c r="F11" s="26" t="s">
        <v>246</v>
      </c>
      <c r="G11" s="182" t="s">
        <v>248</v>
      </c>
    </row>
    <row r="12" spans="1:7" ht="12.75">
      <c r="A12" s="21" t="s">
        <v>110</v>
      </c>
      <c r="B12" s="18"/>
      <c r="C12" s="12" t="s">
        <v>256</v>
      </c>
      <c r="D12" s="12" t="s">
        <v>264</v>
      </c>
      <c r="E12" s="12" t="s">
        <v>113</v>
      </c>
      <c r="F12" s="26" t="s">
        <v>137</v>
      </c>
      <c r="G12" s="183" t="s">
        <v>275</v>
      </c>
    </row>
    <row r="13" spans="1:7" ht="13.5" thickBot="1">
      <c r="A13" s="21"/>
      <c r="B13" s="18"/>
      <c r="C13" s="35"/>
      <c r="D13" s="12"/>
      <c r="E13" s="35"/>
      <c r="F13" s="26" t="s">
        <v>261</v>
      </c>
      <c r="G13" s="184" t="s">
        <v>264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6</v>
      </c>
      <c r="F14" s="47">
        <v>7</v>
      </c>
      <c r="G14" s="162"/>
    </row>
    <row r="15" spans="1:7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113367313</v>
      </c>
      <c r="F15" s="158">
        <f>E15/C15*100</f>
        <v>242.66666309910892</v>
      </c>
      <c r="G15" s="41">
        <f>E15/D15*100</f>
        <v>95.63085849899437</v>
      </c>
    </row>
    <row r="16" spans="1:7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46296086</v>
      </c>
      <c r="F16" s="159">
        <f>E16/C16*100</f>
        <v>262.8637308229523</v>
      </c>
      <c r="G16" s="40">
        <f>E16/D16*100</f>
        <v>94.58827208943421</v>
      </c>
    </row>
    <row r="17" spans="1:7" ht="12.75">
      <c r="A17" s="36"/>
      <c r="B17" s="37" t="s">
        <v>68</v>
      </c>
      <c r="C17" s="125"/>
      <c r="D17" s="125"/>
      <c r="E17" s="126"/>
      <c r="F17" s="159"/>
      <c r="G17" s="40"/>
    </row>
    <row r="18" spans="1:7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46296086</v>
      </c>
      <c r="F18" s="159">
        <f>E18/C18*100</f>
        <v>262.8637308229523</v>
      </c>
      <c r="G18" s="40">
        <f>E18/D18*100</f>
        <v>94.58827208943421</v>
      </c>
    </row>
    <row r="19" spans="1:7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35336747</v>
      </c>
      <c r="F19" s="159">
        <f>E19/C19*100</f>
        <v>265.7457735463105</v>
      </c>
      <c r="G19" s="40">
        <f>E19/D19*100</f>
        <v>92.85741201751745</v>
      </c>
    </row>
    <row r="20" spans="1:7" ht="12.75">
      <c r="A20" s="54"/>
      <c r="B20" s="55" t="s">
        <v>185</v>
      </c>
      <c r="C20" s="127"/>
      <c r="D20" s="127"/>
      <c r="E20" s="127"/>
      <c r="F20" s="159"/>
      <c r="G20" s="40"/>
    </row>
    <row r="21" spans="1:7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7475069</v>
      </c>
      <c r="F21" s="159">
        <f>E21/C21*100</f>
        <v>252.53611486486486</v>
      </c>
      <c r="G21" s="40">
        <f>E21/D21*100</f>
        <v>109.55692510625825</v>
      </c>
    </row>
    <row r="22" spans="1:7" ht="12.75">
      <c r="A22" s="54"/>
      <c r="B22" s="55" t="s">
        <v>187</v>
      </c>
      <c r="C22" s="127"/>
      <c r="D22" s="127"/>
      <c r="E22" s="127"/>
      <c r="F22" s="159"/>
      <c r="G22" s="40"/>
    </row>
    <row r="23" spans="1:7" ht="12.75">
      <c r="A23" s="54"/>
      <c r="B23" s="55" t="s">
        <v>188</v>
      </c>
      <c r="C23" s="127"/>
      <c r="D23" s="127"/>
      <c r="E23" s="127"/>
      <c r="F23" s="159"/>
      <c r="G23" s="40"/>
    </row>
    <row r="24" spans="1:7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2305679</v>
      </c>
      <c r="F24" s="159">
        <f>E24/C24*100</f>
        <v>284.6517283950617</v>
      </c>
      <c r="G24" s="40">
        <f>E24/D24*100</f>
        <v>103.8126519585772</v>
      </c>
    </row>
    <row r="25" spans="1:7" ht="12.75">
      <c r="A25" s="54"/>
      <c r="B25" s="55" t="s">
        <v>191</v>
      </c>
      <c r="C25" s="127"/>
      <c r="D25" s="127"/>
      <c r="E25" s="127"/>
      <c r="F25" s="159"/>
      <c r="G25" s="40"/>
    </row>
    <row r="26" spans="1:7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995997</v>
      </c>
      <c r="F26" s="159">
        <f>E26/C26*100</f>
        <v>216.5210869565217</v>
      </c>
      <c r="G26" s="40">
        <f>E26/D26*100</f>
        <v>71.14264285714286</v>
      </c>
    </row>
    <row r="27" spans="1:7" ht="12.75">
      <c r="A27" s="54"/>
      <c r="B27" s="55" t="s">
        <v>193</v>
      </c>
      <c r="C27" s="127"/>
      <c r="D27" s="127"/>
      <c r="E27" s="128"/>
      <c r="F27" s="159"/>
      <c r="G27" s="40"/>
    </row>
    <row r="28" spans="1:7" ht="12.75">
      <c r="A28" s="54"/>
      <c r="B28" s="55" t="s">
        <v>98</v>
      </c>
      <c r="C28" s="127"/>
      <c r="D28" s="127"/>
      <c r="E28" s="128"/>
      <c r="F28" s="159"/>
      <c r="G28" s="40"/>
    </row>
    <row r="29" spans="1:7" ht="12.75">
      <c r="A29" s="56">
        <v>11010900</v>
      </c>
      <c r="B29" s="55" t="s">
        <v>55</v>
      </c>
      <c r="C29" s="127">
        <v>85000</v>
      </c>
      <c r="D29" s="127">
        <v>446000</v>
      </c>
      <c r="E29" s="128">
        <v>182594</v>
      </c>
      <c r="F29" s="159">
        <f>E29/C29*100</f>
        <v>214.8164705882353</v>
      </c>
      <c r="G29" s="40">
        <f>E29/D29*100</f>
        <v>40.940358744394615</v>
      </c>
    </row>
    <row r="30" spans="1:7" ht="12.75">
      <c r="A30" s="56"/>
      <c r="B30" s="55" t="s">
        <v>40</v>
      </c>
      <c r="C30" s="127"/>
      <c r="D30" s="127"/>
      <c r="E30" s="128"/>
      <c r="F30" s="159"/>
      <c r="G30" s="40"/>
    </row>
    <row r="31" spans="1:7" ht="12.75">
      <c r="A31" s="56"/>
      <c r="B31" s="55" t="s">
        <v>41</v>
      </c>
      <c r="C31" s="127"/>
      <c r="D31" s="127"/>
      <c r="E31" s="128"/>
      <c r="F31" s="159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73</v>
      </c>
      <c r="F32" s="159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73</v>
      </c>
      <c r="F33" s="159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73</v>
      </c>
      <c r="F34" s="159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 aca="true" t="shared" si="1" ref="C35:E36">C36</f>
        <v>0</v>
      </c>
      <c r="D35" s="127">
        <f t="shared" si="1"/>
        <v>0</v>
      </c>
      <c r="E35" s="127">
        <f t="shared" si="1"/>
        <v>-14000</v>
      </c>
      <c r="F35" s="159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-14000</v>
      </c>
      <c r="F36" s="159">
        <v>0</v>
      </c>
      <c r="G36" s="40">
        <v>0</v>
      </c>
    </row>
    <row r="37" spans="1:7" ht="12.75">
      <c r="A37" s="1">
        <v>16010400</v>
      </c>
      <c r="B37" s="4" t="s">
        <v>95</v>
      </c>
      <c r="C37" s="127">
        <v>0</v>
      </c>
      <c r="D37" s="127">
        <v>0</v>
      </c>
      <c r="E37" s="129">
        <v>-14000</v>
      </c>
      <c r="F37" s="159"/>
      <c r="G37" s="40"/>
    </row>
    <row r="38" spans="1:7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67085154</v>
      </c>
      <c r="F38" s="159">
        <f aca="true" t="shared" si="2" ref="F38:F45">E38/C38*100</f>
        <v>230.4927796159436</v>
      </c>
      <c r="G38" s="40">
        <f aca="true" t="shared" si="3" ref="G38:G45">E38/D38*100</f>
        <v>96.38402618133844</v>
      </c>
    </row>
    <row r="39" spans="1:7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64513860</v>
      </c>
      <c r="F39" s="159">
        <f t="shared" si="2"/>
        <v>296.53773493842994</v>
      </c>
      <c r="G39" s="40">
        <f t="shared" si="3"/>
        <v>103.63249102341877</v>
      </c>
    </row>
    <row r="40" spans="1:7" ht="12.75">
      <c r="A40" s="36">
        <v>18010500</v>
      </c>
      <c r="B40" s="55" t="s">
        <v>63</v>
      </c>
      <c r="C40" s="125">
        <v>8400000</v>
      </c>
      <c r="D40" s="125">
        <v>21900000</v>
      </c>
      <c r="E40" s="126">
        <v>22378782</v>
      </c>
      <c r="F40" s="159">
        <f t="shared" si="2"/>
        <v>266.41407142857145</v>
      </c>
      <c r="G40" s="40">
        <f t="shared" si="3"/>
        <v>102.1862191780822</v>
      </c>
    </row>
    <row r="41" spans="1:7" ht="12.75">
      <c r="A41" s="36">
        <v>18010600</v>
      </c>
      <c r="B41" s="55" t="s">
        <v>64</v>
      </c>
      <c r="C41" s="125">
        <v>12055700</v>
      </c>
      <c r="D41" s="125">
        <v>33267542</v>
      </c>
      <c r="E41" s="126">
        <v>34016648</v>
      </c>
      <c r="F41" s="159">
        <f t="shared" si="2"/>
        <v>282.162363031595</v>
      </c>
      <c r="G41" s="40">
        <f t="shared" si="3"/>
        <v>102.25176239350655</v>
      </c>
    </row>
    <row r="42" spans="1:7" ht="12.75">
      <c r="A42" s="36">
        <v>18010700</v>
      </c>
      <c r="B42" s="55" t="s">
        <v>65</v>
      </c>
      <c r="C42" s="125">
        <v>480000</v>
      </c>
      <c r="D42" s="125">
        <v>2030000</v>
      </c>
      <c r="E42" s="126">
        <v>3622834</v>
      </c>
      <c r="F42" s="159">
        <f t="shared" si="2"/>
        <v>754.7570833333333</v>
      </c>
      <c r="G42" s="40">
        <f t="shared" si="3"/>
        <v>178.4647290640394</v>
      </c>
    </row>
    <row r="43" spans="1:7" ht="12.75">
      <c r="A43" s="36">
        <v>18010900</v>
      </c>
      <c r="B43" s="55" t="s">
        <v>66</v>
      </c>
      <c r="C43" s="125">
        <v>820000</v>
      </c>
      <c r="D43" s="125">
        <v>5055000</v>
      </c>
      <c r="E43" s="126">
        <v>4495596</v>
      </c>
      <c r="F43" s="159">
        <f t="shared" si="2"/>
        <v>548.2434146341463</v>
      </c>
      <c r="G43" s="40">
        <f t="shared" si="3"/>
        <v>88.93364985163204</v>
      </c>
    </row>
    <row r="44" spans="1:7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6">
        <f>E45+E47</f>
        <v>2128299</v>
      </c>
      <c r="F44" s="159">
        <f t="shared" si="2"/>
        <v>30.818114682884453</v>
      </c>
      <c r="G44" s="40">
        <f t="shared" si="3"/>
        <v>30.818114682884453</v>
      </c>
    </row>
    <row r="45" spans="1:7" ht="12.75">
      <c r="A45" s="54">
        <v>18020100</v>
      </c>
      <c r="B45" s="55" t="s">
        <v>129</v>
      </c>
      <c r="C45" s="127">
        <v>4744400</v>
      </c>
      <c r="D45" s="127">
        <v>4744400</v>
      </c>
      <c r="E45" s="128">
        <v>1498554</v>
      </c>
      <c r="F45" s="159">
        <f t="shared" si="2"/>
        <v>31.585743191973698</v>
      </c>
      <c r="G45" s="40">
        <f t="shared" si="3"/>
        <v>31.585743191973698</v>
      </c>
    </row>
    <row r="46" spans="1:7" ht="12.75">
      <c r="A46" s="54"/>
      <c r="B46" s="55" t="s">
        <v>130</v>
      </c>
      <c r="C46" s="127"/>
      <c r="D46" s="127"/>
      <c r="E46" s="128"/>
      <c r="F46" s="159"/>
      <c r="G46" s="40"/>
    </row>
    <row r="47" spans="1:7" ht="12.75">
      <c r="A47" s="54">
        <v>18020200</v>
      </c>
      <c r="B47" s="55" t="s">
        <v>131</v>
      </c>
      <c r="C47" s="127">
        <v>2161600</v>
      </c>
      <c r="D47" s="127">
        <v>2161600</v>
      </c>
      <c r="E47" s="128">
        <v>629745</v>
      </c>
      <c r="F47" s="159">
        <f>E47/C47*100</f>
        <v>29.13328090303479</v>
      </c>
      <c r="G47" s="40">
        <f>E47/D47*100</f>
        <v>29.13328090303479</v>
      </c>
    </row>
    <row r="48" spans="1:7" ht="12.75">
      <c r="A48" s="54"/>
      <c r="B48" s="55" t="s">
        <v>130</v>
      </c>
      <c r="C48" s="127"/>
      <c r="D48" s="127"/>
      <c r="E48" s="128"/>
      <c r="F48" s="159"/>
      <c r="G48" s="40"/>
    </row>
    <row r="49" spans="1:7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6">
        <f>E50+E51</f>
        <v>549162</v>
      </c>
      <c r="F49" s="159">
        <f>E49/C49*100</f>
        <v>123.85250338294993</v>
      </c>
      <c r="G49" s="40">
        <f>E49/D49*100</f>
        <v>123.85250338294993</v>
      </c>
    </row>
    <row r="50" spans="1:7" ht="12.75">
      <c r="A50" s="54">
        <v>18030100</v>
      </c>
      <c r="B50" s="55" t="s">
        <v>132</v>
      </c>
      <c r="C50" s="127">
        <v>398700</v>
      </c>
      <c r="D50" s="127">
        <v>398700</v>
      </c>
      <c r="E50" s="128">
        <v>342694</v>
      </c>
      <c r="F50" s="159">
        <f>E50/C50*100</f>
        <v>85.95284675194381</v>
      </c>
      <c r="G50" s="40">
        <f>E50/D50*100</f>
        <v>85.95284675194381</v>
      </c>
    </row>
    <row r="51" spans="1:7" ht="12.75">
      <c r="A51" s="54">
        <v>18030200</v>
      </c>
      <c r="B51" s="55" t="s">
        <v>145</v>
      </c>
      <c r="C51" s="127">
        <v>44700</v>
      </c>
      <c r="D51" s="127">
        <v>44700</v>
      </c>
      <c r="E51" s="128">
        <v>206468</v>
      </c>
      <c r="F51" s="159">
        <f>E51/C51*100</f>
        <v>461.8970917225951</v>
      </c>
      <c r="G51" s="40">
        <f>E51/D51*100</f>
        <v>461.8970917225951</v>
      </c>
    </row>
    <row r="52" spans="1:7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E56+E60+E62+E64+E54+E58</f>
        <v>-106167</v>
      </c>
      <c r="F52" s="159">
        <v>0</v>
      </c>
      <c r="G52" s="40">
        <v>0</v>
      </c>
    </row>
    <row r="53" spans="1:7" ht="12.75">
      <c r="A53" s="36"/>
      <c r="B53" s="37" t="s">
        <v>25</v>
      </c>
      <c r="C53" s="125"/>
      <c r="D53" s="125"/>
      <c r="E53" s="126"/>
      <c r="F53" s="159"/>
      <c r="G53" s="40"/>
    </row>
    <row r="54" spans="1:7" ht="12.75">
      <c r="A54" s="36">
        <v>18040100</v>
      </c>
      <c r="B54" s="37" t="s">
        <v>146</v>
      </c>
      <c r="C54" s="125">
        <v>0</v>
      </c>
      <c r="D54" s="125">
        <v>0</v>
      </c>
      <c r="E54" s="126">
        <v>-1822</v>
      </c>
      <c r="F54" s="159">
        <v>0</v>
      </c>
      <c r="G54" s="40">
        <v>0</v>
      </c>
    </row>
    <row r="55" spans="1:7" ht="12.75">
      <c r="A55" s="36"/>
      <c r="B55" s="55" t="s">
        <v>273</v>
      </c>
      <c r="C55" s="125"/>
      <c r="D55" s="125"/>
      <c r="E55" s="126"/>
      <c r="F55" s="159"/>
      <c r="G55" s="40"/>
    </row>
    <row r="56" spans="1:7" ht="12.75">
      <c r="A56" s="54">
        <v>18040200</v>
      </c>
      <c r="B56" s="55" t="s">
        <v>146</v>
      </c>
      <c r="C56" s="127">
        <v>0</v>
      </c>
      <c r="D56" s="127">
        <v>0</v>
      </c>
      <c r="E56" s="130">
        <v>-70712</v>
      </c>
      <c r="F56" s="159">
        <v>0</v>
      </c>
      <c r="G56" s="40">
        <v>0</v>
      </c>
    </row>
    <row r="57" spans="1:7" ht="12.75">
      <c r="A57" s="54"/>
      <c r="B57" s="55" t="s">
        <v>26</v>
      </c>
      <c r="C57" s="127"/>
      <c r="D57" s="127"/>
      <c r="E57" s="126"/>
      <c r="F57" s="159"/>
      <c r="G57" s="40"/>
    </row>
    <row r="58" spans="1:7" ht="12.75">
      <c r="A58" s="54">
        <v>18040600</v>
      </c>
      <c r="B58" s="55" t="s">
        <v>274</v>
      </c>
      <c r="C58" s="127">
        <v>0</v>
      </c>
      <c r="D58" s="127">
        <v>0</v>
      </c>
      <c r="E58" s="126">
        <v>-2235</v>
      </c>
      <c r="F58" s="159">
        <v>0</v>
      </c>
      <c r="G58" s="40">
        <v>0</v>
      </c>
    </row>
    <row r="59" spans="1:7" ht="12.75">
      <c r="A59" s="54"/>
      <c r="B59" s="55" t="s">
        <v>273</v>
      </c>
      <c r="C59" s="127"/>
      <c r="D59" s="127"/>
      <c r="E59" s="126"/>
      <c r="F59" s="159"/>
      <c r="G59" s="40"/>
    </row>
    <row r="60" spans="1:7" ht="12.75">
      <c r="A60" s="54">
        <v>18040700</v>
      </c>
      <c r="B60" s="55" t="s">
        <v>147</v>
      </c>
      <c r="C60" s="127">
        <v>0</v>
      </c>
      <c r="D60" s="127">
        <v>0</v>
      </c>
      <c r="E60" s="131">
        <v>-2686</v>
      </c>
      <c r="F60" s="159">
        <v>0</v>
      </c>
      <c r="G60" s="40">
        <v>0</v>
      </c>
    </row>
    <row r="61" spans="1:7" ht="12.75">
      <c r="A61" s="54"/>
      <c r="B61" s="55" t="s">
        <v>27</v>
      </c>
      <c r="C61" s="127"/>
      <c r="D61" s="127"/>
      <c r="E61" s="128"/>
      <c r="F61" s="159"/>
      <c r="G61" s="40"/>
    </row>
    <row r="62" spans="1:7" ht="12.75">
      <c r="A62" s="54">
        <v>18040800</v>
      </c>
      <c r="B62" s="55" t="s">
        <v>148</v>
      </c>
      <c r="C62" s="127">
        <v>0</v>
      </c>
      <c r="D62" s="127">
        <v>0</v>
      </c>
      <c r="E62" s="126">
        <v>-26207</v>
      </c>
      <c r="F62" s="159">
        <v>0</v>
      </c>
      <c r="G62" s="40">
        <v>0</v>
      </c>
    </row>
    <row r="63" spans="1:7" ht="12.75">
      <c r="A63" s="54"/>
      <c r="B63" s="55" t="s">
        <v>28</v>
      </c>
      <c r="C63" s="127"/>
      <c r="D63" s="127"/>
      <c r="E63" s="126"/>
      <c r="F63" s="159"/>
      <c r="G63" s="40"/>
    </row>
    <row r="64" spans="1:7" ht="12.75">
      <c r="A64" s="54">
        <v>18041400</v>
      </c>
      <c r="B64" s="55" t="s">
        <v>149</v>
      </c>
      <c r="C64" s="127">
        <v>0</v>
      </c>
      <c r="D64" s="127">
        <v>0</v>
      </c>
      <c r="E64" s="128">
        <v>-2505</v>
      </c>
      <c r="F64" s="159">
        <v>0</v>
      </c>
      <c r="G64" s="40">
        <v>0</v>
      </c>
    </row>
    <row r="65" spans="1:7" ht="12.75">
      <c r="A65" s="54"/>
      <c r="B65" s="55" t="s">
        <v>29</v>
      </c>
      <c r="C65" s="127"/>
      <c r="D65" s="127"/>
      <c r="E65" s="126"/>
      <c r="F65" s="159"/>
      <c r="G65" s="40"/>
    </row>
    <row r="66" spans="1:7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E67+E73+E90</f>
        <v>7385404</v>
      </c>
      <c r="F66" s="159">
        <f>E66/C66*100</f>
        <v>91.65989028718941</v>
      </c>
      <c r="G66" s="40">
        <f>E66/D66*100</f>
        <v>91.65989028718941</v>
      </c>
    </row>
    <row r="67" spans="1:7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27289</v>
      </c>
      <c r="F67" s="159">
        <f>E67/C67*100</f>
        <v>69.08607594936709</v>
      </c>
      <c r="G67" s="40">
        <f>E67/D67*100</f>
        <v>69.08607594936709</v>
      </c>
    </row>
    <row r="68" spans="1:7" ht="12.75">
      <c r="A68" s="36">
        <v>21080500</v>
      </c>
      <c r="B68" s="37" t="s">
        <v>76</v>
      </c>
      <c r="C68" s="125">
        <v>7500</v>
      </c>
      <c r="D68" s="125">
        <v>7500</v>
      </c>
      <c r="E68" s="126">
        <v>0</v>
      </c>
      <c r="F68" s="159">
        <v>0</v>
      </c>
      <c r="G68" s="40">
        <f>E68/D68*100</f>
        <v>0</v>
      </c>
    </row>
    <row r="69" spans="1:7" ht="12.75">
      <c r="A69" s="36">
        <v>21080900</v>
      </c>
      <c r="B69" s="37" t="s">
        <v>218</v>
      </c>
      <c r="C69" s="125">
        <v>0</v>
      </c>
      <c r="D69" s="125">
        <v>0</v>
      </c>
      <c r="E69" s="126">
        <v>3</v>
      </c>
      <c r="F69" s="159">
        <v>0</v>
      </c>
      <c r="G69" s="40">
        <v>0</v>
      </c>
    </row>
    <row r="70" spans="1:7" ht="12.75">
      <c r="A70" s="36"/>
      <c r="B70" s="37" t="s">
        <v>219</v>
      </c>
      <c r="C70" s="125"/>
      <c r="D70" s="125"/>
      <c r="E70" s="126"/>
      <c r="F70" s="159"/>
      <c r="G70" s="40"/>
    </row>
    <row r="71" spans="1:7" ht="12.75">
      <c r="A71" s="36"/>
      <c r="B71" s="37" t="s">
        <v>220</v>
      </c>
      <c r="C71" s="125"/>
      <c r="D71" s="125"/>
      <c r="E71" s="126"/>
      <c r="F71" s="159"/>
      <c r="G71" s="40"/>
    </row>
    <row r="72" spans="1:7" ht="12.75">
      <c r="A72" s="54">
        <v>21081100</v>
      </c>
      <c r="B72" s="55" t="s">
        <v>78</v>
      </c>
      <c r="C72" s="127">
        <v>32000</v>
      </c>
      <c r="D72" s="127">
        <v>32000</v>
      </c>
      <c r="E72" s="131">
        <v>27286</v>
      </c>
      <c r="F72" s="159">
        <f>E72/C72*100</f>
        <v>85.26875000000001</v>
      </c>
      <c r="G72" s="40">
        <f>E72/D72*100</f>
        <v>85.26875000000001</v>
      </c>
    </row>
    <row r="73" spans="1:7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E74+E84</f>
        <v>7310412</v>
      </c>
      <c r="F73" s="159">
        <f>E73/C73*100</f>
        <v>139.461111429062</v>
      </c>
      <c r="G73" s="40">
        <f>E73/D73*100</f>
        <v>139.461111429062</v>
      </c>
    </row>
    <row r="74" spans="1:7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5300575</v>
      </c>
      <c r="F74" s="159">
        <f>E74/C74*100</f>
        <v>101.11934603865012</v>
      </c>
      <c r="G74" s="40">
        <f>E74/D74*100</f>
        <v>101.11934603865012</v>
      </c>
    </row>
    <row r="75" spans="1:7" ht="12.75">
      <c r="A75" s="36">
        <v>22010300</v>
      </c>
      <c r="B75" s="37" t="s">
        <v>140</v>
      </c>
      <c r="C75" s="125">
        <v>402000</v>
      </c>
      <c r="D75" s="125">
        <v>402000</v>
      </c>
      <c r="E75" s="126">
        <v>360043</v>
      </c>
      <c r="F75" s="159">
        <f>E75/C75*100</f>
        <v>89.56293532338309</v>
      </c>
      <c r="G75" s="40">
        <f>E75/D75*100</f>
        <v>89.56293532338309</v>
      </c>
    </row>
    <row r="76" spans="1:7" ht="12.75">
      <c r="A76" s="36"/>
      <c r="B76" s="37" t="s">
        <v>159</v>
      </c>
      <c r="C76" s="125"/>
      <c r="D76" s="125"/>
      <c r="E76" s="126"/>
      <c r="F76" s="159"/>
      <c r="G76" s="40"/>
    </row>
    <row r="77" spans="1:7" ht="12.75">
      <c r="A77" s="36">
        <v>22012500</v>
      </c>
      <c r="B77" s="37" t="s">
        <v>31</v>
      </c>
      <c r="C77" s="125">
        <v>3281600</v>
      </c>
      <c r="D77" s="125">
        <v>3281600</v>
      </c>
      <c r="E77" s="126">
        <v>3674013</v>
      </c>
      <c r="F77" s="159">
        <f>E77/C77*100</f>
        <v>111.95797781569965</v>
      </c>
      <c r="G77" s="40">
        <f>E77/D77*100</f>
        <v>111.95797781569965</v>
      </c>
    </row>
    <row r="78" spans="1:7" ht="12.75">
      <c r="A78" s="36">
        <v>22012600</v>
      </c>
      <c r="B78" s="37" t="s">
        <v>141</v>
      </c>
      <c r="C78" s="125">
        <v>1528000</v>
      </c>
      <c r="D78" s="125">
        <v>1528000</v>
      </c>
      <c r="E78" s="126">
        <v>1197800</v>
      </c>
      <c r="F78" s="159">
        <f>E78/C78*100</f>
        <v>78.39005235602095</v>
      </c>
      <c r="G78" s="40">
        <f>E78/D78*100</f>
        <v>78.39005235602095</v>
      </c>
    </row>
    <row r="79" spans="1:7" ht="12.75">
      <c r="A79" s="36"/>
      <c r="B79" s="37" t="s">
        <v>157</v>
      </c>
      <c r="C79" s="125"/>
      <c r="D79" s="125"/>
      <c r="E79" s="126"/>
      <c r="F79" s="159"/>
      <c r="G79" s="40"/>
    </row>
    <row r="80" spans="1:7" ht="12.75">
      <c r="A80" s="36">
        <v>22012900</v>
      </c>
      <c r="B80" s="37" t="s">
        <v>142</v>
      </c>
      <c r="C80" s="125">
        <v>30300</v>
      </c>
      <c r="D80" s="125">
        <v>30300</v>
      </c>
      <c r="E80" s="126">
        <v>68719</v>
      </c>
      <c r="F80" s="159">
        <f>E80/C80*100</f>
        <v>226.7953795379538</v>
      </c>
      <c r="G80" s="40">
        <f>E80/D80*100</f>
        <v>226.7953795379538</v>
      </c>
    </row>
    <row r="81" spans="1:7" ht="12.75">
      <c r="A81" s="36"/>
      <c r="B81" s="37" t="s">
        <v>143</v>
      </c>
      <c r="C81" s="125"/>
      <c r="D81" s="125"/>
      <c r="E81" s="126"/>
      <c r="F81" s="159"/>
      <c r="G81" s="40"/>
    </row>
    <row r="82" spans="1:7" ht="12.75">
      <c r="A82" s="36"/>
      <c r="B82" s="37" t="s">
        <v>144</v>
      </c>
      <c r="C82" s="125"/>
      <c r="D82" s="125"/>
      <c r="E82" s="126"/>
      <c r="F82" s="159"/>
      <c r="G82" s="40"/>
    </row>
    <row r="83" spans="1:7" ht="12.75">
      <c r="A83" s="36"/>
      <c r="B83" s="37" t="s">
        <v>46</v>
      </c>
      <c r="C83" s="125"/>
      <c r="D83" s="125"/>
      <c r="E83" s="126"/>
      <c r="F83" s="159"/>
      <c r="G83" s="40"/>
    </row>
    <row r="84" spans="1:7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2009837</v>
      </c>
      <c r="F84" s="159">
        <f>E84/C84*100</f>
        <v>73.89106617647059</v>
      </c>
      <c r="G84" s="40">
        <f>E84/D84*100</f>
        <v>73.89106617647059</v>
      </c>
    </row>
    <row r="85" spans="1:7" ht="12.75">
      <c r="A85" s="54">
        <v>22090100</v>
      </c>
      <c r="B85" s="55" t="s">
        <v>32</v>
      </c>
      <c r="C85" s="127">
        <v>14100</v>
      </c>
      <c r="D85" s="127">
        <v>14100</v>
      </c>
      <c r="E85" s="128">
        <v>244566</v>
      </c>
      <c r="F85" s="159">
        <f>E85/C85*100</f>
        <v>1734.5106382978724</v>
      </c>
      <c r="G85" s="40">
        <f>E85/D85*100</f>
        <v>1734.5106382978724</v>
      </c>
    </row>
    <row r="86" spans="1:7" ht="12.75">
      <c r="A86" s="54"/>
      <c r="B86" s="55" t="s">
        <v>194</v>
      </c>
      <c r="C86" s="127"/>
      <c r="D86" s="127"/>
      <c r="E86" s="128"/>
      <c r="F86" s="159"/>
      <c r="G86" s="40"/>
    </row>
    <row r="87" spans="1:7" ht="12.75">
      <c r="A87" s="54">
        <v>22090200</v>
      </c>
      <c r="B87" s="55" t="s">
        <v>59</v>
      </c>
      <c r="C87" s="127">
        <v>0</v>
      </c>
      <c r="D87" s="127">
        <v>0</v>
      </c>
      <c r="E87" s="128">
        <v>11154</v>
      </c>
      <c r="F87" s="159">
        <v>0</v>
      </c>
      <c r="G87" s="40">
        <v>0</v>
      </c>
    </row>
    <row r="88" spans="1:7" ht="12.75">
      <c r="A88" s="54">
        <v>22090400</v>
      </c>
      <c r="B88" s="55" t="s">
        <v>195</v>
      </c>
      <c r="C88" s="127">
        <v>2705900</v>
      </c>
      <c r="D88" s="127">
        <v>2705900</v>
      </c>
      <c r="E88" s="128">
        <v>1754117</v>
      </c>
      <c r="F88" s="159">
        <f>E88/C88*100</f>
        <v>64.82564026756347</v>
      </c>
      <c r="G88" s="40">
        <f>E88/D88*100</f>
        <v>64.82564026756347</v>
      </c>
    </row>
    <row r="89" spans="1:7" ht="12.75">
      <c r="A89" s="54"/>
      <c r="B89" s="55" t="s">
        <v>33</v>
      </c>
      <c r="C89" s="127"/>
      <c r="D89" s="127"/>
      <c r="E89" s="128"/>
      <c r="F89" s="159"/>
      <c r="G89" s="40"/>
    </row>
    <row r="90" spans="1:7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6">
        <f>E91</f>
        <v>47703</v>
      </c>
      <c r="F90" s="159">
        <f>E90/C90*100</f>
        <v>85.18392857142857</v>
      </c>
      <c r="G90" s="40">
        <f>E90/D90*100</f>
        <v>85.18392857142857</v>
      </c>
    </row>
    <row r="91" spans="1:7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47703</v>
      </c>
      <c r="F91" s="159">
        <f>E91/C91*100</f>
        <v>85.18392857142857</v>
      </c>
      <c r="G91" s="40">
        <f>E91/D91*100</f>
        <v>85.18392857142857</v>
      </c>
    </row>
    <row r="92" spans="1:7" ht="12.75">
      <c r="A92" s="54">
        <v>24060300</v>
      </c>
      <c r="B92" s="55" t="s">
        <v>76</v>
      </c>
      <c r="C92" s="127">
        <v>56000</v>
      </c>
      <c r="D92" s="127">
        <v>56000</v>
      </c>
      <c r="E92" s="128">
        <v>47223</v>
      </c>
      <c r="F92" s="159">
        <f>E92/C92*100</f>
        <v>84.3267857142857</v>
      </c>
      <c r="G92" s="40">
        <f>E92/D92*100</f>
        <v>84.3267857142857</v>
      </c>
    </row>
    <row r="93" spans="1:7" ht="12.75">
      <c r="A93" s="54">
        <v>24060600</v>
      </c>
      <c r="B93" s="55" t="s">
        <v>289</v>
      </c>
      <c r="C93" s="127">
        <v>0</v>
      </c>
      <c r="D93" s="127">
        <v>0</v>
      </c>
      <c r="E93" s="128">
        <v>480</v>
      </c>
      <c r="F93" s="159">
        <v>0</v>
      </c>
      <c r="G93" s="40">
        <v>0</v>
      </c>
    </row>
    <row r="94" spans="1:7" ht="12.75">
      <c r="A94" s="36">
        <v>30000000</v>
      </c>
      <c r="B94" s="37" t="s">
        <v>123</v>
      </c>
      <c r="C94" s="125">
        <f aca="true" t="shared" si="4" ref="C94:E95">C95</f>
        <v>28000</v>
      </c>
      <c r="D94" s="125">
        <f t="shared" si="4"/>
        <v>28000</v>
      </c>
      <c r="E94" s="126">
        <f t="shared" si="4"/>
        <v>23900</v>
      </c>
      <c r="F94" s="159">
        <f>E94/C94*100</f>
        <v>85.35714285714285</v>
      </c>
      <c r="G94" s="40">
        <f>E94/D94*100</f>
        <v>85.35714285714285</v>
      </c>
    </row>
    <row r="95" spans="1:7" ht="12.75">
      <c r="A95" s="36">
        <v>31000000</v>
      </c>
      <c r="B95" s="37" t="s">
        <v>124</v>
      </c>
      <c r="C95" s="125">
        <f t="shared" si="4"/>
        <v>28000</v>
      </c>
      <c r="D95" s="125">
        <f t="shared" si="4"/>
        <v>28000</v>
      </c>
      <c r="E95" s="126">
        <f t="shared" si="4"/>
        <v>23900</v>
      </c>
      <c r="F95" s="159">
        <f>E95/C95*100</f>
        <v>85.35714285714285</v>
      </c>
      <c r="G95" s="40">
        <f>E95/D95*100</f>
        <v>85.35714285714285</v>
      </c>
    </row>
    <row r="96" spans="1:7" ht="12.75">
      <c r="A96" s="54">
        <v>31010200</v>
      </c>
      <c r="B96" s="55" t="s">
        <v>151</v>
      </c>
      <c r="C96" s="127">
        <v>28000</v>
      </c>
      <c r="D96" s="127">
        <v>28000</v>
      </c>
      <c r="E96" s="128">
        <v>23900</v>
      </c>
      <c r="F96" s="159">
        <f>E96/C96*100</f>
        <v>85.35714285714285</v>
      </c>
      <c r="G96" s="40">
        <f>E96/D96*100</f>
        <v>85.35714285714285</v>
      </c>
    </row>
    <row r="97" spans="1:7" ht="12.75">
      <c r="A97" s="54"/>
      <c r="B97" s="55" t="s">
        <v>152</v>
      </c>
      <c r="C97" s="127"/>
      <c r="D97" s="127"/>
      <c r="E97" s="126"/>
      <c r="F97" s="159"/>
      <c r="G97" s="40"/>
    </row>
    <row r="98" spans="1:7" ht="13.5" thickBot="1">
      <c r="A98" s="54"/>
      <c r="B98" s="55" t="s">
        <v>153</v>
      </c>
      <c r="C98" s="127"/>
      <c r="D98" s="127"/>
      <c r="E98" s="126"/>
      <c r="F98" s="163"/>
      <c r="G98" s="42"/>
    </row>
    <row r="99" spans="1:7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120776617</v>
      </c>
      <c r="F99" s="44">
        <f>E99/C99*100</f>
        <v>220.38442813948947</v>
      </c>
      <c r="G99" s="44">
        <f>E99/D99*100</f>
        <v>95.37592060912789</v>
      </c>
    </row>
    <row r="100" spans="1:7" ht="15.75" thickBot="1">
      <c r="A100" s="10"/>
      <c r="B100" s="29"/>
      <c r="C100" s="132"/>
      <c r="D100" s="132"/>
      <c r="E100" s="132"/>
      <c r="F100" s="44"/>
      <c r="G100" s="44"/>
    </row>
    <row r="101" spans="1:7" ht="12.75">
      <c r="A101" s="36">
        <v>40000000</v>
      </c>
      <c r="B101" s="46" t="s">
        <v>85</v>
      </c>
      <c r="C101" s="126">
        <f aca="true" t="shared" si="5" ref="C101:E102">C102</f>
        <v>288371918</v>
      </c>
      <c r="D101" s="126">
        <f t="shared" si="5"/>
        <v>333066463</v>
      </c>
      <c r="E101" s="126">
        <f t="shared" si="5"/>
        <v>330715547</v>
      </c>
      <c r="F101" s="167">
        <f>E101/C101*100</f>
        <v>114.6836867104376</v>
      </c>
      <c r="G101" s="49">
        <f>E101/D101*100</f>
        <v>99.29416009680926</v>
      </c>
    </row>
    <row r="102" spans="1:7" ht="12.75">
      <c r="A102" s="36">
        <v>41000000</v>
      </c>
      <c r="B102" s="39" t="s">
        <v>81</v>
      </c>
      <c r="C102" s="126">
        <f t="shared" si="5"/>
        <v>288371918</v>
      </c>
      <c r="D102" s="126">
        <f t="shared" si="5"/>
        <v>333066463</v>
      </c>
      <c r="E102" s="126">
        <f t="shared" si="5"/>
        <v>330715547</v>
      </c>
      <c r="F102" s="159">
        <f>E102/C102*100</f>
        <v>114.6836867104376</v>
      </c>
      <c r="G102" s="166">
        <f>E102/D102*100</f>
        <v>99.29416009680926</v>
      </c>
    </row>
    <row r="103" spans="1:7" ht="12.75">
      <c r="A103" s="36">
        <v>41030000</v>
      </c>
      <c r="B103" s="39" t="s">
        <v>82</v>
      </c>
      <c r="C103" s="126">
        <f>C105+C109+C113+C116+C117+C154</f>
        <v>288371918</v>
      </c>
      <c r="D103" s="126">
        <f>D105+D109+D113+D116+D117+D154</f>
        <v>333066463</v>
      </c>
      <c r="E103" s="126">
        <f>E105+E109+E113+E116+E117+E154</f>
        <v>330715547</v>
      </c>
      <c r="F103" s="159">
        <f>E103/C103*100</f>
        <v>114.6836867104376</v>
      </c>
      <c r="G103" s="166">
        <f>E103/D103*100</f>
        <v>99.29416009680926</v>
      </c>
    </row>
    <row r="104" spans="1:7" ht="12.75">
      <c r="A104" s="54"/>
      <c r="B104" s="57" t="s">
        <v>83</v>
      </c>
      <c r="C104" s="129"/>
      <c r="D104" s="129"/>
      <c r="E104" s="133"/>
      <c r="F104" s="159"/>
      <c r="G104" s="166"/>
    </row>
    <row r="105" spans="1:7" ht="12.75">
      <c r="A105" s="54">
        <v>41030600</v>
      </c>
      <c r="B105" s="57" t="s">
        <v>196</v>
      </c>
      <c r="C105" s="134">
        <v>117323500</v>
      </c>
      <c r="D105" s="134">
        <v>123236133</v>
      </c>
      <c r="E105" s="136">
        <v>123196781</v>
      </c>
      <c r="F105" s="159">
        <f>E105/C105*100</f>
        <v>105.00605675759758</v>
      </c>
      <c r="G105" s="166">
        <f>E105/D105*100</f>
        <v>99.96806780686636</v>
      </c>
    </row>
    <row r="106" spans="1:7" ht="12.75">
      <c r="A106" s="54"/>
      <c r="B106" s="57" t="s">
        <v>34</v>
      </c>
      <c r="C106" s="129"/>
      <c r="D106" s="134"/>
      <c r="E106" s="136"/>
      <c r="F106" s="159"/>
      <c r="G106" s="166"/>
    </row>
    <row r="107" spans="1:7" ht="12.75">
      <c r="A107" s="54"/>
      <c r="B107" s="57" t="s">
        <v>35</v>
      </c>
      <c r="C107" s="129"/>
      <c r="D107" s="134"/>
      <c r="E107" s="133"/>
      <c r="F107" s="159"/>
      <c r="G107" s="166"/>
    </row>
    <row r="108" spans="1:7" ht="12.75">
      <c r="A108" s="54"/>
      <c r="B108" s="57" t="s">
        <v>36</v>
      </c>
      <c r="C108" s="129"/>
      <c r="D108" s="134"/>
      <c r="E108" s="133"/>
      <c r="F108" s="159"/>
      <c r="G108" s="166"/>
    </row>
    <row r="109" spans="1:7" ht="12.75">
      <c r="A109" s="54">
        <v>41030800</v>
      </c>
      <c r="B109" s="57" t="s">
        <v>197</v>
      </c>
      <c r="C109" s="129">
        <v>81555600</v>
      </c>
      <c r="D109" s="134">
        <v>74241536</v>
      </c>
      <c r="E109" s="133">
        <v>74241536</v>
      </c>
      <c r="F109" s="159">
        <f>E109/C109*100</f>
        <v>91.03180652217628</v>
      </c>
      <c r="G109" s="166">
        <f>E109/D109*100</f>
        <v>100</v>
      </c>
    </row>
    <row r="110" spans="1:7" ht="12.75">
      <c r="A110" s="54"/>
      <c r="B110" s="57" t="s">
        <v>198</v>
      </c>
      <c r="C110" s="129"/>
      <c r="D110" s="134"/>
      <c r="E110" s="127"/>
      <c r="F110" s="159"/>
      <c r="G110" s="166"/>
    </row>
    <row r="111" spans="1:7" ht="12.75">
      <c r="A111" s="54"/>
      <c r="B111" s="57" t="s">
        <v>199</v>
      </c>
      <c r="C111" s="129"/>
      <c r="D111" s="134"/>
      <c r="E111" s="133"/>
      <c r="F111" s="159"/>
      <c r="G111" s="166"/>
    </row>
    <row r="112" spans="1:7" ht="12.75">
      <c r="A112" s="54"/>
      <c r="B112" s="57" t="s">
        <v>37</v>
      </c>
      <c r="C112" s="129"/>
      <c r="D112" s="134"/>
      <c r="E112" s="136"/>
      <c r="F112" s="159"/>
      <c r="G112" s="166"/>
    </row>
    <row r="113" spans="1:7" ht="12.75">
      <c r="A113" s="54">
        <v>41031000</v>
      </c>
      <c r="B113" s="57" t="s">
        <v>200</v>
      </c>
      <c r="C113" s="129">
        <v>8640</v>
      </c>
      <c r="D113" s="134">
        <v>17426</v>
      </c>
      <c r="E113" s="136">
        <v>17426</v>
      </c>
      <c r="F113" s="159">
        <f>E113/C113*100</f>
        <v>201.68981481481484</v>
      </c>
      <c r="G113" s="166">
        <f>E113/D113*100</f>
        <v>100</v>
      </c>
    </row>
    <row r="114" spans="1:7" ht="12.75">
      <c r="A114" s="54"/>
      <c r="B114" s="57" t="s">
        <v>201</v>
      </c>
      <c r="C114" s="129"/>
      <c r="D114" s="134"/>
      <c r="E114" s="136"/>
      <c r="F114" s="159"/>
      <c r="G114" s="166"/>
    </row>
    <row r="115" spans="1:7" ht="12.75">
      <c r="A115" s="54"/>
      <c r="B115" s="57" t="s">
        <v>202</v>
      </c>
      <c r="C115" s="129"/>
      <c r="D115" s="134"/>
      <c r="E115" s="136"/>
      <c r="F115" s="159"/>
      <c r="G115" s="166"/>
    </row>
    <row r="116" spans="1:7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7">
        <v>91838388</v>
      </c>
      <c r="F116" s="164">
        <f>E116/C116*100</f>
        <v>169.6186374556477</v>
      </c>
      <c r="G116" s="166">
        <f>E116/D116*100</f>
        <v>99.18774995962328</v>
      </c>
    </row>
    <row r="117" spans="1:7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D118+D122+D125+D129+D131+D132+D134+D139+D143+D145+D146+D148+D150</f>
        <v>41893581</v>
      </c>
      <c r="E117" s="134">
        <f>E118+E122+E125+E129+E131+E132+E134+E139+E143+E145+E146+E148+E150</f>
        <v>40433713</v>
      </c>
      <c r="F117" s="164">
        <f>E117/C117*100</f>
        <v>118.29813377620306</v>
      </c>
      <c r="G117" s="166">
        <f>E117/D117*100</f>
        <v>96.51529431203315</v>
      </c>
    </row>
    <row r="118" spans="1:7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0</v>
      </c>
      <c r="F118" s="164">
        <f>E118/C118*100</f>
        <v>0</v>
      </c>
      <c r="G118" s="166">
        <f>E118/D118*100</f>
        <v>0</v>
      </c>
    </row>
    <row r="119" spans="1:7" ht="12.75">
      <c r="A119" s="88"/>
      <c r="B119" s="89" t="s">
        <v>175</v>
      </c>
      <c r="C119" s="129"/>
      <c r="D119" s="134"/>
      <c r="E119" s="137"/>
      <c r="F119" s="164"/>
      <c r="G119" s="166"/>
    </row>
    <row r="120" spans="1:7" ht="12.75">
      <c r="A120" s="88"/>
      <c r="B120" s="89" t="s">
        <v>176</v>
      </c>
      <c r="C120" s="129"/>
      <c r="D120" s="134"/>
      <c r="E120" s="137"/>
      <c r="F120" s="164"/>
      <c r="G120" s="166"/>
    </row>
    <row r="121" spans="1:7" ht="12.75">
      <c r="A121" s="88"/>
      <c r="B121" s="89" t="s">
        <v>48</v>
      </c>
      <c r="C121" s="129"/>
      <c r="D121" s="134"/>
      <c r="E121" s="137"/>
      <c r="F121" s="164"/>
      <c r="G121" s="166"/>
    </row>
    <row r="122" spans="1:7" ht="12.75">
      <c r="A122" s="88">
        <v>41035000</v>
      </c>
      <c r="B122" s="89" t="s">
        <v>233</v>
      </c>
      <c r="C122" s="129">
        <v>9969</v>
      </c>
      <c r="D122" s="134">
        <v>75819</v>
      </c>
      <c r="E122" s="137">
        <v>27657</v>
      </c>
      <c r="F122" s="164">
        <f>E122/C122*100</f>
        <v>277.43003310261815</v>
      </c>
      <c r="G122" s="166">
        <f>E122/D122*100</f>
        <v>36.47766391010169</v>
      </c>
    </row>
    <row r="123" spans="1:7" ht="12.75">
      <c r="A123" s="88"/>
      <c r="B123" s="89" t="s">
        <v>42</v>
      </c>
      <c r="C123" s="129"/>
      <c r="D123" s="134"/>
      <c r="E123" s="137"/>
      <c r="F123" s="164"/>
      <c r="G123" s="166"/>
    </row>
    <row r="124" spans="1:7" ht="12.75">
      <c r="A124" s="88"/>
      <c r="B124" s="89" t="s">
        <v>43</v>
      </c>
      <c r="C124" s="129"/>
      <c r="D124" s="134"/>
      <c r="E124" s="137"/>
      <c r="F124" s="164"/>
      <c r="G124" s="166"/>
    </row>
    <row r="125" spans="1:7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64">
        <f>E125/C125*100</f>
        <v>100</v>
      </c>
      <c r="G125" s="166">
        <f>E125/D125*100</f>
        <v>100</v>
      </c>
    </row>
    <row r="126" spans="1:7" ht="12.75">
      <c r="A126" s="88"/>
      <c r="B126" s="89" t="s">
        <v>175</v>
      </c>
      <c r="C126" s="129"/>
      <c r="D126" s="134"/>
      <c r="E126" s="137"/>
      <c r="F126" s="164"/>
      <c r="G126" s="166"/>
    </row>
    <row r="127" spans="1:7" ht="12.75">
      <c r="A127" s="88"/>
      <c r="B127" s="89" t="s">
        <v>178</v>
      </c>
      <c r="C127" s="129"/>
      <c r="D127" s="134"/>
      <c r="E127" s="137"/>
      <c r="F127" s="164"/>
      <c r="G127" s="166"/>
    </row>
    <row r="128" spans="1:7" ht="12.75">
      <c r="A128" s="88"/>
      <c r="B128" s="85" t="s">
        <v>47</v>
      </c>
      <c r="C128" s="129"/>
      <c r="D128" s="134"/>
      <c r="E128" s="137"/>
      <c r="F128" s="164"/>
      <c r="G128" s="166"/>
    </row>
    <row r="129" spans="1:7" ht="12.75">
      <c r="A129" s="88">
        <v>41035000</v>
      </c>
      <c r="B129" s="89" t="s">
        <v>165</v>
      </c>
      <c r="C129" s="134">
        <v>50000</v>
      </c>
      <c r="D129" s="134">
        <v>30400</v>
      </c>
      <c r="E129" s="137">
        <v>30376</v>
      </c>
      <c r="F129" s="164">
        <f>E129/C129*100</f>
        <v>60.751999999999995</v>
      </c>
      <c r="G129" s="166">
        <f>E129/D129*100</f>
        <v>99.92105263157895</v>
      </c>
    </row>
    <row r="130" spans="1:7" ht="12.75">
      <c r="A130" s="88"/>
      <c r="B130" s="85" t="s">
        <v>265</v>
      </c>
      <c r="C130" s="134"/>
      <c r="D130" s="134"/>
      <c r="E130" s="137"/>
      <c r="F130" s="164"/>
      <c r="G130" s="166"/>
    </row>
    <row r="131" spans="1:7" ht="12.75">
      <c r="A131" s="88">
        <v>41035000</v>
      </c>
      <c r="B131" s="89" t="s">
        <v>217</v>
      </c>
      <c r="C131" s="134">
        <v>33260600</v>
      </c>
      <c r="D131" s="134">
        <v>35106302</v>
      </c>
      <c r="E131" s="137">
        <v>34614272</v>
      </c>
      <c r="F131" s="164">
        <f>E131/C131*100</f>
        <v>104.06989651419396</v>
      </c>
      <c r="G131" s="166">
        <f>E131/D131*100</f>
        <v>98.59845676710694</v>
      </c>
    </row>
    <row r="132" spans="1:7" ht="12.75">
      <c r="A132" s="88">
        <v>41035000</v>
      </c>
      <c r="B132" s="89" t="s">
        <v>266</v>
      </c>
      <c r="C132" s="134">
        <v>391433</v>
      </c>
      <c r="D132" s="134">
        <v>391433</v>
      </c>
      <c r="E132" s="137">
        <v>358486</v>
      </c>
      <c r="F132" s="164">
        <f>E132/C132*100</f>
        <v>91.58297844075487</v>
      </c>
      <c r="G132" s="166">
        <f>E132/D132*100</f>
        <v>91.58297844075487</v>
      </c>
    </row>
    <row r="133" spans="1:7" ht="12.75">
      <c r="A133" s="88"/>
      <c r="B133" s="85" t="s">
        <v>250</v>
      </c>
      <c r="C133" s="134"/>
      <c r="D133" s="134"/>
      <c r="E133" s="137"/>
      <c r="F133" s="164"/>
      <c r="G133" s="166"/>
    </row>
    <row r="134" spans="1:7" ht="12.75">
      <c r="A134" s="88">
        <v>41035000</v>
      </c>
      <c r="B134" s="89" t="s">
        <v>267</v>
      </c>
      <c r="C134" s="134">
        <v>100000</v>
      </c>
      <c r="D134" s="134">
        <v>100000</v>
      </c>
      <c r="E134" s="137">
        <v>0</v>
      </c>
      <c r="F134" s="164">
        <f>E134/C134*100</f>
        <v>0</v>
      </c>
      <c r="G134" s="166">
        <f>E134/D134*100</f>
        <v>0</v>
      </c>
    </row>
    <row r="135" spans="1:7" ht="12.75">
      <c r="A135" s="88"/>
      <c r="B135" s="85" t="s">
        <v>268</v>
      </c>
      <c r="C135" s="134"/>
      <c r="D135" s="134"/>
      <c r="E135" s="137"/>
      <c r="F135" s="164"/>
      <c r="G135" s="166"/>
    </row>
    <row r="136" spans="1:7" ht="12.75">
      <c r="A136" s="88"/>
      <c r="B136" s="85" t="s">
        <v>269</v>
      </c>
      <c r="C136" s="134"/>
      <c r="D136" s="134"/>
      <c r="E136" s="137"/>
      <c r="F136" s="164"/>
      <c r="G136" s="166"/>
    </row>
    <row r="137" spans="1:7" ht="12.75">
      <c r="A137" s="88"/>
      <c r="B137" s="85" t="s">
        <v>270</v>
      </c>
      <c r="C137" s="134"/>
      <c r="D137" s="134"/>
      <c r="E137" s="137"/>
      <c r="F137" s="164"/>
      <c r="G137" s="166"/>
    </row>
    <row r="138" spans="1:7" ht="12.75">
      <c r="A138" s="88"/>
      <c r="B138" s="85" t="s">
        <v>271</v>
      </c>
      <c r="C138" s="134"/>
      <c r="D138" s="134"/>
      <c r="E138" s="137"/>
      <c r="F138" s="164"/>
      <c r="G138" s="166"/>
    </row>
    <row r="139" spans="1:7" ht="12.75">
      <c r="A139" s="12">
        <v>41035000</v>
      </c>
      <c r="B139" s="19" t="s">
        <v>9</v>
      </c>
      <c r="C139" s="179">
        <v>0</v>
      </c>
      <c r="D139" s="134">
        <v>1126000</v>
      </c>
      <c r="E139" s="137">
        <v>953761</v>
      </c>
      <c r="F139" s="164">
        <v>0</v>
      </c>
      <c r="G139" s="166">
        <f>E139/D139*100</f>
        <v>84.70346358792185</v>
      </c>
    </row>
    <row r="140" spans="1:7" ht="12.75">
      <c r="A140" s="12"/>
      <c r="B140" s="19" t="s">
        <v>175</v>
      </c>
      <c r="C140" s="179"/>
      <c r="D140" s="134"/>
      <c r="E140" s="137"/>
      <c r="F140" s="164"/>
      <c r="G140" s="166"/>
    </row>
    <row r="141" spans="1:7" ht="12.75">
      <c r="A141" s="12"/>
      <c r="B141" s="19" t="s">
        <v>284</v>
      </c>
      <c r="C141" s="179"/>
      <c r="D141" s="134"/>
      <c r="E141" s="137"/>
      <c r="F141" s="164"/>
      <c r="G141" s="166"/>
    </row>
    <row r="142" spans="1:7" ht="12.75">
      <c r="A142" s="12"/>
      <c r="B142" s="19" t="s">
        <v>47</v>
      </c>
      <c r="C142" s="179"/>
      <c r="D142" s="134"/>
      <c r="E142" s="137"/>
      <c r="F142" s="164"/>
      <c r="G142" s="166"/>
    </row>
    <row r="143" spans="1:7" ht="12.75">
      <c r="A143" s="12">
        <v>41035000</v>
      </c>
      <c r="B143" s="19" t="s">
        <v>251</v>
      </c>
      <c r="C143" s="179">
        <v>0</v>
      </c>
      <c r="D143" s="134">
        <v>20000</v>
      </c>
      <c r="E143" s="137">
        <v>0</v>
      </c>
      <c r="F143" s="164">
        <v>0</v>
      </c>
      <c r="G143" s="166">
        <f>E143/D143*100</f>
        <v>0</v>
      </c>
    </row>
    <row r="144" spans="1:7" ht="12.75">
      <c r="A144" s="12"/>
      <c r="B144" s="19" t="s">
        <v>252</v>
      </c>
      <c r="C144" s="179"/>
      <c r="D144" s="134"/>
      <c r="E144" s="137"/>
      <c r="F144" s="164"/>
      <c r="G144" s="166"/>
    </row>
    <row r="145" spans="1:7" ht="12.75">
      <c r="A145" s="12">
        <v>41035000</v>
      </c>
      <c r="B145" s="19" t="s">
        <v>280</v>
      </c>
      <c r="C145" s="179">
        <v>0</v>
      </c>
      <c r="D145" s="134">
        <v>109901</v>
      </c>
      <c r="E145" s="137">
        <v>109901</v>
      </c>
      <c r="F145" s="164">
        <v>0</v>
      </c>
      <c r="G145" s="166">
        <f>E145/D145*100</f>
        <v>100</v>
      </c>
    </row>
    <row r="146" spans="1:7" ht="12.75">
      <c r="A146" s="12">
        <v>41035000</v>
      </c>
      <c r="B146" s="19" t="s">
        <v>251</v>
      </c>
      <c r="C146" s="179">
        <v>0</v>
      </c>
      <c r="D146" s="134">
        <v>4179666</v>
      </c>
      <c r="E146" s="137">
        <v>3593878</v>
      </c>
      <c r="F146" s="164">
        <v>0</v>
      </c>
      <c r="G146" s="166">
        <f>E146/D146*100</f>
        <v>85.98481314057152</v>
      </c>
    </row>
    <row r="147" spans="1:7" ht="12.75">
      <c r="A147" s="12"/>
      <c r="B147" s="19" t="s">
        <v>283</v>
      </c>
      <c r="C147" s="179"/>
      <c r="D147" s="134"/>
      <c r="E147" s="137"/>
      <c r="F147" s="164"/>
      <c r="G147" s="166"/>
    </row>
    <row r="148" spans="1:7" ht="12.75">
      <c r="A148" s="12">
        <v>41035000</v>
      </c>
      <c r="B148" s="19" t="s">
        <v>281</v>
      </c>
      <c r="C148" s="179">
        <v>0</v>
      </c>
      <c r="D148" s="134">
        <v>307732</v>
      </c>
      <c r="E148" s="137">
        <v>307668</v>
      </c>
      <c r="F148" s="164">
        <v>0</v>
      </c>
      <c r="G148" s="166">
        <f>E148/D148*100</f>
        <v>99.97920268285391</v>
      </c>
    </row>
    <row r="149" spans="1:7" ht="12.75">
      <c r="A149" s="12"/>
      <c r="B149" s="19" t="s">
        <v>282</v>
      </c>
      <c r="C149" s="179"/>
      <c r="D149" s="134"/>
      <c r="E149" s="137"/>
      <c r="F149" s="164"/>
      <c r="G149" s="166"/>
    </row>
    <row r="150" spans="1:7" ht="12.75">
      <c r="A150" s="12">
        <v>41035000</v>
      </c>
      <c r="B150" s="19" t="s">
        <v>299</v>
      </c>
      <c r="C150" s="179">
        <v>0</v>
      </c>
      <c r="D150" s="134">
        <v>78828</v>
      </c>
      <c r="E150" s="137">
        <v>77714</v>
      </c>
      <c r="F150" s="164">
        <v>0</v>
      </c>
      <c r="G150" s="166">
        <f>E150/D150*100</f>
        <v>98.5867965697468</v>
      </c>
    </row>
    <row r="151" spans="1:7" ht="12.75">
      <c r="A151" s="12"/>
      <c r="B151" s="181" t="s">
        <v>291</v>
      </c>
      <c r="C151" s="179"/>
      <c r="D151" s="134"/>
      <c r="E151" s="137"/>
      <c r="F151" s="164"/>
      <c r="G151" s="166"/>
    </row>
    <row r="152" spans="1:7" ht="12.75">
      <c r="A152" s="88">
        <v>41035200</v>
      </c>
      <c r="B152" s="85" t="s">
        <v>272</v>
      </c>
      <c r="C152" s="134">
        <v>493326</v>
      </c>
      <c r="D152" s="134">
        <v>493326</v>
      </c>
      <c r="E152" s="137"/>
      <c r="F152" s="164">
        <f>E152/C152*100</f>
        <v>0</v>
      </c>
      <c r="G152" s="166">
        <f>E152/D152*100</f>
        <v>0</v>
      </c>
    </row>
    <row r="153" spans="1:7" ht="12.75">
      <c r="A153" s="88"/>
      <c r="B153" s="85" t="s">
        <v>254</v>
      </c>
      <c r="C153" s="134"/>
      <c r="D153" s="134"/>
      <c r="E153" s="137"/>
      <c r="F153" s="164"/>
      <c r="G153" s="166"/>
    </row>
    <row r="154" spans="1:7" ht="12.75">
      <c r="A154" s="54">
        <v>41035800</v>
      </c>
      <c r="B154" s="55" t="s">
        <v>154</v>
      </c>
      <c r="C154" s="129">
        <v>1160633</v>
      </c>
      <c r="D154" s="134">
        <v>1087333</v>
      </c>
      <c r="E154" s="137">
        <v>987703</v>
      </c>
      <c r="F154" s="164">
        <f>E154/C154*100</f>
        <v>85.10037195220195</v>
      </c>
      <c r="G154" s="166">
        <f>E154/D154*100</f>
        <v>90.83721362268965</v>
      </c>
    </row>
    <row r="155" spans="1:7" ht="12.75">
      <c r="A155" s="54"/>
      <c r="B155" s="55" t="s">
        <v>50</v>
      </c>
      <c r="C155" s="129"/>
      <c r="D155" s="134"/>
      <c r="E155" s="137"/>
      <c r="F155" s="164"/>
      <c r="G155" s="166"/>
    </row>
    <row r="156" spans="1:7" ht="12.75">
      <c r="A156" s="54"/>
      <c r="B156" s="55" t="s">
        <v>51</v>
      </c>
      <c r="C156" s="129"/>
      <c r="D156" s="134"/>
      <c r="E156" s="138"/>
      <c r="F156" s="164"/>
      <c r="G156" s="166"/>
    </row>
    <row r="157" spans="1:7" ht="12.75">
      <c r="A157" s="54"/>
      <c r="B157" s="55" t="s">
        <v>52</v>
      </c>
      <c r="C157" s="129"/>
      <c r="D157" s="134"/>
      <c r="E157" s="136"/>
      <c r="F157" s="159"/>
      <c r="G157" s="166"/>
    </row>
    <row r="158" spans="1:7" ht="12.75">
      <c r="A158" s="54"/>
      <c r="B158" s="55" t="s">
        <v>53</v>
      </c>
      <c r="C158" s="129"/>
      <c r="D158" s="134"/>
      <c r="E158" s="136"/>
      <c r="F158" s="159"/>
      <c r="G158" s="166"/>
    </row>
    <row r="159" spans="1:7" ht="13.5" thickBot="1">
      <c r="A159" s="54"/>
      <c r="B159" s="55"/>
      <c r="C159" s="129"/>
      <c r="D159" s="134"/>
      <c r="E159" s="136"/>
      <c r="F159" s="159"/>
      <c r="G159" s="166"/>
    </row>
    <row r="160" spans="1:7" ht="13.5" thickBot="1">
      <c r="A160" s="11">
        <v>900102</v>
      </c>
      <c r="B160" s="32" t="s">
        <v>115</v>
      </c>
      <c r="C160" s="140">
        <f>C99+C101</f>
        <v>343174618</v>
      </c>
      <c r="D160" s="140">
        <f>D99+D101</f>
        <v>459698653</v>
      </c>
      <c r="E160" s="140">
        <f>E99+E101</f>
        <v>451492164</v>
      </c>
      <c r="F160" s="168">
        <f>E160/C160*100</f>
        <v>131.56339085660466</v>
      </c>
      <c r="G160" s="170">
        <f>E160/D160*100</f>
        <v>98.21481117109126</v>
      </c>
    </row>
    <row r="161" spans="1:7" ht="13.5" thickBot="1">
      <c r="A161" s="10">
        <v>602100</v>
      </c>
      <c r="B161" s="15" t="s">
        <v>116</v>
      </c>
      <c r="C161" s="140"/>
      <c r="D161" s="126"/>
      <c r="E161" s="137">
        <v>22565602</v>
      </c>
      <c r="F161" s="40"/>
      <c r="G161" s="40"/>
    </row>
    <row r="162" spans="1:7" ht="13.5" thickBot="1">
      <c r="A162" s="10">
        <v>603000</v>
      </c>
      <c r="B162" s="15" t="s">
        <v>122</v>
      </c>
      <c r="C162" s="140"/>
      <c r="D162" s="140"/>
      <c r="E162" s="142"/>
      <c r="F162" s="43"/>
      <c r="G162" s="43"/>
    </row>
    <row r="163" spans="1:7" ht="15.75" customHeight="1" thickBot="1">
      <c r="A163" s="10">
        <v>208400</v>
      </c>
      <c r="B163" s="15" t="s">
        <v>288</v>
      </c>
      <c r="C163" s="140"/>
      <c r="D163" s="140"/>
      <c r="E163" s="178">
        <v>-1336413</v>
      </c>
      <c r="F163" s="43"/>
      <c r="G163" s="43"/>
    </row>
    <row r="164" spans="1:7" ht="13.5" thickBot="1">
      <c r="A164" s="9"/>
      <c r="B164" s="31" t="s">
        <v>117</v>
      </c>
      <c r="C164" s="140">
        <f>C160</f>
        <v>343174618</v>
      </c>
      <c r="D164" s="140">
        <f>D160</f>
        <v>459698653</v>
      </c>
      <c r="E164" s="140">
        <f>E160+E161+E162+E163</f>
        <v>472721353</v>
      </c>
      <c r="F164" s="43">
        <f>E164/C164*100</f>
        <v>137.74950949315254</v>
      </c>
      <c r="G164" s="43">
        <f>E164/D164*100</f>
        <v>102.83287756338065</v>
      </c>
    </row>
    <row r="165" spans="1:7" ht="12.75">
      <c r="A165" s="7"/>
      <c r="B165" s="30" t="s">
        <v>118</v>
      </c>
      <c r="C165" s="143">
        <f>C166+C181</f>
        <v>9665941</v>
      </c>
      <c r="D165" s="143">
        <f>D166+D181</f>
        <v>17833430</v>
      </c>
      <c r="E165" s="143">
        <f>E166+E181</f>
        <v>16901706</v>
      </c>
      <c r="F165" s="173">
        <f>E165/C165*100</f>
        <v>174.85836091902485</v>
      </c>
      <c r="G165" s="45">
        <f>E165/D165*100</f>
        <v>94.77540775947196</v>
      </c>
    </row>
    <row r="166" spans="1:7" ht="12.75">
      <c r="A166" s="7">
        <v>25000000</v>
      </c>
      <c r="B166" s="8" t="s">
        <v>79</v>
      </c>
      <c r="C166" s="126">
        <f>C167+C174</f>
        <v>9665941</v>
      </c>
      <c r="D166" s="126">
        <f>D167+D174</f>
        <v>15738504</v>
      </c>
      <c r="E166" s="126">
        <f>E167+E174</f>
        <v>14926749</v>
      </c>
      <c r="F166" s="171">
        <f>E166/C166*100</f>
        <v>154.42623744547996</v>
      </c>
      <c r="G166" s="40">
        <f>E166/D166*100</f>
        <v>94.84223532300147</v>
      </c>
    </row>
    <row r="167" spans="1:7" ht="12.75">
      <c r="A167" s="7">
        <v>25010000</v>
      </c>
      <c r="B167" s="8" t="s">
        <v>100</v>
      </c>
      <c r="C167" s="126">
        <f>C169+C171+C172</f>
        <v>9665941</v>
      </c>
      <c r="D167" s="126">
        <f>D169+D171+D172</f>
        <v>9629011</v>
      </c>
      <c r="E167" s="126">
        <f>E169+E171+E172</f>
        <v>8692166</v>
      </c>
      <c r="F167" s="171">
        <f>E167/C167*100</f>
        <v>89.92570925065651</v>
      </c>
      <c r="G167" s="40">
        <f>E167/D167*100</f>
        <v>90.27059996088903</v>
      </c>
    </row>
    <row r="168" spans="1:7" ht="12.75">
      <c r="A168" s="7"/>
      <c r="B168" s="8" t="s">
        <v>228</v>
      </c>
      <c r="C168" s="126"/>
      <c r="D168" s="126"/>
      <c r="E168" s="126"/>
      <c r="F168" s="171"/>
      <c r="G168" s="38"/>
    </row>
    <row r="169" spans="1:7" ht="12.75">
      <c r="A169" s="12">
        <v>25010100</v>
      </c>
      <c r="B169" s="13" t="s">
        <v>207</v>
      </c>
      <c r="C169" s="128">
        <v>9330718</v>
      </c>
      <c r="D169" s="128">
        <v>9158048</v>
      </c>
      <c r="E169" s="131">
        <v>8273599</v>
      </c>
      <c r="F169" s="159">
        <f>E169/C169*100</f>
        <v>88.67055032635216</v>
      </c>
      <c r="G169" s="40">
        <f>E169/D169*100</f>
        <v>90.34238518950764</v>
      </c>
    </row>
    <row r="170" spans="1:7" ht="12.75">
      <c r="A170" s="12"/>
      <c r="B170" s="13" t="s">
        <v>208</v>
      </c>
      <c r="C170" s="128"/>
      <c r="D170" s="128"/>
      <c r="E170" s="144"/>
      <c r="F170" s="159"/>
      <c r="G170" s="40"/>
    </row>
    <row r="171" spans="1:7" ht="12.75">
      <c r="A171" s="12">
        <v>25010300</v>
      </c>
      <c r="B171" s="13" t="s">
        <v>99</v>
      </c>
      <c r="C171" s="128">
        <v>335223</v>
      </c>
      <c r="D171" s="131">
        <v>402583</v>
      </c>
      <c r="E171" s="145">
        <v>319508</v>
      </c>
      <c r="F171" s="171">
        <f>E171/C171*100</f>
        <v>95.31207584205141</v>
      </c>
      <c r="G171" s="40">
        <f>E171/D171*100</f>
        <v>79.36450371724588</v>
      </c>
    </row>
    <row r="172" spans="1:7" ht="12.75">
      <c r="A172" s="12">
        <v>25010400</v>
      </c>
      <c r="B172" s="13" t="s">
        <v>209</v>
      </c>
      <c r="C172" s="128">
        <v>0</v>
      </c>
      <c r="D172" s="131">
        <v>68380</v>
      </c>
      <c r="E172" s="131">
        <v>99059</v>
      </c>
      <c r="F172" s="159">
        <v>0</v>
      </c>
      <c r="G172" s="40">
        <f>E172/D172*100</f>
        <v>144.86545773618016</v>
      </c>
    </row>
    <row r="173" spans="1:7" ht="12.75">
      <c r="A173" s="12"/>
      <c r="B173" s="13" t="s">
        <v>210</v>
      </c>
      <c r="C173" s="128"/>
      <c r="D173" s="131"/>
      <c r="E173" s="131"/>
      <c r="F173" s="159"/>
      <c r="G173" s="40"/>
    </row>
    <row r="174" spans="1:7" ht="12.75">
      <c r="A174" s="7">
        <v>25020000</v>
      </c>
      <c r="B174" s="8" t="s">
        <v>104</v>
      </c>
      <c r="C174" s="126">
        <f>C175+C176</f>
        <v>0</v>
      </c>
      <c r="D174" s="145">
        <f>D175+D176</f>
        <v>6109493</v>
      </c>
      <c r="E174" s="145">
        <f>E175+E176</f>
        <v>6234583</v>
      </c>
      <c r="F174" s="159">
        <v>0</v>
      </c>
      <c r="G174" s="40">
        <f>E174/D174*100</f>
        <v>102.0474694053991</v>
      </c>
    </row>
    <row r="175" spans="1:7" ht="12.75">
      <c r="A175" s="12">
        <v>25020100</v>
      </c>
      <c r="B175" s="13" t="s">
        <v>211</v>
      </c>
      <c r="C175" s="128">
        <v>0</v>
      </c>
      <c r="D175" s="131">
        <v>3441910</v>
      </c>
      <c r="E175" s="131">
        <v>3441910</v>
      </c>
      <c r="F175" s="159">
        <v>0</v>
      </c>
      <c r="G175" s="40">
        <f>E175/D175*100</f>
        <v>100</v>
      </c>
    </row>
    <row r="176" spans="1:7" ht="12.75">
      <c r="A176" s="12">
        <v>25020200</v>
      </c>
      <c r="B176" s="13" t="s">
        <v>101</v>
      </c>
      <c r="C176" s="128">
        <v>0</v>
      </c>
      <c r="D176" s="131">
        <v>2667583</v>
      </c>
      <c r="E176" s="131">
        <v>2792673</v>
      </c>
      <c r="F176" s="159">
        <v>0</v>
      </c>
      <c r="G176" s="40">
        <f>E176/D176*100</f>
        <v>104.68926365177767</v>
      </c>
    </row>
    <row r="177" spans="1:7" ht="14.25">
      <c r="A177" s="12"/>
      <c r="B177" s="13" t="s">
        <v>102</v>
      </c>
      <c r="C177" s="146"/>
      <c r="D177" s="144"/>
      <c r="E177" s="146"/>
      <c r="F177" s="174"/>
      <c r="G177" s="53"/>
    </row>
    <row r="178" spans="1:7" ht="14.25">
      <c r="A178" s="12"/>
      <c r="B178" s="13" t="s">
        <v>103</v>
      </c>
      <c r="C178" s="146"/>
      <c r="D178" s="144"/>
      <c r="E178" s="146"/>
      <c r="F178" s="174"/>
      <c r="G178" s="53"/>
    </row>
    <row r="179" spans="1:7" ht="14.25">
      <c r="A179" s="12"/>
      <c r="B179" s="13" t="s">
        <v>38</v>
      </c>
      <c r="C179" s="146"/>
      <c r="D179" s="146"/>
      <c r="E179" s="146"/>
      <c r="F179" s="174"/>
      <c r="G179" s="53"/>
    </row>
    <row r="180" spans="1:7" ht="14.25">
      <c r="A180" s="12"/>
      <c r="B180" s="13" t="s">
        <v>39</v>
      </c>
      <c r="C180" s="146"/>
      <c r="D180" s="146"/>
      <c r="E180" s="146"/>
      <c r="F180" s="174"/>
      <c r="G180" s="53"/>
    </row>
    <row r="181" spans="1:7" ht="14.25">
      <c r="A181" s="7">
        <v>40000000</v>
      </c>
      <c r="B181" s="8" t="s">
        <v>294</v>
      </c>
      <c r="C181" s="128">
        <f aca="true" t="shared" si="6" ref="C181:E183">C182</f>
        <v>0</v>
      </c>
      <c r="D181" s="128">
        <f t="shared" si="6"/>
        <v>2094926</v>
      </c>
      <c r="E181" s="128">
        <f t="shared" si="6"/>
        <v>1974957</v>
      </c>
      <c r="F181" s="174">
        <v>0</v>
      </c>
      <c r="G181" s="53">
        <f>E181/D181*100</f>
        <v>94.27335380820135</v>
      </c>
    </row>
    <row r="182" spans="1:7" ht="14.25">
      <c r="A182" s="7">
        <v>41000000</v>
      </c>
      <c r="B182" s="8" t="s">
        <v>81</v>
      </c>
      <c r="C182" s="128">
        <f t="shared" si="6"/>
        <v>0</v>
      </c>
      <c r="D182" s="128">
        <f t="shared" si="6"/>
        <v>2094926</v>
      </c>
      <c r="E182" s="128">
        <f t="shared" si="6"/>
        <v>1974957</v>
      </c>
      <c r="F182" s="174">
        <v>0</v>
      </c>
      <c r="G182" s="53">
        <f>E182/D182*100</f>
        <v>94.27335380820135</v>
      </c>
    </row>
    <row r="183" spans="1:7" ht="14.25">
      <c r="A183" s="7">
        <v>41030000</v>
      </c>
      <c r="B183" s="17" t="s">
        <v>295</v>
      </c>
      <c r="C183" s="128">
        <f t="shared" si="6"/>
        <v>0</v>
      </c>
      <c r="D183" s="128">
        <f t="shared" si="6"/>
        <v>2094926</v>
      </c>
      <c r="E183" s="128">
        <f t="shared" si="6"/>
        <v>1974957</v>
      </c>
      <c r="F183" s="174">
        <v>0</v>
      </c>
      <c r="G183" s="53">
        <f>E183/D183*100</f>
        <v>94.27335380820135</v>
      </c>
    </row>
    <row r="184" spans="1:7" ht="14.25">
      <c r="A184" s="88">
        <v>41035000</v>
      </c>
      <c r="B184" s="180" t="s">
        <v>296</v>
      </c>
      <c r="C184" s="128">
        <f>C185+C187</f>
        <v>0</v>
      </c>
      <c r="D184" s="128">
        <f>D185+D187+D190</f>
        <v>2094926</v>
      </c>
      <c r="E184" s="128">
        <f>E185+E187+E190</f>
        <v>1974957</v>
      </c>
      <c r="F184" s="174">
        <v>0</v>
      </c>
      <c r="G184" s="53">
        <f>E184/D184*100</f>
        <v>94.27335380820135</v>
      </c>
    </row>
    <row r="185" spans="1:7" ht="14.25">
      <c r="A185" s="54">
        <v>41035000</v>
      </c>
      <c r="B185" s="19" t="s">
        <v>251</v>
      </c>
      <c r="C185" s="128">
        <v>0</v>
      </c>
      <c r="D185" s="128">
        <v>45490</v>
      </c>
      <c r="E185" s="128">
        <v>45490</v>
      </c>
      <c r="F185" s="174">
        <v>0</v>
      </c>
      <c r="G185" s="53">
        <f>E185/D185*100</f>
        <v>100</v>
      </c>
    </row>
    <row r="186" spans="1:7" ht="14.25">
      <c r="A186" s="12"/>
      <c r="B186" s="19" t="s">
        <v>283</v>
      </c>
      <c r="C186" s="146"/>
      <c r="D186" s="146"/>
      <c r="E186" s="146"/>
      <c r="F186" s="174"/>
      <c r="G186" s="53"/>
    </row>
    <row r="187" spans="1:7" ht="14.25">
      <c r="A187" s="54">
        <v>41035000</v>
      </c>
      <c r="B187" s="19" t="s">
        <v>285</v>
      </c>
      <c r="C187" s="128">
        <v>0</v>
      </c>
      <c r="D187" s="128">
        <v>200165</v>
      </c>
      <c r="E187" s="128">
        <v>196485</v>
      </c>
      <c r="F187" s="174">
        <v>0</v>
      </c>
      <c r="G187" s="53">
        <f>E187/D187*100</f>
        <v>98.16151674868235</v>
      </c>
    </row>
    <row r="188" spans="1:7" ht="14.25">
      <c r="A188" s="12"/>
      <c r="B188" s="181" t="s">
        <v>297</v>
      </c>
      <c r="C188" s="146"/>
      <c r="D188" s="146"/>
      <c r="E188" s="146"/>
      <c r="F188" s="174"/>
      <c r="G188" s="53"/>
    </row>
    <row r="189" spans="1:7" ht="14.25">
      <c r="A189" s="12"/>
      <c r="B189" s="181" t="s">
        <v>287</v>
      </c>
      <c r="C189" s="146"/>
      <c r="D189" s="146"/>
      <c r="E189" s="146"/>
      <c r="F189" s="174"/>
      <c r="G189" s="53"/>
    </row>
    <row r="190" spans="1:7" ht="14.25">
      <c r="A190" s="54">
        <v>41035000</v>
      </c>
      <c r="B190" s="19" t="s">
        <v>300</v>
      </c>
      <c r="C190" s="128">
        <v>0</v>
      </c>
      <c r="D190" s="128">
        <v>1849271</v>
      </c>
      <c r="E190" s="128">
        <v>1732982</v>
      </c>
      <c r="F190" s="174">
        <v>0</v>
      </c>
      <c r="G190" s="53">
        <f>E190/D190*100</f>
        <v>93.71163015047551</v>
      </c>
    </row>
    <row r="191" spans="1:7" ht="14.25">
      <c r="A191" s="12"/>
      <c r="B191" s="181" t="s">
        <v>293</v>
      </c>
      <c r="C191" s="146"/>
      <c r="D191" s="146"/>
      <c r="E191" s="146"/>
      <c r="F191" s="174"/>
      <c r="G191" s="53"/>
    </row>
    <row r="192" spans="1:7" ht="15" thickBot="1">
      <c r="A192" s="12"/>
      <c r="B192" s="19"/>
      <c r="C192" s="146"/>
      <c r="D192" s="146"/>
      <c r="E192" s="146"/>
      <c r="F192" s="174"/>
      <c r="G192" s="53"/>
    </row>
    <row r="193" spans="1:7" ht="13.5" thickBot="1">
      <c r="A193" s="10">
        <v>602100</v>
      </c>
      <c r="B193" s="33" t="s">
        <v>116</v>
      </c>
      <c r="C193" s="147"/>
      <c r="D193" s="147"/>
      <c r="E193" s="141">
        <v>1797887</v>
      </c>
      <c r="F193" s="50"/>
      <c r="G193" s="43"/>
    </row>
    <row r="194" spans="1:7" ht="13.5" thickBot="1">
      <c r="A194" s="10">
        <v>602300</v>
      </c>
      <c r="B194" s="93" t="s">
        <v>54</v>
      </c>
      <c r="C194" s="147"/>
      <c r="D194" s="147"/>
      <c r="E194" s="178">
        <v>-8964</v>
      </c>
      <c r="F194" s="50"/>
      <c r="G194" s="50"/>
    </row>
    <row r="195" spans="1:7" ht="13.5" thickBot="1">
      <c r="A195" s="10">
        <v>602400</v>
      </c>
      <c r="B195" s="15" t="s">
        <v>288</v>
      </c>
      <c r="C195" s="147"/>
      <c r="D195" s="147"/>
      <c r="E195" s="178">
        <v>1336413</v>
      </c>
      <c r="F195" s="50"/>
      <c r="G195" s="50"/>
    </row>
    <row r="196" spans="1:7" ht="13.5" thickBot="1">
      <c r="A196" s="20"/>
      <c r="B196" s="8" t="s">
        <v>121</v>
      </c>
      <c r="C196" s="140">
        <f>C165</f>
        <v>9665941</v>
      </c>
      <c r="D196" s="140">
        <f>D165</f>
        <v>17833430</v>
      </c>
      <c r="E196" s="140">
        <f>E165+E193+E194+E195</f>
        <v>20027042</v>
      </c>
      <c r="F196" s="43">
        <f>E196/C196*100</f>
        <v>207.19185022958447</v>
      </c>
      <c r="G196" s="43">
        <f>E196/D196*100</f>
        <v>112.30056136144309</v>
      </c>
    </row>
    <row r="197" spans="1:7" ht="13.5" thickBot="1">
      <c r="A197" s="10">
        <v>900103</v>
      </c>
      <c r="B197" s="33" t="s">
        <v>119</v>
      </c>
      <c r="C197" s="140">
        <f>C164+C196</f>
        <v>352840559</v>
      </c>
      <c r="D197" s="140">
        <f>D164+D196</f>
        <v>477532083</v>
      </c>
      <c r="E197" s="140">
        <f>E164+E196</f>
        <v>492748395</v>
      </c>
      <c r="F197" s="42">
        <f>E197/C197*100</f>
        <v>139.6518575972441</v>
      </c>
      <c r="G197" s="42">
        <f>E197/D197*100</f>
        <v>103.1864481030063</v>
      </c>
    </row>
    <row r="198" spans="3:7" ht="12.75">
      <c r="C198" s="151"/>
      <c r="D198" s="151"/>
      <c r="E198" s="151"/>
      <c r="F198" s="5"/>
      <c r="G198" s="5"/>
    </row>
    <row r="199" spans="3:7" ht="12.75">
      <c r="C199" s="151"/>
      <c r="D199" s="151"/>
      <c r="E199" s="151"/>
      <c r="F199" s="5"/>
      <c r="G199" s="5"/>
    </row>
    <row r="200" spans="3:7" ht="12.75">
      <c r="C200" s="151"/>
      <c r="D200" s="151"/>
      <c r="E200" s="151"/>
      <c r="F200" s="5"/>
      <c r="G200" s="5"/>
    </row>
    <row r="201" spans="3:7" ht="12.75">
      <c r="C201" s="151"/>
      <c r="D201" s="151"/>
      <c r="E201" s="151"/>
      <c r="F201" s="5"/>
      <c r="G201" s="5"/>
    </row>
    <row r="202" spans="2:7" ht="35.25" customHeight="1">
      <c r="B202" s="190" t="s">
        <v>302</v>
      </c>
      <c r="C202" s="191"/>
      <c r="D202" s="191"/>
      <c r="E202" s="191"/>
      <c r="F202" s="192" t="s">
        <v>244</v>
      </c>
      <c r="G202" s="5"/>
    </row>
    <row r="203" spans="3:7" ht="12.75">
      <c r="C203" s="151"/>
      <c r="D203" s="151"/>
      <c r="E203" s="151"/>
      <c r="F203" s="5"/>
      <c r="G203" s="5"/>
    </row>
    <row r="204" spans="6:7" ht="12.75">
      <c r="F204" s="5"/>
      <c r="G204" s="5"/>
    </row>
    <row r="205" spans="2:7" ht="14.25">
      <c r="B205" s="34"/>
      <c r="C205" s="5"/>
      <c r="D205" s="5"/>
      <c r="F205" s="5"/>
      <c r="G205" s="5"/>
    </row>
    <row r="206" spans="2:7" ht="15">
      <c r="B206" s="154"/>
      <c r="C206" s="154"/>
      <c r="D206" s="154"/>
      <c r="E206" s="154"/>
      <c r="F206" s="154"/>
      <c r="G206" s="154"/>
    </row>
    <row r="207" spans="2:7" ht="15">
      <c r="B207" s="154"/>
      <c r="F207" s="5"/>
      <c r="G207" s="5"/>
    </row>
    <row r="208" spans="6:7" ht="12.75">
      <c r="F208" s="5"/>
      <c r="G208" s="5"/>
    </row>
    <row r="209" spans="6:7" ht="12.75">
      <c r="F209" s="5"/>
      <c r="G209" s="5"/>
    </row>
    <row r="210" spans="6:7" ht="12.75">
      <c r="F210" s="5"/>
      <c r="G210" s="5"/>
    </row>
  </sheetData>
  <mergeCells count="1">
    <mergeCell ref="F10:G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2017-02-06T14:00:58Z</cp:lastPrinted>
  <dcterms:created xsi:type="dcterms:W3CDTF">2002-09-24T12:38:18Z</dcterms:created>
  <dcterms:modified xsi:type="dcterms:W3CDTF">2017-02-06T14:08:47Z</dcterms:modified>
  <cp:category/>
  <cp:version/>
  <cp:contentType/>
  <cp:contentStatus/>
</cp:coreProperties>
</file>