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2" sheetId="1" r:id="rId1"/>
  </sheets>
  <definedNames>
    <definedName name="_xlnm.Print_Area" localSheetId="0">'2'!$A$1:$U$62</definedName>
    <definedName name="_xlnm.Print_Titles" localSheetId="0">'2'!$7:$13</definedName>
  </definedNames>
  <calcPr fullCalcOnLoad="1"/>
</workbook>
</file>

<file path=xl/sharedStrings.xml><?xml version="1.0" encoding="utf-8"?>
<sst xmlns="http://schemas.openxmlformats.org/spreadsheetml/2006/main" count="149" uniqueCount="92">
  <si>
    <t>Додаток  2</t>
  </si>
  <si>
    <t xml:space="preserve">до рішення  районної </t>
  </si>
  <si>
    <t>Виконання видаткової частини бюджету Шевченківського району</t>
  </si>
  <si>
    <t>у місті  ради</t>
  </si>
  <si>
    <t xml:space="preserve">                                  за I квартал 2017року</t>
  </si>
  <si>
    <t>від 07.06.17р.   № 2</t>
  </si>
  <si>
    <t xml:space="preserve">                                  за І півріччя 2010 року</t>
  </si>
  <si>
    <t xml:space="preserve"> грн.</t>
  </si>
  <si>
    <t xml:space="preserve"> Видатки бюджету району за типовою програмною класифікацією видатків та кредитування місцевих бюджетів</t>
  </si>
  <si>
    <t xml:space="preserve">                 З а г а л ь н и й  ф о н д</t>
  </si>
  <si>
    <t>С п е ц і а л ь н и й    ф о н д</t>
  </si>
  <si>
    <t>Р а з о м</t>
  </si>
  <si>
    <t>КПКВК</t>
  </si>
  <si>
    <t>План на</t>
  </si>
  <si>
    <t xml:space="preserve">Уточнений </t>
  </si>
  <si>
    <t xml:space="preserve">План на </t>
  </si>
  <si>
    <t>Виконання</t>
  </si>
  <si>
    <t>Процент</t>
  </si>
  <si>
    <t xml:space="preserve">Процент </t>
  </si>
  <si>
    <t>2017 рік</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</si>
  <si>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</si>
  <si>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</si>
  <si>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</si>
  <si>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</si>
  <si>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</si>
  <si>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</si>
  <si>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</si>
  <si>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</si>
  <si>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</si>
  <si>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</si>
  <si>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</si>
  <si>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</si>
  <si>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на 2017 р.</t>
  </si>
  <si>
    <t xml:space="preserve">на звітній </t>
  </si>
  <si>
    <t>0100</t>
  </si>
  <si>
    <t>Державне управління, всього</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</si>
  <si>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</si>
  <si>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</si>
  <si>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</si>
  <si>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Освіта, всього</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</si>
  <si>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</si>
  <si>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</si>
  <si>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Соціальний захист та соціальне забезпечення, всього:</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</si>
  <si>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</si>
  <si>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</si>
  <si>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</si>
  <si>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</si>
  <si>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</si>
  <si>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</si>
  <si>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</si>
  <si>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</si>
  <si>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</si>
  <si>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</si>
  <si>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</si>
  <si>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</si>
  <si>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Надання допомоги до досягнення дитиною трирічного віку</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</si>
  <si>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</si>
  <si>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</si>
  <si>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</si>
  <si>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</si>
  <si>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</si>
  <si>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</si>
  <si>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</si>
  <si>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</si>
  <si>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</si>
  <si>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</si>
  <si>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</si>
  <si>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</si>
  <si>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</si>
  <si>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</si>
  <si>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</si>
  <si>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3112</t>
  </si>
  <si>
    <t>Заходи державної політики з питань дітей та їх соціального захисту</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</si>
  <si>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</si>
  <si>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</si>
  <si>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</si>
  <si>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</si>
  <si>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</si>
  <si>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3400</t>
  </si>
  <si>
    <t xml:space="preserve"> Інші видатки на соціальний захист населення</t>
  </si>
  <si>
    <t>Культура i мистецтво, всього</t>
  </si>
  <si>
    <t>Видатки на заходи, передбаченi державними i місцевими програмами розвитку культури i мистецтва</t>
  </si>
  <si>
    <t>Житлово-комунальне господарство, всього</t>
  </si>
  <si>
    <t>Благоустрій міст, сіл, селищ</t>
  </si>
  <si>
    <t>Інші послуги, пов'язані з економічною діяльністю, всього</t>
  </si>
  <si>
    <t>Інші заходи, пов'язані з економічною діяльністю</t>
  </si>
  <si>
    <t>Видатки, не віднесені до основних груп, всього</t>
  </si>
  <si>
    <t>Інші видатки</t>
  </si>
  <si>
    <t>РАЗОМ ВИДАТКІВ</t>
  </si>
  <si>
    <t>Всього видатків</t>
  </si>
  <si>
    <t>Голова районної у місті ради</t>
  </si>
  <si>
    <t>А.В.Атаманенко</t>
  </si>
</sst>
</file>

<file path=xl/styles.xml><?xml version="1.0" encoding="utf-8"?>
<styleSheet xmlns="http://schemas.openxmlformats.org/spreadsheetml/2006/main">
  <numFmts count="8">
    <numFmt numFmtId="164" formatCode="GENERAL"/>
    <numFmt numFmtId="165" formatCode="0.0000"/>
    <numFmt numFmtId="166" formatCode="@"/>
    <numFmt numFmtId="167" formatCode="#,##0"/>
    <numFmt numFmtId="168" formatCode="0.000"/>
    <numFmt numFmtId="169" formatCode="0.0"/>
    <numFmt numFmtId="170" formatCode="#,##0.0_ ;\-#,##0.0\ "/>
    <numFmt numFmtId="171" formatCode="#,##0.00"/>
  </numFmts>
  <fonts count="28">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Cyr"/>
      <family val="2"/>
    </font>
    <font>
      <b/>
      <sz val="10"/>
      <name val="Arial Cyr"/>
      <family val="2"/>
    </font>
    <font>
      <b/>
      <sz val="11"/>
      <name val="Arial Cyr"/>
      <family val="2"/>
    </font>
    <font>
      <b/>
      <sz val="10"/>
      <name val="Arial"/>
      <family val="2"/>
    </font>
    <font>
      <sz val="11"/>
      <name val="Arial"/>
      <family val="2"/>
    </font>
    <font>
      <b/>
      <sz val="11"/>
      <name val="Arial"/>
      <family val="2"/>
    </font>
    <font>
      <i/>
      <sz val="10"/>
      <name val="Arial Cyr"/>
      <family val="2"/>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59"/>
      </left>
      <right style="thin">
        <color indexed="59"/>
      </right>
      <top style="thin">
        <color indexed="59"/>
      </top>
      <bottom>
        <color indexed="63"/>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medium">
        <color indexed="59"/>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style="medium">
        <color indexed="59"/>
      </left>
      <right style="thin">
        <color indexed="59"/>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color indexed="63"/>
      </left>
      <right>
        <color indexed="63"/>
      </right>
      <top style="medium">
        <color indexed="59"/>
      </top>
      <bottom>
        <color indexed="63"/>
      </bottom>
    </border>
    <border>
      <left>
        <color indexed="63"/>
      </left>
      <right>
        <color indexed="63"/>
      </right>
      <top>
        <color indexed="63"/>
      </top>
      <bottom style="medium">
        <color indexed="59"/>
      </bottom>
    </border>
    <border>
      <left>
        <color indexed="63"/>
      </left>
      <right>
        <color indexed="63"/>
      </right>
      <top style="thin">
        <color indexed="59"/>
      </top>
      <bottom style="medium">
        <color indexed="59"/>
      </bottom>
    </border>
    <border>
      <left>
        <color indexed="63"/>
      </left>
      <right>
        <color indexed="63"/>
      </right>
      <top style="medium">
        <color indexed="59"/>
      </top>
      <bottom style="medium">
        <color indexed="59"/>
      </bottom>
    </border>
    <border>
      <left style="thin">
        <color indexed="60"/>
      </left>
      <right style="thin">
        <color indexed="60"/>
      </right>
      <top style="thin">
        <color indexed="60"/>
      </top>
      <bottom style="thin">
        <color indexed="60"/>
      </bottom>
    </border>
  </borders>
  <cellStyleXfs count="6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0" borderId="0">
      <alignment/>
      <protection/>
    </xf>
    <xf numFmtId="164" fontId="14" fillId="0" borderId="0">
      <alignment/>
      <protection/>
    </xf>
    <xf numFmtId="164" fontId="15" fillId="3" borderId="0" applyNumberFormat="0" applyBorder="0" applyAlignment="0" applyProtection="0"/>
    <xf numFmtId="164" fontId="16" fillId="0" borderId="0" applyNumberFormat="0" applyFill="0" applyBorder="0" applyAlignment="0" applyProtection="0"/>
    <xf numFmtId="164" fontId="0" fillId="23" borderId="8" applyNumberFormat="0" applyAlignment="0" applyProtection="0"/>
    <xf numFmtId="164" fontId="17" fillId="0" borderId="9" applyNumberFormat="0" applyFill="0" applyAlignment="0" applyProtection="0"/>
    <xf numFmtId="164" fontId="18" fillId="0" borderId="0" applyNumberFormat="0" applyFill="0" applyBorder="0" applyAlignment="0" applyProtection="0"/>
    <xf numFmtId="164" fontId="19" fillId="4" borderId="0" applyNumberFormat="0" applyBorder="0" applyAlignment="0" applyProtection="0"/>
  </cellStyleXfs>
  <cellXfs count="98">
    <xf numFmtId="164" fontId="0" fillId="0" borderId="0" xfId="0" applyAlignment="1">
      <alignment/>
    </xf>
    <xf numFmtId="164" fontId="0" fillId="0" borderId="0" xfId="0" applyFont="1" applyFill="1" applyAlignment="1">
      <alignment/>
    </xf>
    <xf numFmtId="164" fontId="0" fillId="24" borderId="0" xfId="0" applyFont="1" applyFill="1" applyAlignment="1">
      <alignment/>
    </xf>
    <xf numFmtId="164" fontId="0" fillId="24" borderId="0" xfId="0" applyFont="1" applyFill="1" applyAlignment="1">
      <alignment horizontal="center" vertical="distributed" wrapText="1"/>
    </xf>
    <xf numFmtId="164" fontId="0" fillId="0" borderId="0" xfId="0" applyFont="1" applyFill="1" applyBorder="1" applyAlignment="1">
      <alignment/>
    </xf>
    <xf numFmtId="164" fontId="14" fillId="0" borderId="0" xfId="56" applyFont="1" applyFill="1">
      <alignment/>
      <protection/>
    </xf>
    <xf numFmtId="164" fontId="20" fillId="0" borderId="0" xfId="56" applyFont="1">
      <alignment/>
      <protection/>
    </xf>
    <xf numFmtId="164" fontId="21" fillId="0" borderId="0" xfId="0" applyFont="1" applyBorder="1" applyAlignment="1">
      <alignment/>
    </xf>
    <xf numFmtId="164" fontId="22" fillId="24" borderId="0" xfId="0" applyFont="1" applyFill="1" applyAlignment="1">
      <alignment/>
    </xf>
    <xf numFmtId="164" fontId="20" fillId="24" borderId="0" xfId="0" applyFont="1" applyFill="1" applyAlignment="1">
      <alignment/>
    </xf>
    <xf numFmtId="164" fontId="20" fillId="24" borderId="0" xfId="0" applyFont="1" applyFill="1" applyAlignment="1">
      <alignment horizontal="center" vertical="distributed" wrapText="1"/>
    </xf>
    <xf numFmtId="164" fontId="21" fillId="0" borderId="0" xfId="0" applyFont="1" applyFill="1" applyAlignment="1">
      <alignment/>
    </xf>
    <xf numFmtId="164" fontId="21" fillId="24" borderId="0" xfId="0" applyFont="1" applyFill="1" applyAlignment="1">
      <alignment/>
    </xf>
    <xf numFmtId="164" fontId="22" fillId="24" borderId="0" xfId="0" applyFont="1" applyFill="1" applyBorder="1" applyAlignment="1">
      <alignment horizontal="center"/>
    </xf>
    <xf numFmtId="164" fontId="22" fillId="24" borderId="0" xfId="0" applyFont="1" applyFill="1" applyAlignment="1">
      <alignment/>
    </xf>
    <xf numFmtId="164" fontId="22" fillId="24" borderId="0" xfId="0" applyFont="1" applyFill="1" applyAlignment="1">
      <alignment horizontal="center" vertical="distributed" wrapText="1"/>
    </xf>
    <xf numFmtId="164" fontId="21" fillId="24" borderId="0" xfId="0" applyFont="1" applyFill="1" applyAlignment="1">
      <alignment horizontal="center" vertical="distributed" wrapText="1"/>
    </xf>
    <xf numFmtId="164" fontId="0" fillId="0" borderId="10" xfId="0" applyFont="1" applyFill="1" applyBorder="1" applyAlignment="1">
      <alignment horizontal="center"/>
    </xf>
    <xf numFmtId="164" fontId="0" fillId="0" borderId="11" xfId="0" applyFont="1" applyFill="1" applyBorder="1" applyAlignment="1">
      <alignment horizontal="center" vertical="center" wrapText="1"/>
    </xf>
    <xf numFmtId="164" fontId="0" fillId="24" borderId="11" xfId="0" applyFont="1" applyFill="1" applyBorder="1" applyAlignment="1">
      <alignment horizontal="center"/>
    </xf>
    <xf numFmtId="164" fontId="0" fillId="0" borderId="12" xfId="0" applyFont="1" applyFill="1" applyBorder="1" applyAlignment="1">
      <alignment horizontal="center"/>
    </xf>
    <xf numFmtId="164" fontId="0" fillId="0" borderId="11" xfId="0" applyFont="1" applyFill="1" applyBorder="1" applyAlignment="1">
      <alignment horizontal="center"/>
    </xf>
    <xf numFmtId="164" fontId="0" fillId="0" borderId="0" xfId="0" applyFont="1" applyFill="1" applyBorder="1" applyAlignment="1">
      <alignment horizontal="center"/>
    </xf>
    <xf numFmtId="164" fontId="0" fillId="0" borderId="0" xfId="0" applyFont="1" applyFill="1" applyAlignment="1">
      <alignment horizontal="center"/>
    </xf>
    <xf numFmtId="164" fontId="0" fillId="0" borderId="13" xfId="0" applyFont="1" applyFill="1" applyBorder="1" applyAlignment="1">
      <alignment horizontal="center"/>
    </xf>
    <xf numFmtId="164" fontId="0" fillId="24" borderId="0" xfId="0" applyFont="1" applyFill="1" applyBorder="1" applyAlignment="1">
      <alignment horizontal="center"/>
    </xf>
    <xf numFmtId="164" fontId="0" fillId="24" borderId="14" xfId="0" applyFont="1" applyFill="1" applyBorder="1" applyAlignment="1">
      <alignment horizontal="center"/>
    </xf>
    <xf numFmtId="164" fontId="0" fillId="24" borderId="14" xfId="0" applyFont="1" applyFill="1" applyBorder="1" applyAlignment="1">
      <alignment horizontal="center" vertical="distributed" wrapText="1"/>
    </xf>
    <xf numFmtId="164" fontId="0" fillId="0" borderId="14" xfId="0" applyFont="1" applyFill="1" applyBorder="1" applyAlignment="1">
      <alignment horizontal="center"/>
    </xf>
    <xf numFmtId="164" fontId="0" fillId="0" borderId="15" xfId="0" applyFont="1" applyFill="1" applyBorder="1" applyAlignment="1">
      <alignment horizontal="center"/>
    </xf>
    <xf numFmtId="164" fontId="0" fillId="24" borderId="15" xfId="0" applyFont="1" applyFill="1" applyBorder="1" applyAlignment="1">
      <alignment horizontal="center"/>
    </xf>
    <xf numFmtId="164" fontId="0" fillId="24" borderId="15" xfId="0" applyFont="1" applyFill="1" applyBorder="1" applyAlignment="1">
      <alignment horizontal="center" vertical="distributed" wrapText="1"/>
    </xf>
    <xf numFmtId="164" fontId="0" fillId="24" borderId="13" xfId="0" applyFont="1" applyFill="1" applyBorder="1" applyAlignment="1">
      <alignment horizontal="center"/>
    </xf>
    <xf numFmtId="164" fontId="0" fillId="24" borderId="16" xfId="0" applyFont="1" applyFill="1" applyBorder="1" applyAlignment="1">
      <alignment horizontal="center"/>
    </xf>
    <xf numFmtId="164" fontId="0" fillId="24" borderId="17" xfId="0" applyFont="1" applyFill="1" applyBorder="1" applyAlignment="1">
      <alignment horizontal="center"/>
    </xf>
    <xf numFmtId="164" fontId="0" fillId="24" borderId="18" xfId="0" applyFont="1" applyFill="1" applyBorder="1" applyAlignment="1">
      <alignment horizontal="center"/>
    </xf>
    <xf numFmtId="164" fontId="0" fillId="24" borderId="18" xfId="0" applyFont="1" applyFill="1" applyBorder="1" applyAlignment="1">
      <alignment horizontal="center" vertical="distributed" wrapText="1"/>
    </xf>
    <xf numFmtId="165" fontId="0" fillId="0" borderId="0" xfId="0" applyNumberFormat="1" applyFont="1" applyFill="1" applyBorder="1" applyAlignment="1">
      <alignment horizontal="center"/>
    </xf>
    <xf numFmtId="166" fontId="21" fillId="0" borderId="11" xfId="0" applyNumberFormat="1" applyFont="1" applyFill="1" applyBorder="1" applyAlignment="1">
      <alignment horizontal="center"/>
    </xf>
    <xf numFmtId="164" fontId="23" fillId="0" borderId="11" xfId="0" applyFont="1" applyFill="1" applyBorder="1" applyAlignment="1">
      <alignment vertical="distributed" wrapText="1"/>
    </xf>
    <xf numFmtId="167" fontId="23" fillId="0" borderId="11" xfId="0" applyNumberFormat="1" applyFont="1" applyFill="1" applyBorder="1" applyAlignment="1">
      <alignment horizontal="center" vertical="center"/>
    </xf>
    <xf numFmtId="168" fontId="23" fillId="0" borderId="11" xfId="0" applyNumberFormat="1" applyFont="1" applyFill="1" applyBorder="1" applyAlignment="1">
      <alignment horizontal="center" vertical="center"/>
    </xf>
    <xf numFmtId="169" fontId="23" fillId="0" borderId="11" xfId="0" applyNumberFormat="1" applyFont="1" applyFill="1" applyBorder="1" applyAlignment="1">
      <alignment horizontal="center" vertical="center"/>
    </xf>
    <xf numFmtId="164" fontId="0" fillId="0" borderId="19" xfId="0" applyFont="1" applyFill="1" applyBorder="1" applyAlignment="1">
      <alignment/>
    </xf>
    <xf numFmtId="166" fontId="14" fillId="0" borderId="11" xfId="0" applyNumberFormat="1" applyFont="1" applyFill="1" applyBorder="1" applyAlignment="1">
      <alignment horizontal="center"/>
    </xf>
    <xf numFmtId="164" fontId="0" fillId="0" borderId="11" xfId="0" applyFont="1" applyFill="1" applyBorder="1" applyAlignment="1">
      <alignment vertical="distributed" wrapText="1"/>
    </xf>
    <xf numFmtId="167" fontId="0" fillId="0" borderId="11" xfId="55" applyNumberFormat="1" applyFont="1" applyFill="1" applyBorder="1" applyAlignment="1">
      <alignment horizontal="center" vertical="center"/>
      <protection/>
    </xf>
    <xf numFmtId="167" fontId="0" fillId="0" borderId="11" xfId="0" applyNumberFormat="1" applyFont="1" applyFill="1" applyBorder="1" applyAlignment="1">
      <alignment horizontal="center" vertical="center"/>
    </xf>
    <xf numFmtId="169" fontId="0" fillId="0" borderId="11" xfId="0" applyNumberFormat="1" applyFont="1" applyFill="1" applyBorder="1" applyAlignment="1">
      <alignment horizontal="center" vertical="center"/>
    </xf>
    <xf numFmtId="164" fontId="0" fillId="0" borderId="20" xfId="0" applyFont="1" applyFill="1" applyBorder="1" applyAlignment="1">
      <alignment/>
    </xf>
    <xf numFmtId="170" fontId="23" fillId="0" borderId="11" xfId="0" applyNumberFormat="1" applyFont="1" applyFill="1" applyBorder="1" applyAlignment="1">
      <alignment horizontal="center" vertical="center"/>
    </xf>
    <xf numFmtId="170" fontId="0" fillId="0" borderId="11" xfId="0" applyNumberFormat="1" applyFont="1" applyFill="1" applyBorder="1" applyAlignment="1">
      <alignment horizontal="center" vertical="center"/>
    </xf>
    <xf numFmtId="164" fontId="21" fillId="0" borderId="11" xfId="0" applyFont="1" applyFill="1" applyBorder="1" applyAlignment="1">
      <alignment/>
    </xf>
    <xf numFmtId="169" fontId="23" fillId="0" borderId="11" xfId="0" applyNumberFormat="1" applyFont="1" applyFill="1" applyBorder="1" applyAlignment="1">
      <alignment horizontal="center" vertical="center" wrapText="1"/>
    </xf>
    <xf numFmtId="169" fontId="0" fillId="0" borderId="11" xfId="0" applyNumberFormat="1" applyFont="1" applyFill="1" applyBorder="1" applyAlignment="1">
      <alignment horizontal="center" vertical="center" wrapText="1"/>
    </xf>
    <xf numFmtId="164" fontId="0" fillId="0" borderId="0" xfId="0" applyFont="1" applyFill="1" applyBorder="1" applyAlignment="1">
      <alignment vertical="distributed" wrapText="1"/>
    </xf>
    <xf numFmtId="166" fontId="0" fillId="0" borderId="11" xfId="0" applyNumberFormat="1" applyFont="1" applyFill="1" applyBorder="1" applyAlignment="1">
      <alignment horizontal="center" vertical="distributed" wrapText="1"/>
    </xf>
    <xf numFmtId="164" fontId="0" fillId="0" borderId="11" xfId="0" applyFont="1" applyFill="1" applyBorder="1" applyAlignment="1">
      <alignment wrapText="1"/>
    </xf>
    <xf numFmtId="164" fontId="0" fillId="0" borderId="11" xfId="0" applyFont="1" applyFill="1" applyBorder="1" applyAlignment="1">
      <alignment/>
    </xf>
    <xf numFmtId="164" fontId="0" fillId="0" borderId="21" xfId="0" applyFont="1" applyFill="1" applyBorder="1" applyAlignment="1">
      <alignment/>
    </xf>
    <xf numFmtId="168" fontId="0" fillId="0" borderId="11" xfId="0" applyNumberFormat="1" applyFont="1" applyFill="1" applyBorder="1" applyAlignment="1">
      <alignment horizontal="center" vertical="center"/>
    </xf>
    <xf numFmtId="164" fontId="0" fillId="0" borderId="11" xfId="0" applyFont="1" applyFill="1" applyBorder="1" applyAlignment="1">
      <alignment vertical="center" wrapText="1"/>
    </xf>
    <xf numFmtId="167" fontId="0" fillId="0" borderId="11" xfId="0" applyNumberFormat="1" applyFont="1" applyFill="1" applyBorder="1" applyAlignment="1">
      <alignment horizontal="center" vertical="center" wrapText="1"/>
    </xf>
    <xf numFmtId="164" fontId="21" fillId="0" borderId="11" xfId="0" applyFont="1" applyFill="1" applyBorder="1" applyAlignment="1">
      <alignment horizontal="center"/>
    </xf>
    <xf numFmtId="164" fontId="21" fillId="0" borderId="11" xfId="0" applyFont="1" applyFill="1" applyBorder="1" applyAlignment="1">
      <alignment wrapText="1"/>
    </xf>
    <xf numFmtId="164" fontId="0" fillId="0" borderId="22" xfId="0" applyFont="1" applyFill="1" applyBorder="1" applyAlignment="1">
      <alignment/>
    </xf>
    <xf numFmtId="164" fontId="21" fillId="0" borderId="11" xfId="0" applyFont="1" applyFill="1" applyBorder="1" applyAlignment="1">
      <alignment horizontal="left"/>
    </xf>
    <xf numFmtId="171" fontId="0" fillId="0" borderId="23" xfId="55" applyNumberFormat="1" applyFont="1" applyFill="1" applyBorder="1" applyAlignment="1">
      <alignment horizontal="right" vertical="top"/>
      <protection/>
    </xf>
    <xf numFmtId="164" fontId="23" fillId="0" borderId="11" xfId="0" applyFont="1" applyFill="1" applyBorder="1" applyAlignment="1">
      <alignment horizontal="center"/>
    </xf>
    <xf numFmtId="164" fontId="23" fillId="0" borderId="11" xfId="0" applyFont="1" applyFill="1" applyBorder="1" applyAlignment="1">
      <alignment/>
    </xf>
    <xf numFmtId="164" fontId="24" fillId="0" borderId="11" xfId="0" applyFont="1" applyFill="1" applyBorder="1" applyAlignment="1">
      <alignment horizontal="center"/>
    </xf>
    <xf numFmtId="164" fontId="25" fillId="0" borderId="11" xfId="0" applyFont="1" applyFill="1" applyBorder="1" applyAlignment="1">
      <alignment/>
    </xf>
    <xf numFmtId="164" fontId="26" fillId="0" borderId="0" xfId="0" applyFont="1" applyFill="1" applyBorder="1" applyAlignment="1">
      <alignment/>
    </xf>
    <xf numFmtId="164" fontId="26" fillId="0" borderId="22" xfId="0" applyFont="1" applyFill="1" applyBorder="1" applyAlignment="1">
      <alignment/>
    </xf>
    <xf numFmtId="164" fontId="0" fillId="24" borderId="11" xfId="0" applyFont="1" applyFill="1" applyBorder="1" applyAlignment="1">
      <alignment/>
    </xf>
    <xf numFmtId="167" fontId="0" fillId="24" borderId="11" xfId="0" applyNumberFormat="1" applyFont="1" applyFill="1" applyBorder="1" applyAlignment="1">
      <alignment horizontal="center" vertical="center"/>
    </xf>
    <xf numFmtId="169" fontId="0" fillId="24" borderId="11" xfId="0" applyNumberFormat="1" applyFont="1" applyFill="1" applyBorder="1" applyAlignment="1">
      <alignment horizontal="center" vertical="center"/>
    </xf>
    <xf numFmtId="164" fontId="0" fillId="24" borderId="11" xfId="0" applyFont="1" applyFill="1" applyBorder="1" applyAlignment="1">
      <alignment wrapText="1"/>
    </xf>
    <xf numFmtId="164" fontId="23" fillId="24" borderId="11" xfId="0" applyFont="1" applyFill="1" applyBorder="1" applyAlignment="1">
      <alignment horizontal="center"/>
    </xf>
    <xf numFmtId="167" fontId="23" fillId="24" borderId="11" xfId="0" applyNumberFormat="1" applyFont="1" applyFill="1" applyBorder="1" applyAlignment="1">
      <alignment horizontal="center" vertical="center"/>
    </xf>
    <xf numFmtId="169" fontId="23" fillId="24" borderId="11" xfId="0" applyNumberFormat="1" applyFont="1" applyFill="1" applyBorder="1" applyAlignment="1">
      <alignment horizontal="center" vertical="center"/>
    </xf>
    <xf numFmtId="164" fontId="23" fillId="24" borderId="0" xfId="0" applyFont="1" applyFill="1" applyBorder="1" applyAlignment="1">
      <alignment horizontal="center"/>
    </xf>
    <xf numFmtId="167" fontId="23" fillId="24" borderId="0" xfId="0" applyNumberFormat="1" applyFont="1" applyFill="1" applyBorder="1" applyAlignment="1">
      <alignment horizontal="center" vertical="center"/>
    </xf>
    <xf numFmtId="169" fontId="23" fillId="24" borderId="0" xfId="0" applyNumberFormat="1" applyFont="1" applyFill="1" applyBorder="1" applyAlignment="1">
      <alignment horizontal="center" vertical="center"/>
    </xf>
    <xf numFmtId="169" fontId="23" fillId="0" borderId="0" xfId="0" applyNumberFormat="1" applyFont="1" applyFill="1" applyBorder="1" applyAlignment="1">
      <alignment horizontal="center" vertical="center" wrapText="1"/>
    </xf>
    <xf numFmtId="169" fontId="23" fillId="0" borderId="0" xfId="0" applyNumberFormat="1" applyFont="1" applyFill="1" applyBorder="1" applyAlignment="1">
      <alignment horizontal="center" vertical="center"/>
    </xf>
    <xf numFmtId="167" fontId="23" fillId="0" borderId="0" xfId="0" applyNumberFormat="1" applyFont="1" applyFill="1" applyBorder="1" applyAlignment="1">
      <alignment horizontal="center" vertical="center"/>
    </xf>
    <xf numFmtId="164" fontId="14" fillId="0" borderId="0" xfId="0" applyFont="1" applyFill="1" applyAlignment="1">
      <alignment/>
    </xf>
    <xf numFmtId="164" fontId="27" fillId="24" borderId="0" xfId="0" applyFont="1" applyFill="1" applyAlignment="1">
      <alignment wrapText="1"/>
    </xf>
    <xf numFmtId="164" fontId="14" fillId="24" borderId="0" xfId="0" applyFont="1" applyFill="1" applyBorder="1" applyAlignment="1">
      <alignment/>
    </xf>
    <xf numFmtId="164" fontId="14" fillId="24" borderId="0" xfId="0" applyFont="1" applyFill="1" applyAlignment="1">
      <alignment/>
    </xf>
    <xf numFmtId="168" fontId="23" fillId="24" borderId="0" xfId="0" applyNumberFormat="1" applyFont="1" applyFill="1" applyAlignment="1">
      <alignment/>
    </xf>
    <xf numFmtId="164" fontId="0" fillId="24" borderId="0" xfId="0" applyFont="1" applyFill="1" applyAlignment="1">
      <alignment/>
    </xf>
    <xf numFmtId="164" fontId="0" fillId="24" borderId="0" xfId="0" applyFont="1" applyFill="1" applyAlignment="1">
      <alignment horizontal="center" vertical="distributed" wrapText="1"/>
    </xf>
    <xf numFmtId="168" fontId="0" fillId="24" borderId="0" xfId="0" applyNumberFormat="1" applyFont="1" applyFill="1" applyAlignment="1">
      <alignment/>
    </xf>
    <xf numFmtId="164" fontId="0" fillId="0" borderId="0" xfId="0" applyFont="1" applyFill="1" applyAlignment="1">
      <alignment/>
    </xf>
    <xf numFmtId="168" fontId="0" fillId="0" borderId="0" xfId="0" applyNumberFormat="1" applyFont="1" applyFill="1" applyAlignment="1">
      <alignment/>
    </xf>
    <xf numFmtId="168" fontId="14" fillId="0" borderId="0" xfId="0" applyNumberFormat="1" applyFont="1" applyFill="1" applyAlignment="1">
      <alignment/>
    </xf>
  </cellXfs>
  <cellStyles count="49">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2016 рік" xfId="55"/>
    <cellStyle name="Обычный_Додатки № 1 (до проекту бюдж., на виконком,на сесію)" xfId="56"/>
    <cellStyle name="Плохой" xfId="57"/>
    <cellStyle name="Пояснение" xfId="58"/>
    <cellStyle name="Примечание" xfId="59"/>
    <cellStyle name="Связанная ячейка" xfId="60"/>
    <cellStyle name="Текст предупреждения" xfId="61"/>
    <cellStyle name="Хороший"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2"/>
  <sheetViews>
    <sheetView tabSelected="1" view="pageBreakPreview" zoomScaleSheetLayoutView="100" workbookViewId="0" topLeftCell="A1">
      <pane xSplit="2" ySplit="13" topLeftCell="S51" activePane="bottomRight" state="frozen"/>
      <selection pane="topLeft" activeCell="A1" sqref="A1"/>
      <selection pane="topRight" activeCell="S1" sqref="S1"/>
      <selection pane="bottomLeft" activeCell="A51" sqref="A51"/>
      <selection pane="bottomRight" activeCell="B3" sqref="B3"/>
    </sheetView>
  </sheetViews>
  <sheetFormatPr defaultColWidth="9.140625" defaultRowHeight="12.75"/>
  <cols>
    <col min="1" max="1" width="9.28125" style="1" customWidth="1"/>
    <col min="2" max="2" width="91.7109375" style="1" customWidth="1"/>
    <col min="3" max="3" width="14.00390625" style="2" customWidth="1"/>
    <col min="4" max="4" width="14.57421875" style="2" customWidth="1"/>
    <col min="5" max="5" width="0" style="2" hidden="1" customWidth="1"/>
    <col min="6" max="6" width="13.140625" style="2" customWidth="1"/>
    <col min="7" max="7" width="12.28125" style="2" customWidth="1"/>
    <col min="8" max="8" width="0" style="2" hidden="1" customWidth="1"/>
    <col min="9" max="9" width="11.28125" style="2" customWidth="1"/>
    <col min="10" max="10" width="11.28125" style="3" customWidth="1"/>
    <col min="11" max="11" width="12.140625" style="2" customWidth="1"/>
    <col min="12" max="12" width="13.00390625" style="2" customWidth="1"/>
    <col min="13" max="14" width="12.57421875" style="2" customWidth="1"/>
    <col min="15" max="16" width="13.8515625" style="1" customWidth="1"/>
    <col min="17" max="17" width="14.7109375" style="1" customWidth="1"/>
    <col min="18" max="18" width="14.00390625" style="1" customWidth="1"/>
    <col min="19" max="19" width="12.421875" style="1" customWidth="1"/>
    <col min="20" max="20" width="13.28125" style="1" customWidth="1"/>
    <col min="21" max="21" width="13.421875" style="1" customWidth="1"/>
    <col min="22" max="23" width="9.140625" style="4" customWidth="1"/>
    <col min="24" max="24" width="11.140625" style="4" customWidth="1"/>
    <col min="25" max="207" width="9.140625" style="4" customWidth="1"/>
    <col min="208" max="16384" width="9.140625" style="1" customWidth="1"/>
  </cols>
  <sheetData>
    <row r="1" ht="12.75">
      <c r="S1" s="1" t="s">
        <v>0</v>
      </c>
    </row>
    <row r="2" spans="19:23" ht="14.25">
      <c r="S2" s="5" t="s">
        <v>1</v>
      </c>
      <c r="T2" s="5"/>
      <c r="U2" s="5"/>
      <c r="V2" s="6"/>
      <c r="W2" s="7"/>
    </row>
    <row r="3" spans="4:19" ht="15">
      <c r="D3" s="8" t="s">
        <v>2</v>
      </c>
      <c r="E3" s="8"/>
      <c r="F3" s="8"/>
      <c r="G3" s="8"/>
      <c r="H3" s="9"/>
      <c r="I3" s="9"/>
      <c r="J3" s="10"/>
      <c r="K3" s="9"/>
      <c r="S3" s="1" t="s">
        <v>3</v>
      </c>
    </row>
    <row r="4" spans="2:19" ht="15">
      <c r="B4" s="11"/>
      <c r="C4" s="12"/>
      <c r="D4" s="13" t="s">
        <v>4</v>
      </c>
      <c r="E4" s="13"/>
      <c r="F4" s="13"/>
      <c r="G4" s="13"/>
      <c r="H4" s="13"/>
      <c r="I4" s="13"/>
      <c r="J4" s="14"/>
      <c r="K4" s="14"/>
      <c r="L4" s="9"/>
      <c r="M4" s="9"/>
      <c r="S4" s="1" t="s">
        <v>5</v>
      </c>
    </row>
    <row r="5" spans="2:13" ht="15">
      <c r="B5" s="11"/>
      <c r="C5" s="12"/>
      <c r="D5" s="12"/>
      <c r="E5" s="8" t="s">
        <v>6</v>
      </c>
      <c r="F5" s="8"/>
      <c r="G5" s="8"/>
      <c r="H5" s="8"/>
      <c r="I5" s="8"/>
      <c r="J5" s="15"/>
      <c r="K5" s="9"/>
      <c r="L5" s="9"/>
      <c r="M5" s="9"/>
    </row>
    <row r="6" spans="2:19" ht="12.75">
      <c r="B6" s="11"/>
      <c r="C6" s="12"/>
      <c r="D6" s="12"/>
      <c r="E6" s="12"/>
      <c r="F6" s="12"/>
      <c r="G6" s="12"/>
      <c r="H6" s="12"/>
      <c r="I6" s="12"/>
      <c r="J6" s="16"/>
      <c r="S6" s="1" t="s">
        <v>7</v>
      </c>
    </row>
    <row r="7" spans="1:256" s="22" customFormat="1" ht="12.75" customHeight="1">
      <c r="A7" s="17"/>
      <c r="B7" s="18" t="s">
        <v>8</v>
      </c>
      <c r="C7" s="19" t="s">
        <v>9</v>
      </c>
      <c r="D7" s="19"/>
      <c r="E7" s="19"/>
      <c r="F7" s="19"/>
      <c r="G7" s="19"/>
      <c r="H7" s="19"/>
      <c r="I7" s="19"/>
      <c r="J7" s="19"/>
      <c r="K7" s="19"/>
      <c r="L7" s="20" t="s">
        <v>10</v>
      </c>
      <c r="M7" s="20"/>
      <c r="N7" s="20"/>
      <c r="O7" s="20"/>
      <c r="P7" s="20"/>
      <c r="Q7" s="21" t="s">
        <v>11</v>
      </c>
      <c r="R7" s="21"/>
      <c r="S7" s="21"/>
      <c r="T7" s="21"/>
      <c r="U7" s="21"/>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s="22" customFormat="1" ht="12.75">
      <c r="A8" s="24" t="s">
        <v>12</v>
      </c>
      <c r="B8" s="18"/>
      <c r="C8" s="25" t="s">
        <v>13</v>
      </c>
      <c r="D8" s="26" t="s">
        <v>14</v>
      </c>
      <c r="E8" s="25" t="s">
        <v>15</v>
      </c>
      <c r="F8" s="26" t="s">
        <v>14</v>
      </c>
      <c r="G8" s="26" t="s">
        <v>16</v>
      </c>
      <c r="H8" s="25" t="s">
        <v>17</v>
      </c>
      <c r="I8" s="26" t="s">
        <v>17</v>
      </c>
      <c r="J8" s="27" t="s">
        <v>18</v>
      </c>
      <c r="K8" s="26" t="s">
        <v>18</v>
      </c>
      <c r="L8" s="26" t="s">
        <v>13</v>
      </c>
      <c r="M8" s="26" t="s">
        <v>14</v>
      </c>
      <c r="N8" s="26" t="s">
        <v>16</v>
      </c>
      <c r="O8" s="28" t="s">
        <v>17</v>
      </c>
      <c r="P8" s="28" t="s">
        <v>18</v>
      </c>
      <c r="Q8" s="29" t="s">
        <v>13</v>
      </c>
      <c r="R8" s="29" t="s">
        <v>14</v>
      </c>
      <c r="S8" s="29" t="s">
        <v>16</v>
      </c>
      <c r="T8" s="29" t="s">
        <v>17</v>
      </c>
      <c r="U8" s="29" t="s">
        <v>18</v>
      </c>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22" customFormat="1" ht="12.75">
      <c r="A9" s="24"/>
      <c r="B9" s="18"/>
      <c r="C9" s="25" t="s">
        <v>19</v>
      </c>
      <c r="D9" s="30" t="s">
        <v>20</v>
      </c>
      <c r="E9" s="25" t="s">
        <v>21</v>
      </c>
      <c r="F9" s="30" t="s">
        <v>20</v>
      </c>
      <c r="G9" s="30" t="s">
        <v>22</v>
      </c>
      <c r="H9" s="25" t="s">
        <v>23</v>
      </c>
      <c r="I9" s="30" t="s">
        <v>23</v>
      </c>
      <c r="J9" s="31" t="s">
        <v>23</v>
      </c>
      <c r="K9" s="30" t="s">
        <v>23</v>
      </c>
      <c r="L9" s="30" t="s">
        <v>19</v>
      </c>
      <c r="M9" s="30" t="s">
        <v>20</v>
      </c>
      <c r="N9" s="30" t="s">
        <v>22</v>
      </c>
      <c r="O9" s="29" t="s">
        <v>23</v>
      </c>
      <c r="P9" s="29" t="s">
        <v>23</v>
      </c>
      <c r="Q9" s="29" t="s">
        <v>19</v>
      </c>
      <c r="R9" s="29" t="s">
        <v>20</v>
      </c>
      <c r="S9" s="29" t="s">
        <v>22</v>
      </c>
      <c r="T9" s="29" t="s">
        <v>23</v>
      </c>
      <c r="U9" s="29" t="s">
        <v>23</v>
      </c>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22" customFormat="1" ht="12.75">
      <c r="A10" s="24"/>
      <c r="B10" s="18"/>
      <c r="C10" s="25" t="s">
        <v>24</v>
      </c>
      <c r="D10" s="30" t="s">
        <v>19</v>
      </c>
      <c r="E10" s="25" t="s">
        <v>25</v>
      </c>
      <c r="F10" s="30" t="s">
        <v>21</v>
      </c>
      <c r="G10" s="30" t="s">
        <v>25</v>
      </c>
      <c r="H10" s="25" t="s">
        <v>26</v>
      </c>
      <c r="I10" s="30" t="s">
        <v>26</v>
      </c>
      <c r="J10" s="31" t="s">
        <v>27</v>
      </c>
      <c r="K10" s="30" t="s">
        <v>27</v>
      </c>
      <c r="L10" s="30" t="s">
        <v>24</v>
      </c>
      <c r="M10" s="30" t="s">
        <v>19</v>
      </c>
      <c r="N10" s="30" t="s">
        <v>25</v>
      </c>
      <c r="O10" s="29" t="s">
        <v>26</v>
      </c>
      <c r="P10" s="29" t="s">
        <v>27</v>
      </c>
      <c r="Q10" s="29" t="s">
        <v>24</v>
      </c>
      <c r="R10" s="29" t="s">
        <v>19</v>
      </c>
      <c r="S10" s="29" t="s">
        <v>25</v>
      </c>
      <c r="T10" s="29" t="s">
        <v>26</v>
      </c>
      <c r="U10" s="29" t="s">
        <v>27</v>
      </c>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s="22" customFormat="1" ht="12.75">
      <c r="A11" s="32"/>
      <c r="B11" s="18"/>
      <c r="C11" s="25" t="s">
        <v>28</v>
      </c>
      <c r="D11" s="30"/>
      <c r="E11" s="25"/>
      <c r="F11" s="30" t="s">
        <v>25</v>
      </c>
      <c r="G11" s="30"/>
      <c r="H11" s="25" t="s">
        <v>29</v>
      </c>
      <c r="I11" s="30" t="s">
        <v>30</v>
      </c>
      <c r="J11" s="31" t="s">
        <v>31</v>
      </c>
      <c r="K11" s="30" t="s">
        <v>31</v>
      </c>
      <c r="L11" s="30" t="s">
        <v>28</v>
      </c>
      <c r="M11" s="30"/>
      <c r="N11" s="30"/>
      <c r="O11" s="30" t="s">
        <v>30</v>
      </c>
      <c r="P11" s="30" t="s">
        <v>31</v>
      </c>
      <c r="Q11" s="30" t="s">
        <v>28</v>
      </c>
      <c r="R11" s="30"/>
      <c r="S11" s="30"/>
      <c r="T11" s="30" t="s">
        <v>30</v>
      </c>
      <c r="U11" s="30" t="s">
        <v>31</v>
      </c>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s="22" customFormat="1" ht="11.25" customHeight="1">
      <c r="A12" s="32"/>
      <c r="B12" s="18"/>
      <c r="C12" s="25"/>
      <c r="D12" s="30"/>
      <c r="E12" s="25"/>
      <c r="F12" s="30"/>
      <c r="G12" s="30"/>
      <c r="H12" s="25" t="s">
        <v>25</v>
      </c>
      <c r="I12" s="30" t="s">
        <v>32</v>
      </c>
      <c r="J12" s="31" t="s">
        <v>32</v>
      </c>
      <c r="K12" s="30" t="s">
        <v>33</v>
      </c>
      <c r="L12" s="30"/>
      <c r="M12" s="30"/>
      <c r="N12" s="30"/>
      <c r="O12" s="30" t="s">
        <v>32</v>
      </c>
      <c r="P12" s="30" t="s">
        <v>32</v>
      </c>
      <c r="Q12" s="30"/>
      <c r="R12" s="30"/>
      <c r="S12" s="30"/>
      <c r="T12" s="30" t="s">
        <v>32</v>
      </c>
      <c r="U12" s="30" t="s">
        <v>32</v>
      </c>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4" s="22" customFormat="1" ht="13.5">
      <c r="A13" s="33"/>
      <c r="B13" s="18"/>
      <c r="C13" s="34"/>
      <c r="D13" s="35"/>
      <c r="E13" s="25"/>
      <c r="F13" s="35"/>
      <c r="G13" s="35"/>
      <c r="H13" s="25"/>
      <c r="I13" s="35"/>
      <c r="J13" s="36"/>
      <c r="K13" s="35" t="s">
        <v>25</v>
      </c>
      <c r="L13" s="35"/>
      <c r="M13" s="35"/>
      <c r="N13" s="35"/>
      <c r="O13" s="35"/>
      <c r="P13" s="35"/>
      <c r="Q13" s="35"/>
      <c r="R13" s="35"/>
      <c r="S13" s="35"/>
      <c r="T13" s="35"/>
      <c r="U13" s="35"/>
      <c r="X13" s="37"/>
    </row>
    <row r="14" spans="1:256" ht="15" customHeight="1">
      <c r="A14" s="38" t="s">
        <v>34</v>
      </c>
      <c r="B14" s="39" t="s">
        <v>35</v>
      </c>
      <c r="C14" s="40">
        <f>SUM(C15:C15)</f>
        <v>18886113</v>
      </c>
      <c r="D14" s="40">
        <f>SUM(D15:D15)</f>
        <v>19552600</v>
      </c>
      <c r="E14" s="40">
        <f>SUM(E15:E15)</f>
        <v>3141242</v>
      </c>
      <c r="F14" s="40">
        <f>SUM(F15:F15)</f>
        <v>5387273</v>
      </c>
      <c r="G14" s="40">
        <f>SUM(G15:G15)</f>
        <v>4352677.7</v>
      </c>
      <c r="H14" s="41">
        <f>SUM(H15:H15)</f>
        <v>138.5655005249516</v>
      </c>
      <c r="I14" s="42">
        <f>SUM(I15:I15)</f>
        <v>23.046974779828968</v>
      </c>
      <c r="J14" s="42">
        <f>SUM(J15:J15)</f>
        <v>22.261375469247056</v>
      </c>
      <c r="K14" s="42">
        <f>SUM(K15:K15)</f>
        <v>80.79556577140235</v>
      </c>
      <c r="L14" s="40">
        <f>SUM(L15:L15)</f>
        <v>0</v>
      </c>
      <c r="M14" s="40">
        <f>SUM(M15:M15)</f>
        <v>0</v>
      </c>
      <c r="N14" s="40">
        <f>SUM(N15:N15)</f>
        <v>0</v>
      </c>
      <c r="O14" s="42">
        <f>SUM(O15:O15)</f>
        <v>0</v>
      </c>
      <c r="P14" s="42">
        <f>SUM(P15:P15)</f>
        <v>0</v>
      </c>
      <c r="Q14" s="40">
        <f>SUM(Q15:Q15)</f>
        <v>18886113</v>
      </c>
      <c r="R14" s="40">
        <f>SUM(R15:R15)</f>
        <v>19552600</v>
      </c>
      <c r="S14" s="40">
        <f>SUM(S15:S15)</f>
        <v>4352677.7</v>
      </c>
      <c r="T14" s="42">
        <f>SUM(T15:T15)</f>
        <v>23.046974779828968</v>
      </c>
      <c r="U14" s="42">
        <f>SUM(U15:U15)</f>
        <v>22.261375469247056</v>
      </c>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26.25">
      <c r="A15" s="44" t="s">
        <v>36</v>
      </c>
      <c r="B15" s="45" t="s">
        <v>37</v>
      </c>
      <c r="C15" s="46">
        <v>18886113</v>
      </c>
      <c r="D15" s="46">
        <v>19552600</v>
      </c>
      <c r="E15" s="47">
        <v>3141242</v>
      </c>
      <c r="F15" s="46">
        <v>5387273</v>
      </c>
      <c r="G15" s="46">
        <v>4352677.7</v>
      </c>
      <c r="H15" s="48">
        <f aca="true" t="shared" si="0" ref="H15:H19">G15/E15*100</f>
        <v>138.5655005249516</v>
      </c>
      <c r="I15" s="48">
        <f aca="true" t="shared" si="1" ref="I15:I20">G15/C15*100</f>
        <v>23.046974779828968</v>
      </c>
      <c r="J15" s="48">
        <f aca="true" t="shared" si="2" ref="J15:J20">G15/D15*100</f>
        <v>22.261375469247056</v>
      </c>
      <c r="K15" s="48">
        <f aca="true" t="shared" si="3" ref="K15:K20">G15/F15*100</f>
        <v>80.79556577140235</v>
      </c>
      <c r="L15" s="47">
        <v>0</v>
      </c>
      <c r="M15" s="47">
        <v>0</v>
      </c>
      <c r="N15" s="47">
        <v>0</v>
      </c>
      <c r="O15" s="48">
        <v>0</v>
      </c>
      <c r="P15" s="48">
        <v>0</v>
      </c>
      <c r="Q15" s="47">
        <f>C15+L15</f>
        <v>18886113</v>
      </c>
      <c r="R15" s="47">
        <f>D15+M15</f>
        <v>19552600</v>
      </c>
      <c r="S15" s="47">
        <f aca="true" t="shared" si="4" ref="S15:S20">N15+G15</f>
        <v>4352677.7</v>
      </c>
      <c r="T15" s="48">
        <f aca="true" t="shared" si="5" ref="T15:T20">S15/Q15*100</f>
        <v>23.046974779828968</v>
      </c>
      <c r="U15" s="48">
        <f aca="true" t="shared" si="6" ref="U15:U20">S15/R15*100</f>
        <v>22.261375469247056</v>
      </c>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ht="15.75" customHeight="1">
      <c r="A16" s="38" t="s">
        <v>38</v>
      </c>
      <c r="B16" s="39" t="s">
        <v>39</v>
      </c>
      <c r="C16" s="40">
        <f>SUM(C17:C17)</f>
        <v>1026838</v>
      </c>
      <c r="D16" s="40">
        <f>SUM(D17:D17)</f>
        <v>1076838</v>
      </c>
      <c r="E16" s="40">
        <f>SUM(E17:E17)</f>
        <v>18726.702</v>
      </c>
      <c r="F16" s="40">
        <f>SUM(F17:F17)</f>
        <v>285361</v>
      </c>
      <c r="G16" s="40">
        <f>SUM(G17:G17)</f>
        <v>285360.21</v>
      </c>
      <c r="H16" s="50">
        <f t="shared" si="0"/>
        <v>1523.8145510085012</v>
      </c>
      <c r="I16" s="42">
        <f t="shared" si="1"/>
        <v>27.790187936169097</v>
      </c>
      <c r="J16" s="42">
        <f t="shared" si="2"/>
        <v>26.49982727206878</v>
      </c>
      <c r="K16" s="42">
        <f t="shared" si="3"/>
        <v>99.99972315768449</v>
      </c>
      <c r="L16" s="40">
        <f>SUM(L17:L17)</f>
        <v>0</v>
      </c>
      <c r="M16" s="40">
        <f>SUM(M17:M17)</f>
        <v>0</v>
      </c>
      <c r="N16" s="40">
        <f>SUM(N17:N17)</f>
        <v>0</v>
      </c>
      <c r="O16" s="48">
        <v>0</v>
      </c>
      <c r="P16" s="48">
        <v>0</v>
      </c>
      <c r="Q16" s="40">
        <f aca="true" t="shared" si="7" ref="Q16:Q20">L16+C16</f>
        <v>1026838</v>
      </c>
      <c r="R16" s="40">
        <f aca="true" t="shared" si="8" ref="R16:R20">M16+D16</f>
        <v>1076838</v>
      </c>
      <c r="S16" s="40">
        <f t="shared" si="4"/>
        <v>285360.21</v>
      </c>
      <c r="T16" s="42">
        <f t="shared" si="5"/>
        <v>27.790187936169097</v>
      </c>
      <c r="U16" s="42">
        <f t="shared" si="6"/>
        <v>26.49982727206878</v>
      </c>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1" s="4" customFormat="1" ht="39.75" customHeight="1">
      <c r="A17" s="44" t="s">
        <v>40</v>
      </c>
      <c r="B17" s="45" t="s">
        <v>41</v>
      </c>
      <c r="C17" s="46">
        <v>1026838</v>
      </c>
      <c r="D17" s="46">
        <v>1076838</v>
      </c>
      <c r="E17" s="47">
        <v>18726.702</v>
      </c>
      <c r="F17" s="46">
        <v>285361</v>
      </c>
      <c r="G17" s="46">
        <v>285360.21</v>
      </c>
      <c r="H17" s="51">
        <f t="shared" si="0"/>
        <v>1523.8145510085012</v>
      </c>
      <c r="I17" s="48">
        <f t="shared" si="1"/>
        <v>27.790187936169097</v>
      </c>
      <c r="J17" s="48">
        <f t="shared" si="2"/>
        <v>26.49982727206878</v>
      </c>
      <c r="K17" s="48">
        <f t="shared" si="3"/>
        <v>99.99972315768449</v>
      </c>
      <c r="L17" s="47">
        <v>0</v>
      </c>
      <c r="M17" s="47">
        <v>0</v>
      </c>
      <c r="N17" s="47">
        <v>0</v>
      </c>
      <c r="O17" s="48">
        <v>0</v>
      </c>
      <c r="P17" s="48">
        <v>0</v>
      </c>
      <c r="Q17" s="47">
        <f t="shared" si="7"/>
        <v>1026838</v>
      </c>
      <c r="R17" s="47">
        <f t="shared" si="8"/>
        <v>1076838</v>
      </c>
      <c r="S17" s="47">
        <f t="shared" si="4"/>
        <v>285360.21</v>
      </c>
      <c r="T17" s="48">
        <f t="shared" si="5"/>
        <v>27.790187936169097</v>
      </c>
      <c r="U17" s="48">
        <f t="shared" si="6"/>
        <v>26.49982727206878</v>
      </c>
    </row>
    <row r="18" spans="1:21" s="4" customFormat="1" ht="12.75">
      <c r="A18" s="38">
        <v>3000</v>
      </c>
      <c r="B18" s="52" t="s">
        <v>42</v>
      </c>
      <c r="C18" s="40">
        <f>SUM(C19:C46)</f>
        <v>262734566</v>
      </c>
      <c r="D18" s="40">
        <f>SUM(D19:D46)</f>
        <v>272462890</v>
      </c>
      <c r="E18" s="40">
        <f>SUM(E19:E46)</f>
        <v>3901523.7739999997</v>
      </c>
      <c r="F18" s="40">
        <f>SUM(F19:F46)</f>
        <v>109812068.97999999</v>
      </c>
      <c r="G18" s="40">
        <f>SUM(G19:G46)</f>
        <v>107959647.45999996</v>
      </c>
      <c r="H18" s="50">
        <f t="shared" si="0"/>
        <v>2767.1149456899343</v>
      </c>
      <c r="I18" s="42">
        <f t="shared" si="1"/>
        <v>41.09076666372097</v>
      </c>
      <c r="J18" s="42">
        <f t="shared" si="2"/>
        <v>39.62361533344962</v>
      </c>
      <c r="K18" s="42">
        <f t="shared" si="3"/>
        <v>98.3130984260597</v>
      </c>
      <c r="L18" s="40">
        <f>SUM(L19:L45)</f>
        <v>57740</v>
      </c>
      <c r="M18" s="40">
        <f>SUM(M19:M45)</f>
        <v>129150.32</v>
      </c>
      <c r="N18" s="40">
        <f>SUM(N19:N45)</f>
        <v>77787.76</v>
      </c>
      <c r="O18" s="53">
        <f>N18/L18*100</f>
        <v>134.72074818150327</v>
      </c>
      <c r="P18" s="42">
        <f>N18/M18*100</f>
        <v>60.23040438459617</v>
      </c>
      <c r="Q18" s="40">
        <f t="shared" si="7"/>
        <v>262792306</v>
      </c>
      <c r="R18" s="40">
        <f t="shared" si="8"/>
        <v>272592040.32</v>
      </c>
      <c r="S18" s="40">
        <f t="shared" si="4"/>
        <v>108037435.21999997</v>
      </c>
      <c r="T18" s="42">
        <f t="shared" si="5"/>
        <v>41.11133878478161</v>
      </c>
      <c r="U18" s="42">
        <f t="shared" si="6"/>
        <v>39.63337854369231</v>
      </c>
    </row>
    <row r="19" spans="1:21" s="55" customFormat="1" ht="89.25">
      <c r="A19" s="44">
        <v>3011</v>
      </c>
      <c r="B19" s="45" t="s">
        <v>43</v>
      </c>
      <c r="C19" s="46">
        <v>15435335</v>
      </c>
      <c r="D19" s="46">
        <v>7756924.94</v>
      </c>
      <c r="E19" s="47"/>
      <c r="F19" s="46">
        <v>6213754.53</v>
      </c>
      <c r="G19" s="46">
        <v>6213754.53</v>
      </c>
      <c r="H19" s="51" t="e">
        <f t="shared" si="0"/>
        <v>#DIV/0!</v>
      </c>
      <c r="I19" s="48">
        <f t="shared" si="1"/>
        <v>40.25668720503961</v>
      </c>
      <c r="J19" s="48">
        <f t="shared" si="2"/>
        <v>80.10589992894788</v>
      </c>
      <c r="K19" s="48">
        <f t="shared" si="3"/>
        <v>100</v>
      </c>
      <c r="L19" s="47">
        <v>0</v>
      </c>
      <c r="M19" s="47">
        <v>0</v>
      </c>
      <c r="N19" s="47">
        <v>0</v>
      </c>
      <c r="O19" s="54">
        <v>0</v>
      </c>
      <c r="P19" s="48">
        <v>0</v>
      </c>
      <c r="Q19" s="47">
        <f t="shared" si="7"/>
        <v>15435335</v>
      </c>
      <c r="R19" s="47">
        <f t="shared" si="8"/>
        <v>7756924.94</v>
      </c>
      <c r="S19" s="47">
        <f t="shared" si="4"/>
        <v>6213754.53</v>
      </c>
      <c r="T19" s="48">
        <f t="shared" si="5"/>
        <v>40.25668720503961</v>
      </c>
      <c r="U19" s="48">
        <f t="shared" si="6"/>
        <v>80.10589992894788</v>
      </c>
    </row>
    <row r="20" spans="1:21" s="55" customFormat="1" ht="144" customHeight="1">
      <c r="A20" s="44" t="s">
        <v>44</v>
      </c>
      <c r="B20" s="45" t="s">
        <v>45</v>
      </c>
      <c r="C20" s="47">
        <v>2710284</v>
      </c>
      <c r="D20" s="47">
        <v>2710284</v>
      </c>
      <c r="E20" s="47"/>
      <c r="F20" s="47">
        <v>1576771.69</v>
      </c>
      <c r="G20" s="47">
        <v>1576771.69</v>
      </c>
      <c r="H20" s="48"/>
      <c r="I20" s="48">
        <f t="shared" si="1"/>
        <v>58.17736037994542</v>
      </c>
      <c r="J20" s="48">
        <f t="shared" si="2"/>
        <v>58.17736037994542</v>
      </c>
      <c r="K20" s="48">
        <f t="shared" si="3"/>
        <v>100</v>
      </c>
      <c r="L20" s="47">
        <v>0</v>
      </c>
      <c r="M20" s="47">
        <v>0</v>
      </c>
      <c r="N20" s="47">
        <v>0</v>
      </c>
      <c r="O20" s="54">
        <v>0</v>
      </c>
      <c r="P20" s="48">
        <v>0</v>
      </c>
      <c r="Q20" s="47">
        <f t="shared" si="7"/>
        <v>2710284</v>
      </c>
      <c r="R20" s="47">
        <f t="shared" si="8"/>
        <v>2710284</v>
      </c>
      <c r="S20" s="47">
        <f t="shared" si="4"/>
        <v>1576771.69</v>
      </c>
      <c r="T20" s="48">
        <f t="shared" si="5"/>
        <v>58.17736037994542</v>
      </c>
      <c r="U20" s="48">
        <f t="shared" si="6"/>
        <v>58.17736037994542</v>
      </c>
    </row>
    <row r="21" spans="1:21" s="55" customFormat="1" ht="117" customHeight="1">
      <c r="A21" s="44"/>
      <c r="B21" s="45" t="s">
        <v>46</v>
      </c>
      <c r="C21" s="47"/>
      <c r="D21" s="47"/>
      <c r="E21" s="47"/>
      <c r="F21" s="47"/>
      <c r="G21" s="47"/>
      <c r="H21" s="48"/>
      <c r="I21" s="48"/>
      <c r="J21" s="48"/>
      <c r="K21" s="48"/>
      <c r="L21" s="47"/>
      <c r="M21" s="47"/>
      <c r="N21" s="47"/>
      <c r="O21" s="54"/>
      <c r="P21" s="48"/>
      <c r="Q21" s="47"/>
      <c r="R21" s="47"/>
      <c r="S21" s="47"/>
      <c r="T21" s="48"/>
      <c r="U21" s="48"/>
    </row>
    <row r="22" spans="1:21" s="55" customFormat="1" ht="40.5" customHeight="1">
      <c r="A22" s="56">
        <v>3013</v>
      </c>
      <c r="B22" s="45" t="s">
        <v>47</v>
      </c>
      <c r="C22" s="46">
        <v>1303735</v>
      </c>
      <c r="D22" s="46">
        <v>1303735</v>
      </c>
      <c r="E22" s="47"/>
      <c r="F22" s="46">
        <v>632938.29</v>
      </c>
      <c r="G22" s="46">
        <v>632938.29</v>
      </c>
      <c r="H22" s="51" t="e">
        <f aca="true" t="shared" si="9" ref="H22:H23">G22/E22*100</f>
        <v>#DIV/0!</v>
      </c>
      <c r="I22" s="48">
        <f aca="true" t="shared" si="10" ref="I22:I26">G22/C22*100</f>
        <v>48.54807840550419</v>
      </c>
      <c r="J22" s="48">
        <f aca="true" t="shared" si="11" ref="J22:J52">G22/D22*100</f>
        <v>48.54807840550419</v>
      </c>
      <c r="K22" s="48">
        <f aca="true" t="shared" si="12" ref="K22:K24">G22/F22*100</f>
        <v>100</v>
      </c>
      <c r="L22" s="47">
        <v>0</v>
      </c>
      <c r="M22" s="47">
        <v>0</v>
      </c>
      <c r="N22" s="47">
        <v>0</v>
      </c>
      <c r="O22" s="54">
        <v>0</v>
      </c>
      <c r="P22" s="48">
        <v>0</v>
      </c>
      <c r="Q22" s="47">
        <f aca="true" t="shared" si="13" ref="Q22:Q55">L22+C22</f>
        <v>1303735</v>
      </c>
      <c r="R22" s="47">
        <f aca="true" t="shared" si="14" ref="R22:R24">M22+D22</f>
        <v>1303735</v>
      </c>
      <c r="S22" s="47">
        <f aca="true" t="shared" si="15" ref="S22:S55">N22+G22</f>
        <v>632938.29</v>
      </c>
      <c r="T22" s="48">
        <f aca="true" t="shared" si="16" ref="T22:T26">S22/Q22*100</f>
        <v>48.54807840550419</v>
      </c>
      <c r="U22" s="48">
        <f aca="true" t="shared" si="17" ref="U22:U55">S22/R22*100</f>
        <v>48.54807840550419</v>
      </c>
    </row>
    <row r="23" spans="1:21" s="4" customFormat="1" ht="12.75">
      <c r="A23" s="56">
        <v>3015</v>
      </c>
      <c r="B23" s="57" t="s">
        <v>48</v>
      </c>
      <c r="C23" s="46">
        <v>1433269</v>
      </c>
      <c r="D23" s="46">
        <v>1433269</v>
      </c>
      <c r="E23" s="47"/>
      <c r="F23" s="46">
        <v>626103.49</v>
      </c>
      <c r="G23" s="46">
        <v>626103.49</v>
      </c>
      <c r="H23" s="51" t="e">
        <f t="shared" si="9"/>
        <v>#DIV/0!</v>
      </c>
      <c r="I23" s="48">
        <f t="shared" si="10"/>
        <v>43.68359951969937</v>
      </c>
      <c r="J23" s="48">
        <f t="shared" si="11"/>
        <v>43.68359951969937</v>
      </c>
      <c r="K23" s="48">
        <f t="shared" si="12"/>
        <v>100</v>
      </c>
      <c r="L23" s="47">
        <v>0</v>
      </c>
      <c r="M23" s="47">
        <v>0</v>
      </c>
      <c r="N23" s="47">
        <v>0</v>
      </c>
      <c r="O23" s="54">
        <v>0</v>
      </c>
      <c r="P23" s="48">
        <v>0</v>
      </c>
      <c r="Q23" s="47">
        <f t="shared" si="13"/>
        <v>1433269</v>
      </c>
      <c r="R23" s="47">
        <f t="shared" si="14"/>
        <v>1433269</v>
      </c>
      <c r="S23" s="47">
        <f t="shared" si="15"/>
        <v>626103.49</v>
      </c>
      <c r="T23" s="48">
        <f t="shared" si="16"/>
        <v>43.68359951969937</v>
      </c>
      <c r="U23" s="48">
        <f t="shared" si="17"/>
        <v>43.68359951969937</v>
      </c>
    </row>
    <row r="24" spans="1:21" s="4" customFormat="1" ht="15.75" customHeight="1">
      <c r="A24" s="56">
        <v>3016</v>
      </c>
      <c r="B24" s="57" t="s">
        <v>49</v>
      </c>
      <c r="C24" s="46">
        <v>50952277</v>
      </c>
      <c r="D24" s="46">
        <v>68174587.06</v>
      </c>
      <c r="E24" s="47"/>
      <c r="F24" s="46">
        <v>64354332.16</v>
      </c>
      <c r="G24" s="46">
        <v>64354332.16</v>
      </c>
      <c r="H24" s="51"/>
      <c r="I24" s="48">
        <f t="shared" si="10"/>
        <v>126.30315257549725</v>
      </c>
      <c r="J24" s="48">
        <f t="shared" si="11"/>
        <v>94.39636517836504</v>
      </c>
      <c r="K24" s="48">
        <f t="shared" si="12"/>
        <v>100</v>
      </c>
      <c r="L24" s="47">
        <v>0</v>
      </c>
      <c r="M24" s="47">
        <v>0</v>
      </c>
      <c r="N24" s="47">
        <v>0</v>
      </c>
      <c r="O24" s="54">
        <v>0</v>
      </c>
      <c r="P24" s="48">
        <v>0</v>
      </c>
      <c r="Q24" s="47">
        <f t="shared" si="13"/>
        <v>50952277</v>
      </c>
      <c r="R24" s="47">
        <f t="shared" si="14"/>
        <v>68174587.06</v>
      </c>
      <c r="S24" s="47">
        <f t="shared" si="15"/>
        <v>64354332.16</v>
      </c>
      <c r="T24" s="48">
        <f t="shared" si="16"/>
        <v>126.30315257549725</v>
      </c>
      <c r="U24" s="48">
        <f t="shared" si="17"/>
        <v>94.39636517836504</v>
      </c>
    </row>
    <row r="25" spans="1:21" s="4" customFormat="1" ht="76.5" customHeight="1">
      <c r="A25" s="56">
        <v>3021</v>
      </c>
      <c r="B25" s="57" t="s">
        <v>50</v>
      </c>
      <c r="C25" s="46">
        <v>1220</v>
      </c>
      <c r="D25" s="46">
        <v>1220</v>
      </c>
      <c r="E25" s="47">
        <v>284680</v>
      </c>
      <c r="F25" s="47">
        <v>0</v>
      </c>
      <c r="G25" s="47">
        <v>0</v>
      </c>
      <c r="H25" s="51">
        <f aca="true" t="shared" si="18" ref="H25:H26">G25/E25*100</f>
        <v>0</v>
      </c>
      <c r="I25" s="48">
        <f t="shared" si="10"/>
        <v>0</v>
      </c>
      <c r="J25" s="48">
        <f t="shared" si="11"/>
        <v>0</v>
      </c>
      <c r="K25" s="48">
        <v>0</v>
      </c>
      <c r="L25" s="47">
        <v>0</v>
      </c>
      <c r="M25" s="47">
        <v>0</v>
      </c>
      <c r="N25" s="47">
        <v>0</v>
      </c>
      <c r="O25" s="54">
        <v>0</v>
      </c>
      <c r="P25" s="48">
        <v>0</v>
      </c>
      <c r="Q25" s="47">
        <f t="shared" si="13"/>
        <v>1220</v>
      </c>
      <c r="R25" s="47">
        <f>D25+M25</f>
        <v>1220</v>
      </c>
      <c r="S25" s="47">
        <f t="shared" si="15"/>
        <v>0</v>
      </c>
      <c r="T25" s="48">
        <f t="shared" si="16"/>
        <v>0</v>
      </c>
      <c r="U25" s="48">
        <f t="shared" si="17"/>
        <v>0</v>
      </c>
    </row>
    <row r="26" spans="1:256" ht="25.5">
      <c r="A26" s="56">
        <v>3026</v>
      </c>
      <c r="B26" s="57" t="s">
        <v>51</v>
      </c>
      <c r="C26" s="46">
        <v>8680</v>
      </c>
      <c r="D26" s="46">
        <v>22780</v>
      </c>
      <c r="E26" s="47">
        <v>295250</v>
      </c>
      <c r="F26" s="46">
        <v>15069.94</v>
      </c>
      <c r="G26" s="46">
        <v>15069.94</v>
      </c>
      <c r="H26" s="51">
        <f t="shared" si="18"/>
        <v>5.104128704487723</v>
      </c>
      <c r="I26" s="48">
        <f t="shared" si="10"/>
        <v>173.6168202764977</v>
      </c>
      <c r="J26" s="48">
        <f t="shared" si="11"/>
        <v>66.15425812115892</v>
      </c>
      <c r="K26" s="48">
        <f>G26/F26*100</f>
        <v>100</v>
      </c>
      <c r="L26" s="47">
        <v>0</v>
      </c>
      <c r="M26" s="47">
        <v>0</v>
      </c>
      <c r="N26" s="47">
        <v>0</v>
      </c>
      <c r="O26" s="54">
        <v>0</v>
      </c>
      <c r="P26" s="48">
        <v>0</v>
      </c>
      <c r="Q26" s="47">
        <f t="shared" si="13"/>
        <v>8680</v>
      </c>
      <c r="R26" s="47">
        <f aca="true" t="shared" si="19" ref="R26:R55">M26+D26</f>
        <v>22780</v>
      </c>
      <c r="S26" s="47">
        <f t="shared" si="15"/>
        <v>15069.94</v>
      </c>
      <c r="T26" s="48">
        <f t="shared" si="16"/>
        <v>173.6168202764977</v>
      </c>
      <c r="U26" s="48">
        <f t="shared" si="17"/>
        <v>66.15425812115892</v>
      </c>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ht="39">
      <c r="A27" s="56">
        <v>3033</v>
      </c>
      <c r="B27" s="57" t="s">
        <v>52</v>
      </c>
      <c r="C27" s="47">
        <v>0</v>
      </c>
      <c r="D27" s="47">
        <v>9</v>
      </c>
      <c r="E27" s="47">
        <v>26686.732</v>
      </c>
      <c r="F27" s="47">
        <v>0</v>
      </c>
      <c r="G27" s="47">
        <v>0</v>
      </c>
      <c r="H27" s="48"/>
      <c r="I27" s="48">
        <v>0</v>
      </c>
      <c r="J27" s="48">
        <f t="shared" si="11"/>
        <v>0</v>
      </c>
      <c r="K27" s="48">
        <v>0</v>
      </c>
      <c r="L27" s="47">
        <v>0</v>
      </c>
      <c r="M27" s="47">
        <v>0</v>
      </c>
      <c r="N27" s="47">
        <v>0</v>
      </c>
      <c r="O27" s="54">
        <v>0</v>
      </c>
      <c r="P27" s="48">
        <v>0</v>
      </c>
      <c r="Q27" s="47">
        <f t="shared" si="13"/>
        <v>0</v>
      </c>
      <c r="R27" s="47">
        <f t="shared" si="19"/>
        <v>9</v>
      </c>
      <c r="S27" s="47">
        <f t="shared" si="15"/>
        <v>0</v>
      </c>
      <c r="T27" s="48">
        <v>0</v>
      </c>
      <c r="U27" s="48">
        <f t="shared" si="17"/>
        <v>0</v>
      </c>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ht="12.75">
      <c r="A28" s="56">
        <v>3034</v>
      </c>
      <c r="B28" s="57" t="s">
        <v>53</v>
      </c>
      <c r="C28" s="47">
        <v>0</v>
      </c>
      <c r="D28" s="46">
        <v>65695</v>
      </c>
      <c r="E28" s="47">
        <v>1190700</v>
      </c>
      <c r="F28" s="47">
        <v>0</v>
      </c>
      <c r="G28" s="47">
        <v>0</v>
      </c>
      <c r="H28" s="60">
        <v>3681.218</v>
      </c>
      <c r="I28" s="48">
        <v>0</v>
      </c>
      <c r="J28" s="48">
        <f t="shared" si="11"/>
        <v>0</v>
      </c>
      <c r="K28" s="48">
        <v>0</v>
      </c>
      <c r="L28" s="47">
        <v>0</v>
      </c>
      <c r="M28" s="47">
        <v>0</v>
      </c>
      <c r="N28" s="47">
        <v>0</v>
      </c>
      <c r="O28" s="54">
        <v>0</v>
      </c>
      <c r="P28" s="48">
        <v>0</v>
      </c>
      <c r="Q28" s="47">
        <f t="shared" si="13"/>
        <v>0</v>
      </c>
      <c r="R28" s="47">
        <f t="shared" si="19"/>
        <v>65695</v>
      </c>
      <c r="S28" s="47">
        <f t="shared" si="15"/>
        <v>0</v>
      </c>
      <c r="T28" s="48">
        <v>0</v>
      </c>
      <c r="U28" s="48">
        <f t="shared" si="17"/>
        <v>0</v>
      </c>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1" s="4" customFormat="1" ht="12.75">
      <c r="A29" s="56">
        <v>3041</v>
      </c>
      <c r="B29" s="58" t="s">
        <v>54</v>
      </c>
      <c r="C29" s="46">
        <v>1746600</v>
      </c>
      <c r="D29" s="46">
        <v>1746600</v>
      </c>
      <c r="E29" s="47"/>
      <c r="F29" s="46">
        <v>390200</v>
      </c>
      <c r="G29" s="46">
        <v>236662.82</v>
      </c>
      <c r="H29" s="51" t="e">
        <f aca="true" t="shared" si="20" ref="H29:H33">G29/E29*100</f>
        <v>#DIV/0!</v>
      </c>
      <c r="I29" s="48">
        <f aca="true" t="shared" si="21" ref="I29:I37">G29/C29*100</f>
        <v>13.549915263941372</v>
      </c>
      <c r="J29" s="48">
        <f t="shared" si="11"/>
        <v>13.549915263941372</v>
      </c>
      <c r="K29" s="48">
        <f aca="true" t="shared" si="22" ref="K29:K39">G29/F29*100</f>
        <v>60.651670937980526</v>
      </c>
      <c r="L29" s="47">
        <v>0</v>
      </c>
      <c r="M29" s="47">
        <v>0</v>
      </c>
      <c r="N29" s="47">
        <v>0</v>
      </c>
      <c r="O29" s="54">
        <v>0</v>
      </c>
      <c r="P29" s="48">
        <v>0</v>
      </c>
      <c r="Q29" s="47">
        <f t="shared" si="13"/>
        <v>1746600</v>
      </c>
      <c r="R29" s="47">
        <f t="shared" si="19"/>
        <v>1746600</v>
      </c>
      <c r="S29" s="47">
        <f t="shared" si="15"/>
        <v>236662.82</v>
      </c>
      <c r="T29" s="48">
        <f aca="true" t="shared" si="23" ref="T29:T39">S29/Q29*100</f>
        <v>13.549915263941372</v>
      </c>
      <c r="U29" s="48">
        <f t="shared" si="17"/>
        <v>13.549915263941372</v>
      </c>
    </row>
    <row r="30" spans="1:21" s="55" customFormat="1" ht="12.75">
      <c r="A30" s="56">
        <v>3042</v>
      </c>
      <c r="B30" s="58" t="s">
        <v>55</v>
      </c>
      <c r="C30" s="46">
        <v>1405000</v>
      </c>
      <c r="D30" s="46">
        <v>1405000</v>
      </c>
      <c r="E30" s="47">
        <v>105050</v>
      </c>
      <c r="F30" s="46">
        <v>243791.02</v>
      </c>
      <c r="G30" s="46">
        <v>109654.89</v>
      </c>
      <c r="H30" s="51">
        <f t="shared" si="20"/>
        <v>104.38352213231794</v>
      </c>
      <c r="I30" s="48">
        <f t="shared" si="21"/>
        <v>7.804618505338078</v>
      </c>
      <c r="J30" s="48">
        <f t="shared" si="11"/>
        <v>7.804618505338078</v>
      </c>
      <c r="K30" s="48">
        <f t="shared" si="22"/>
        <v>44.97905214064078</v>
      </c>
      <c r="L30" s="47">
        <v>0</v>
      </c>
      <c r="M30" s="47">
        <v>0</v>
      </c>
      <c r="N30" s="47">
        <v>0</v>
      </c>
      <c r="O30" s="54">
        <v>0</v>
      </c>
      <c r="P30" s="48">
        <v>0</v>
      </c>
      <c r="Q30" s="47">
        <f t="shared" si="13"/>
        <v>1405000</v>
      </c>
      <c r="R30" s="47">
        <f t="shared" si="19"/>
        <v>1405000</v>
      </c>
      <c r="S30" s="47">
        <f t="shared" si="15"/>
        <v>109654.89</v>
      </c>
      <c r="T30" s="48">
        <f t="shared" si="23"/>
        <v>7.804618505338078</v>
      </c>
      <c r="U30" s="48">
        <f t="shared" si="17"/>
        <v>7.804618505338078</v>
      </c>
    </row>
    <row r="31" spans="1:21" s="4" customFormat="1" ht="12.75">
      <c r="A31" s="56">
        <v>3043</v>
      </c>
      <c r="B31" s="58" t="s">
        <v>56</v>
      </c>
      <c r="C31" s="46">
        <v>71237400</v>
      </c>
      <c r="D31" s="46">
        <v>71237400</v>
      </c>
      <c r="E31" s="47">
        <v>67110</v>
      </c>
      <c r="F31" s="46">
        <v>17700750</v>
      </c>
      <c r="G31" s="46">
        <v>17494630.53</v>
      </c>
      <c r="H31" s="51">
        <f t="shared" si="20"/>
        <v>26068.589673670096</v>
      </c>
      <c r="I31" s="48">
        <f t="shared" si="21"/>
        <v>24.558210336143656</v>
      </c>
      <c r="J31" s="48">
        <f t="shared" si="11"/>
        <v>24.558210336143656</v>
      </c>
      <c r="K31" s="48">
        <f t="shared" si="22"/>
        <v>98.83553256217958</v>
      </c>
      <c r="L31" s="47">
        <v>0</v>
      </c>
      <c r="M31" s="47">
        <v>0</v>
      </c>
      <c r="N31" s="47">
        <v>0</v>
      </c>
      <c r="O31" s="54">
        <v>0</v>
      </c>
      <c r="P31" s="48">
        <v>0</v>
      </c>
      <c r="Q31" s="47">
        <f t="shared" si="13"/>
        <v>71237400</v>
      </c>
      <c r="R31" s="47">
        <f t="shared" si="19"/>
        <v>71237400</v>
      </c>
      <c r="S31" s="47">
        <f t="shared" si="15"/>
        <v>17494630.53</v>
      </c>
      <c r="T31" s="48">
        <f t="shared" si="23"/>
        <v>24.558210336143656</v>
      </c>
      <c r="U31" s="48">
        <f t="shared" si="17"/>
        <v>24.558210336143656</v>
      </c>
    </row>
    <row r="32" spans="1:21" s="55" customFormat="1" ht="12.75">
      <c r="A32" s="56">
        <v>3044</v>
      </c>
      <c r="B32" s="58" t="s">
        <v>57</v>
      </c>
      <c r="C32" s="46">
        <v>7973374</v>
      </c>
      <c r="D32" s="46">
        <v>7973374</v>
      </c>
      <c r="E32" s="47"/>
      <c r="F32" s="46">
        <v>1470670</v>
      </c>
      <c r="G32" s="46">
        <v>1455678.08</v>
      </c>
      <c r="H32" s="51" t="e">
        <f t="shared" si="20"/>
        <v>#DIV/0!</v>
      </c>
      <c r="I32" s="48">
        <f t="shared" si="21"/>
        <v>18.256738991548623</v>
      </c>
      <c r="J32" s="48">
        <f t="shared" si="11"/>
        <v>18.256738991548623</v>
      </c>
      <c r="K32" s="48">
        <f t="shared" si="22"/>
        <v>98.98060611829983</v>
      </c>
      <c r="L32" s="47">
        <v>0</v>
      </c>
      <c r="M32" s="47">
        <v>0</v>
      </c>
      <c r="N32" s="47">
        <v>0</v>
      </c>
      <c r="O32" s="54">
        <v>0</v>
      </c>
      <c r="P32" s="48">
        <v>0</v>
      </c>
      <c r="Q32" s="47">
        <f t="shared" si="13"/>
        <v>7973374</v>
      </c>
      <c r="R32" s="47">
        <f t="shared" si="19"/>
        <v>7973374</v>
      </c>
      <c r="S32" s="47">
        <f t="shared" si="15"/>
        <v>1455678.08</v>
      </c>
      <c r="T32" s="48">
        <f t="shared" si="23"/>
        <v>18.256738991548623</v>
      </c>
      <c r="U32" s="48">
        <f t="shared" si="17"/>
        <v>18.256738991548623</v>
      </c>
    </row>
    <row r="33" spans="1:21" s="4" customFormat="1" ht="12.75">
      <c r="A33" s="56">
        <v>3045</v>
      </c>
      <c r="B33" s="58" t="s">
        <v>58</v>
      </c>
      <c r="C33" s="46">
        <v>49218680</v>
      </c>
      <c r="D33" s="46">
        <v>49218680</v>
      </c>
      <c r="E33" s="47">
        <v>29140.417</v>
      </c>
      <c r="F33" s="46">
        <v>4288578.59</v>
      </c>
      <c r="G33" s="46">
        <v>3634386.34</v>
      </c>
      <c r="H33" s="51">
        <f t="shared" si="20"/>
        <v>12471.977803200276</v>
      </c>
      <c r="I33" s="48">
        <f t="shared" si="21"/>
        <v>7.384160526044177</v>
      </c>
      <c r="J33" s="48">
        <f t="shared" si="11"/>
        <v>7.384160526044177</v>
      </c>
      <c r="K33" s="48">
        <f t="shared" si="22"/>
        <v>84.74570918379743</v>
      </c>
      <c r="L33" s="47">
        <v>0</v>
      </c>
      <c r="M33" s="47">
        <v>0</v>
      </c>
      <c r="N33" s="47">
        <v>0</v>
      </c>
      <c r="O33" s="54">
        <v>0</v>
      </c>
      <c r="P33" s="48">
        <v>0</v>
      </c>
      <c r="Q33" s="47">
        <f t="shared" si="13"/>
        <v>49218680</v>
      </c>
      <c r="R33" s="47">
        <f t="shared" si="19"/>
        <v>49218680</v>
      </c>
      <c r="S33" s="47">
        <f t="shared" si="15"/>
        <v>3634386.34</v>
      </c>
      <c r="T33" s="48">
        <f t="shared" si="23"/>
        <v>7.384160526044177</v>
      </c>
      <c r="U33" s="48">
        <f t="shared" si="17"/>
        <v>7.384160526044177</v>
      </c>
    </row>
    <row r="34" spans="1:21" s="4" customFormat="1" ht="12.75">
      <c r="A34" s="56" t="s">
        <v>59</v>
      </c>
      <c r="B34" s="45" t="s">
        <v>60</v>
      </c>
      <c r="C34" s="46">
        <v>2372300</v>
      </c>
      <c r="D34" s="46">
        <v>2372300</v>
      </c>
      <c r="E34" s="47"/>
      <c r="F34" s="46">
        <v>300070</v>
      </c>
      <c r="G34" s="46">
        <v>118871.96</v>
      </c>
      <c r="H34" s="51"/>
      <c r="I34" s="48">
        <f t="shared" si="21"/>
        <v>5.010831682333601</v>
      </c>
      <c r="J34" s="48">
        <f t="shared" si="11"/>
        <v>5.010831682333601</v>
      </c>
      <c r="K34" s="48">
        <f t="shared" si="22"/>
        <v>39.614743226580465</v>
      </c>
      <c r="L34" s="47">
        <v>0</v>
      </c>
      <c r="M34" s="47">
        <v>0</v>
      </c>
      <c r="N34" s="47">
        <v>0</v>
      </c>
      <c r="O34" s="54">
        <v>0</v>
      </c>
      <c r="P34" s="48">
        <v>0</v>
      </c>
      <c r="Q34" s="47">
        <f t="shared" si="13"/>
        <v>2372300</v>
      </c>
      <c r="R34" s="47">
        <f t="shared" si="19"/>
        <v>2372300</v>
      </c>
      <c r="S34" s="47">
        <f t="shared" si="15"/>
        <v>118871.96</v>
      </c>
      <c r="T34" s="48">
        <f t="shared" si="23"/>
        <v>5.010831682333601</v>
      </c>
      <c r="U34" s="48">
        <f t="shared" si="17"/>
        <v>5.010831682333601</v>
      </c>
    </row>
    <row r="35" spans="1:21" s="4" customFormat="1" ht="12.75">
      <c r="A35" s="56" t="s">
        <v>61</v>
      </c>
      <c r="B35" s="61" t="s">
        <v>62</v>
      </c>
      <c r="C35" s="46">
        <v>289160</v>
      </c>
      <c r="D35" s="46">
        <v>289160</v>
      </c>
      <c r="E35" s="47"/>
      <c r="F35" s="46">
        <v>125590</v>
      </c>
      <c r="G35" s="46">
        <v>125560</v>
      </c>
      <c r="H35" s="48"/>
      <c r="I35" s="48">
        <f t="shared" si="21"/>
        <v>43.422326739521374</v>
      </c>
      <c r="J35" s="48">
        <f t="shared" si="11"/>
        <v>43.422326739521374</v>
      </c>
      <c r="K35" s="48">
        <f t="shared" si="22"/>
        <v>99.97611274783024</v>
      </c>
      <c r="L35" s="47">
        <v>0</v>
      </c>
      <c r="M35" s="47">
        <v>0</v>
      </c>
      <c r="N35" s="47">
        <v>0</v>
      </c>
      <c r="O35" s="54">
        <v>0</v>
      </c>
      <c r="P35" s="48">
        <v>0</v>
      </c>
      <c r="Q35" s="47">
        <f t="shared" si="13"/>
        <v>289160</v>
      </c>
      <c r="R35" s="47">
        <f t="shared" si="19"/>
        <v>289160</v>
      </c>
      <c r="S35" s="47">
        <f t="shared" si="15"/>
        <v>125560</v>
      </c>
      <c r="T35" s="48">
        <f t="shared" si="23"/>
        <v>43.422326739521374</v>
      </c>
      <c r="U35" s="48">
        <f t="shared" si="17"/>
        <v>43.422326739521374</v>
      </c>
    </row>
    <row r="36" spans="1:21" ht="16.5" customHeight="1">
      <c r="A36" s="56" t="s">
        <v>63</v>
      </c>
      <c r="B36" s="61" t="s">
        <v>64</v>
      </c>
      <c r="C36" s="46">
        <v>20438400</v>
      </c>
      <c r="D36" s="46">
        <v>20438400</v>
      </c>
      <c r="E36" s="47">
        <v>967570</v>
      </c>
      <c r="F36" s="46">
        <v>3150240</v>
      </c>
      <c r="G36" s="46">
        <v>2957556.52</v>
      </c>
      <c r="H36" s="48"/>
      <c r="I36" s="48">
        <f t="shared" si="21"/>
        <v>14.470587325818068</v>
      </c>
      <c r="J36" s="48">
        <f t="shared" si="11"/>
        <v>14.470587325818068</v>
      </c>
      <c r="K36" s="48">
        <f t="shared" si="22"/>
        <v>93.88353014373509</v>
      </c>
      <c r="L36" s="47">
        <v>0</v>
      </c>
      <c r="M36" s="47">
        <v>0</v>
      </c>
      <c r="N36" s="47">
        <v>0</v>
      </c>
      <c r="O36" s="54">
        <v>0</v>
      </c>
      <c r="P36" s="48">
        <v>0</v>
      </c>
      <c r="Q36" s="47">
        <f t="shared" si="13"/>
        <v>20438400</v>
      </c>
      <c r="R36" s="47">
        <f t="shared" si="19"/>
        <v>20438400</v>
      </c>
      <c r="S36" s="47">
        <f t="shared" si="15"/>
        <v>2957556.52</v>
      </c>
      <c r="T36" s="48">
        <f t="shared" si="23"/>
        <v>14.470587325818068</v>
      </c>
      <c r="U36" s="48">
        <f t="shared" si="17"/>
        <v>14.470587325818068</v>
      </c>
    </row>
    <row r="37" spans="1:21" ht="16.5" customHeight="1">
      <c r="A37" s="56" t="s">
        <v>65</v>
      </c>
      <c r="B37" s="61" t="s">
        <v>66</v>
      </c>
      <c r="C37" s="46">
        <v>21802826</v>
      </c>
      <c r="D37" s="46">
        <v>21802826</v>
      </c>
      <c r="E37" s="47"/>
      <c r="F37" s="46">
        <v>5006405.61</v>
      </c>
      <c r="G37" s="46">
        <v>5006174.21</v>
      </c>
      <c r="H37" s="48"/>
      <c r="I37" s="48">
        <f t="shared" si="21"/>
        <v>22.961125360538123</v>
      </c>
      <c r="J37" s="48">
        <f t="shared" si="11"/>
        <v>22.961125360538123</v>
      </c>
      <c r="K37" s="48">
        <f t="shared" si="22"/>
        <v>99.99537792144652</v>
      </c>
      <c r="L37" s="47">
        <v>0</v>
      </c>
      <c r="M37" s="47">
        <v>0</v>
      </c>
      <c r="N37" s="47">
        <v>0</v>
      </c>
      <c r="O37" s="54">
        <v>0</v>
      </c>
      <c r="P37" s="48">
        <v>0</v>
      </c>
      <c r="Q37" s="47">
        <f t="shared" si="13"/>
        <v>21802826</v>
      </c>
      <c r="R37" s="47">
        <f t="shared" si="19"/>
        <v>21802826</v>
      </c>
      <c r="S37" s="47">
        <f t="shared" si="15"/>
        <v>5006174.21</v>
      </c>
      <c r="T37" s="48">
        <f t="shared" si="23"/>
        <v>22.961125360538123</v>
      </c>
      <c r="U37" s="48">
        <f t="shared" si="17"/>
        <v>22.961125360538123</v>
      </c>
    </row>
    <row r="38" spans="1:21" ht="16.5" customHeight="1">
      <c r="A38" s="56" t="s">
        <v>67</v>
      </c>
      <c r="B38" s="61" t="s">
        <v>68</v>
      </c>
      <c r="C38" s="46">
        <v>5193560</v>
      </c>
      <c r="D38" s="46">
        <v>5193560</v>
      </c>
      <c r="E38" s="47"/>
      <c r="F38" s="46">
        <v>954560.66</v>
      </c>
      <c r="G38" s="46">
        <v>954511.51</v>
      </c>
      <c r="H38" s="48"/>
      <c r="I38" s="48">
        <v>0</v>
      </c>
      <c r="J38" s="48">
        <f t="shared" si="11"/>
        <v>18.378751954343457</v>
      </c>
      <c r="K38" s="48">
        <f t="shared" si="22"/>
        <v>99.99485103440152</v>
      </c>
      <c r="L38" s="47">
        <v>0</v>
      </c>
      <c r="M38" s="47">
        <v>0</v>
      </c>
      <c r="N38" s="47">
        <v>0</v>
      </c>
      <c r="O38" s="54">
        <v>0</v>
      </c>
      <c r="P38" s="48">
        <v>0</v>
      </c>
      <c r="Q38" s="47">
        <f t="shared" si="13"/>
        <v>5193560</v>
      </c>
      <c r="R38" s="47">
        <f t="shared" si="19"/>
        <v>5193560</v>
      </c>
      <c r="S38" s="47">
        <f t="shared" si="15"/>
        <v>954511.51</v>
      </c>
      <c r="T38" s="48">
        <f t="shared" si="23"/>
        <v>18.378751954343457</v>
      </c>
      <c r="U38" s="48">
        <f t="shared" si="17"/>
        <v>18.378751954343457</v>
      </c>
    </row>
    <row r="39" spans="1:21" ht="25.5">
      <c r="A39" s="56" t="s">
        <v>69</v>
      </c>
      <c r="B39" s="57" t="s">
        <v>70</v>
      </c>
      <c r="C39" s="46">
        <v>6025386</v>
      </c>
      <c r="D39" s="46">
        <v>6025386</v>
      </c>
      <c r="E39" s="47">
        <v>192.975</v>
      </c>
      <c r="F39" s="46">
        <v>1561153</v>
      </c>
      <c r="G39" s="46">
        <v>1387706.21</v>
      </c>
      <c r="H39" s="48">
        <f aca="true" t="shared" si="24" ref="H39:H40">G39/E39*100</f>
        <v>719111.9108692836</v>
      </c>
      <c r="I39" s="48">
        <f>G39/C39*100</f>
        <v>23.030992703206067</v>
      </c>
      <c r="J39" s="48">
        <f t="shared" si="11"/>
        <v>23.030992703206067</v>
      </c>
      <c r="K39" s="48">
        <f t="shared" si="22"/>
        <v>88.88982758256238</v>
      </c>
      <c r="L39" s="47">
        <v>57740</v>
      </c>
      <c r="M39" s="47">
        <v>129150.32</v>
      </c>
      <c r="N39" s="47">
        <v>77787.76</v>
      </c>
      <c r="O39" s="54">
        <f>N39/L39*100</f>
        <v>134.72074818150327</v>
      </c>
      <c r="P39" s="48">
        <f>N39/M39*100</f>
        <v>60.23040438459617</v>
      </c>
      <c r="Q39" s="47">
        <f t="shared" si="13"/>
        <v>6083126</v>
      </c>
      <c r="R39" s="47">
        <f t="shared" si="19"/>
        <v>6154536.32</v>
      </c>
      <c r="S39" s="47">
        <f t="shared" si="15"/>
        <v>1465493.97</v>
      </c>
      <c r="T39" s="48">
        <f t="shared" si="23"/>
        <v>24.091132914228638</v>
      </c>
      <c r="U39" s="48">
        <f t="shared" si="17"/>
        <v>23.811606493208572</v>
      </c>
    </row>
    <row r="40" spans="1:21" ht="12.75">
      <c r="A40" s="56" t="s">
        <v>71</v>
      </c>
      <c r="B40" s="57" t="s">
        <v>72</v>
      </c>
      <c r="C40" s="47">
        <v>0</v>
      </c>
      <c r="D40" s="46">
        <v>42200</v>
      </c>
      <c r="E40" s="47"/>
      <c r="F40" s="47">
        <v>0</v>
      </c>
      <c r="G40" s="47">
        <v>0</v>
      </c>
      <c r="H40" s="48" t="e">
        <f t="shared" si="24"/>
        <v>#DIV/0!</v>
      </c>
      <c r="I40" s="48">
        <v>0</v>
      </c>
      <c r="J40" s="48">
        <f t="shared" si="11"/>
        <v>0</v>
      </c>
      <c r="K40" s="48">
        <v>0</v>
      </c>
      <c r="L40" s="47">
        <v>0</v>
      </c>
      <c r="M40" s="47">
        <v>0</v>
      </c>
      <c r="N40" s="47">
        <v>0</v>
      </c>
      <c r="O40" s="54">
        <v>0</v>
      </c>
      <c r="P40" s="48">
        <v>0</v>
      </c>
      <c r="Q40" s="47">
        <f t="shared" si="13"/>
        <v>0</v>
      </c>
      <c r="R40" s="47">
        <f t="shared" si="19"/>
        <v>42200</v>
      </c>
      <c r="S40" s="47">
        <f t="shared" si="15"/>
        <v>0</v>
      </c>
      <c r="T40" s="48">
        <v>0</v>
      </c>
      <c r="U40" s="48">
        <f t="shared" si="17"/>
        <v>0</v>
      </c>
    </row>
    <row r="41" spans="1:21" ht="12.75">
      <c r="A41" s="56">
        <v>3131</v>
      </c>
      <c r="B41" s="61" t="s">
        <v>73</v>
      </c>
      <c r="C41" s="46">
        <v>1101934</v>
      </c>
      <c r="D41" s="46">
        <v>1111994</v>
      </c>
      <c r="E41" s="62"/>
      <c r="F41" s="46">
        <v>294304</v>
      </c>
      <c r="G41" s="46">
        <v>282828.13</v>
      </c>
      <c r="H41" s="48"/>
      <c r="I41" s="48">
        <f>G41/C41*100</f>
        <v>25.666521769906364</v>
      </c>
      <c r="J41" s="48">
        <f t="shared" si="11"/>
        <v>25.434321588066123</v>
      </c>
      <c r="K41" s="48">
        <f>G41/F41*100</f>
        <v>96.10067481243884</v>
      </c>
      <c r="L41" s="62">
        <v>0</v>
      </c>
      <c r="M41" s="62">
        <v>0</v>
      </c>
      <c r="N41" s="62">
        <v>0</v>
      </c>
      <c r="O41" s="54">
        <v>0</v>
      </c>
      <c r="P41" s="48">
        <v>0</v>
      </c>
      <c r="Q41" s="47">
        <f t="shared" si="13"/>
        <v>1101934</v>
      </c>
      <c r="R41" s="47">
        <f t="shared" si="19"/>
        <v>1111994</v>
      </c>
      <c r="S41" s="47">
        <f t="shared" si="15"/>
        <v>282828.13</v>
      </c>
      <c r="T41" s="48">
        <v>0</v>
      </c>
      <c r="U41" s="48">
        <f t="shared" si="17"/>
        <v>25.434321588066123</v>
      </c>
    </row>
    <row r="42" spans="1:21" ht="12.75">
      <c r="A42" s="56">
        <v>3143</v>
      </c>
      <c r="B42" s="61" t="s">
        <v>74</v>
      </c>
      <c r="C42" s="47">
        <v>0</v>
      </c>
      <c r="D42" s="46">
        <v>31960</v>
      </c>
      <c r="E42" s="47">
        <v>930890</v>
      </c>
      <c r="F42" s="47">
        <v>0</v>
      </c>
      <c r="G42" s="47">
        <v>0</v>
      </c>
      <c r="H42" s="48">
        <f>G42/E42*100</f>
        <v>0</v>
      </c>
      <c r="I42" s="48">
        <v>0</v>
      </c>
      <c r="J42" s="48">
        <f t="shared" si="11"/>
        <v>0</v>
      </c>
      <c r="K42" s="48">
        <v>0</v>
      </c>
      <c r="L42" s="47">
        <v>0</v>
      </c>
      <c r="M42" s="47">
        <v>0</v>
      </c>
      <c r="N42" s="47">
        <v>0</v>
      </c>
      <c r="O42" s="54">
        <v>0</v>
      </c>
      <c r="P42" s="48">
        <v>0</v>
      </c>
      <c r="Q42" s="47">
        <f t="shared" si="13"/>
        <v>0</v>
      </c>
      <c r="R42" s="47">
        <f t="shared" si="19"/>
        <v>31960</v>
      </c>
      <c r="S42" s="47">
        <f t="shared" si="15"/>
        <v>0</v>
      </c>
      <c r="T42" s="48">
        <v>0</v>
      </c>
      <c r="U42" s="48">
        <f t="shared" si="17"/>
        <v>0</v>
      </c>
    </row>
    <row r="43" spans="1:21" ht="25.5">
      <c r="A43" s="56">
        <v>3181</v>
      </c>
      <c r="B43" s="57" t="s">
        <v>75</v>
      </c>
      <c r="C43" s="46">
        <v>394312</v>
      </c>
      <c r="D43" s="46">
        <v>394312</v>
      </c>
      <c r="E43" s="47">
        <v>49.346</v>
      </c>
      <c r="F43" s="46">
        <v>98580</v>
      </c>
      <c r="G43" s="46">
        <v>52845.69</v>
      </c>
      <c r="H43" s="48"/>
      <c r="I43" s="48">
        <f aca="true" t="shared" si="25" ref="I43:I50">G43/C43*100</f>
        <v>13.401998924709368</v>
      </c>
      <c r="J43" s="48">
        <f t="shared" si="11"/>
        <v>13.401998924709368</v>
      </c>
      <c r="K43" s="48">
        <f aca="true" t="shared" si="26" ref="K43:K50">G43/F43*100</f>
        <v>53.60690809494827</v>
      </c>
      <c r="L43" s="47">
        <v>0</v>
      </c>
      <c r="M43" s="47">
        <v>0</v>
      </c>
      <c r="N43" s="47">
        <v>0</v>
      </c>
      <c r="O43" s="54">
        <v>0</v>
      </c>
      <c r="P43" s="48">
        <v>0</v>
      </c>
      <c r="Q43" s="47">
        <f t="shared" si="13"/>
        <v>394312</v>
      </c>
      <c r="R43" s="47">
        <f t="shared" si="19"/>
        <v>394312</v>
      </c>
      <c r="S43" s="47">
        <f t="shared" si="15"/>
        <v>52845.69</v>
      </c>
      <c r="T43" s="48">
        <f aca="true" t="shared" si="27" ref="T43:T50">S43/Q43*100</f>
        <v>13.401998924709368</v>
      </c>
      <c r="U43" s="48">
        <f t="shared" si="17"/>
        <v>13.401998924709368</v>
      </c>
    </row>
    <row r="44" spans="1:21" ht="25.5">
      <c r="A44" s="56">
        <v>3202</v>
      </c>
      <c r="B44" s="57" t="s">
        <v>76</v>
      </c>
      <c r="C44" s="46">
        <v>301661</v>
      </c>
      <c r="D44" s="46">
        <v>322061</v>
      </c>
      <c r="E44" s="47">
        <v>43.789</v>
      </c>
      <c r="F44" s="46">
        <v>83125</v>
      </c>
      <c r="G44" s="46">
        <v>58560</v>
      </c>
      <c r="H44" s="48">
        <f aca="true" t="shared" si="28" ref="H44:H45">G44/E44*100</f>
        <v>133732.21585329648</v>
      </c>
      <c r="I44" s="48">
        <f t="shared" si="25"/>
        <v>19.41251935119223</v>
      </c>
      <c r="J44" s="48">
        <f t="shared" si="11"/>
        <v>18.182890818820038</v>
      </c>
      <c r="K44" s="48">
        <f t="shared" si="26"/>
        <v>70.44812030075188</v>
      </c>
      <c r="L44" s="47">
        <v>0</v>
      </c>
      <c r="M44" s="47">
        <v>0</v>
      </c>
      <c r="N44" s="47">
        <v>0</v>
      </c>
      <c r="O44" s="54">
        <v>0</v>
      </c>
      <c r="P44" s="48">
        <v>0</v>
      </c>
      <c r="Q44" s="47">
        <f t="shared" si="13"/>
        <v>301661</v>
      </c>
      <c r="R44" s="47">
        <f t="shared" si="19"/>
        <v>322061</v>
      </c>
      <c r="S44" s="47">
        <f t="shared" si="15"/>
        <v>58560</v>
      </c>
      <c r="T44" s="48">
        <f t="shared" si="27"/>
        <v>19.41251935119223</v>
      </c>
      <c r="U44" s="48">
        <f t="shared" si="17"/>
        <v>18.182890818820038</v>
      </c>
    </row>
    <row r="45" spans="1:21" ht="12.75">
      <c r="A45" s="56">
        <v>3240</v>
      </c>
      <c r="B45" s="58" t="s">
        <v>77</v>
      </c>
      <c r="C45" s="46">
        <v>83826</v>
      </c>
      <c r="D45" s="46">
        <v>83826</v>
      </c>
      <c r="E45" s="47">
        <v>4160.515</v>
      </c>
      <c r="F45" s="46">
        <v>22866</v>
      </c>
      <c r="G45" s="47">
        <v>0</v>
      </c>
      <c r="H45" s="48">
        <f t="shared" si="28"/>
        <v>0</v>
      </c>
      <c r="I45" s="48">
        <f t="shared" si="25"/>
        <v>0</v>
      </c>
      <c r="J45" s="48">
        <f t="shared" si="11"/>
        <v>0</v>
      </c>
      <c r="K45" s="48">
        <f t="shared" si="26"/>
        <v>0</v>
      </c>
      <c r="L45" s="47">
        <v>0</v>
      </c>
      <c r="M45" s="47">
        <v>0</v>
      </c>
      <c r="N45" s="47">
        <v>0</v>
      </c>
      <c r="O45" s="54">
        <v>0</v>
      </c>
      <c r="P45" s="48">
        <v>0</v>
      </c>
      <c r="Q45" s="47">
        <f t="shared" si="13"/>
        <v>83826</v>
      </c>
      <c r="R45" s="47">
        <f t="shared" si="19"/>
        <v>83826</v>
      </c>
      <c r="S45" s="47">
        <f t="shared" si="15"/>
        <v>0</v>
      </c>
      <c r="T45" s="48">
        <f t="shared" si="27"/>
        <v>0</v>
      </c>
      <c r="U45" s="48">
        <f t="shared" si="17"/>
        <v>0</v>
      </c>
    </row>
    <row r="46" spans="1:21" ht="13.5">
      <c r="A46" s="56" t="s">
        <v>78</v>
      </c>
      <c r="B46" s="58" t="s">
        <v>79</v>
      </c>
      <c r="C46" s="46">
        <v>1305347</v>
      </c>
      <c r="D46" s="46">
        <v>1305347</v>
      </c>
      <c r="E46" s="47"/>
      <c r="F46" s="46">
        <v>702215</v>
      </c>
      <c r="G46" s="46">
        <v>665050.47</v>
      </c>
      <c r="H46" s="48"/>
      <c r="I46" s="48">
        <f t="shared" si="25"/>
        <v>50.948174699907376</v>
      </c>
      <c r="J46" s="48">
        <f t="shared" si="11"/>
        <v>50.948174699907376</v>
      </c>
      <c r="K46" s="48">
        <f t="shared" si="26"/>
        <v>94.70752832109824</v>
      </c>
      <c r="L46" s="47">
        <v>0</v>
      </c>
      <c r="M46" s="47">
        <v>0</v>
      </c>
      <c r="N46" s="47">
        <v>0</v>
      </c>
      <c r="O46" s="54">
        <v>0</v>
      </c>
      <c r="P46" s="48">
        <v>0</v>
      </c>
      <c r="Q46" s="47">
        <f t="shared" si="13"/>
        <v>1305347</v>
      </c>
      <c r="R46" s="47">
        <f t="shared" si="19"/>
        <v>1305347</v>
      </c>
      <c r="S46" s="47">
        <f t="shared" si="15"/>
        <v>665050.47</v>
      </c>
      <c r="T46" s="48">
        <f t="shared" si="27"/>
        <v>50.948174699907376</v>
      </c>
      <c r="U46" s="48">
        <f t="shared" si="17"/>
        <v>50.948174699907376</v>
      </c>
    </row>
    <row r="47" spans="1:256" ht="13.5">
      <c r="A47" s="63">
        <v>4000</v>
      </c>
      <c r="B47" s="64" t="s">
        <v>80</v>
      </c>
      <c r="C47" s="40">
        <f>C48</f>
        <v>23691</v>
      </c>
      <c r="D47" s="40">
        <f>D48</f>
        <v>161852</v>
      </c>
      <c r="E47" s="40">
        <f>E48</f>
        <v>486030</v>
      </c>
      <c r="F47" s="40">
        <f>F48</f>
        <v>23691</v>
      </c>
      <c r="G47" s="40">
        <f>G48</f>
        <v>23591</v>
      </c>
      <c r="H47" s="42">
        <f aca="true" t="shared" si="29" ref="H47:H48">G47/E47*100</f>
        <v>4.853815608090035</v>
      </c>
      <c r="I47" s="42">
        <f t="shared" si="25"/>
        <v>99.57789878012747</v>
      </c>
      <c r="J47" s="42">
        <f t="shared" si="11"/>
        <v>14.57566171564145</v>
      </c>
      <c r="K47" s="42">
        <f t="shared" si="26"/>
        <v>99.57789878012747</v>
      </c>
      <c r="L47" s="40">
        <f>L48</f>
        <v>0</v>
      </c>
      <c r="M47" s="40">
        <f>M48</f>
        <v>0</v>
      </c>
      <c r="N47" s="40">
        <f>N48</f>
        <v>0</v>
      </c>
      <c r="O47" s="53">
        <v>0</v>
      </c>
      <c r="P47" s="42">
        <v>0</v>
      </c>
      <c r="Q47" s="40">
        <f t="shared" si="13"/>
        <v>23691</v>
      </c>
      <c r="R47" s="40">
        <f t="shared" si="19"/>
        <v>161852</v>
      </c>
      <c r="S47" s="40">
        <f t="shared" si="15"/>
        <v>23591</v>
      </c>
      <c r="T47" s="42">
        <f t="shared" si="27"/>
        <v>99.57789878012747</v>
      </c>
      <c r="U47" s="42">
        <f t="shared" si="17"/>
        <v>14.57566171564145</v>
      </c>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row>
    <row r="48" spans="1:256" ht="15.75" customHeight="1">
      <c r="A48" s="21">
        <v>4040</v>
      </c>
      <c r="B48" s="57" t="s">
        <v>81</v>
      </c>
      <c r="C48" s="46">
        <v>23691</v>
      </c>
      <c r="D48" s="46">
        <v>161852</v>
      </c>
      <c r="E48" s="47">
        <v>486030</v>
      </c>
      <c r="F48" s="46">
        <v>23691</v>
      </c>
      <c r="G48" s="46">
        <v>23591</v>
      </c>
      <c r="H48" s="48">
        <f t="shared" si="29"/>
        <v>4.853815608090035</v>
      </c>
      <c r="I48" s="48">
        <f t="shared" si="25"/>
        <v>99.57789878012747</v>
      </c>
      <c r="J48" s="48">
        <f t="shared" si="11"/>
        <v>14.57566171564145</v>
      </c>
      <c r="K48" s="48">
        <f t="shared" si="26"/>
        <v>99.57789878012747</v>
      </c>
      <c r="L48" s="47">
        <v>0</v>
      </c>
      <c r="M48" s="47">
        <v>0</v>
      </c>
      <c r="N48" s="47">
        <v>0</v>
      </c>
      <c r="O48" s="54">
        <v>0</v>
      </c>
      <c r="P48" s="48">
        <v>0</v>
      </c>
      <c r="Q48" s="47">
        <f t="shared" si="13"/>
        <v>23691</v>
      </c>
      <c r="R48" s="47">
        <f t="shared" si="19"/>
        <v>161852</v>
      </c>
      <c r="S48" s="47">
        <f t="shared" si="15"/>
        <v>23591</v>
      </c>
      <c r="T48" s="48">
        <f t="shared" si="27"/>
        <v>99.57789878012747</v>
      </c>
      <c r="U48" s="48">
        <f t="shared" si="17"/>
        <v>14.57566171564145</v>
      </c>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row>
    <row r="49" spans="1:256" ht="12.75">
      <c r="A49" s="63">
        <v>6000</v>
      </c>
      <c r="B49" s="66" t="s">
        <v>82</v>
      </c>
      <c r="C49" s="40">
        <f>C50</f>
        <v>1022377</v>
      </c>
      <c r="D49" s="40">
        <f>D50</f>
        <v>3022377</v>
      </c>
      <c r="E49" s="40" t="e">
        <f>#REF!+E50</f>
        <v>#REF!</v>
      </c>
      <c r="F49" s="40">
        <f>F50</f>
        <v>282838</v>
      </c>
      <c r="G49" s="40">
        <f>G50</f>
        <v>282837.36</v>
      </c>
      <c r="H49" s="41" t="e">
        <f>#REF!</f>
        <v>#REF!</v>
      </c>
      <c r="I49" s="42">
        <f t="shared" si="25"/>
        <v>27.664683380005613</v>
      </c>
      <c r="J49" s="42">
        <f t="shared" si="11"/>
        <v>9.358109858564964</v>
      </c>
      <c r="K49" s="42">
        <f t="shared" si="26"/>
        <v>99.99977372205997</v>
      </c>
      <c r="L49" s="40">
        <f>L50</f>
        <v>26741</v>
      </c>
      <c r="M49" s="40">
        <f>M50</f>
        <v>41741</v>
      </c>
      <c r="N49" s="40">
        <f>N50</f>
        <v>14960.22</v>
      </c>
      <c r="O49" s="53">
        <v>0</v>
      </c>
      <c r="P49" s="42">
        <v>0</v>
      </c>
      <c r="Q49" s="40">
        <f t="shared" si="13"/>
        <v>1049118</v>
      </c>
      <c r="R49" s="40">
        <f t="shared" si="19"/>
        <v>3064118</v>
      </c>
      <c r="S49" s="40">
        <f t="shared" si="15"/>
        <v>297797.57999999996</v>
      </c>
      <c r="T49" s="42">
        <f t="shared" si="27"/>
        <v>28.385518120935867</v>
      </c>
      <c r="U49" s="42">
        <f t="shared" si="17"/>
        <v>9.718867876498226</v>
      </c>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row>
    <row r="50" spans="1:21" s="4" customFormat="1" ht="13.5" customHeight="1">
      <c r="A50" s="18">
        <v>6060</v>
      </c>
      <c r="B50" s="57" t="s">
        <v>83</v>
      </c>
      <c r="C50" s="46">
        <v>1022377</v>
      </c>
      <c r="D50" s="46">
        <v>3022377</v>
      </c>
      <c r="E50" s="47">
        <v>16480</v>
      </c>
      <c r="F50" s="46">
        <v>282838</v>
      </c>
      <c r="G50" s="46">
        <v>282837.36</v>
      </c>
      <c r="H50" s="48"/>
      <c r="I50" s="48">
        <f t="shared" si="25"/>
        <v>27.664683380005613</v>
      </c>
      <c r="J50" s="48">
        <f t="shared" si="11"/>
        <v>9.358109858564964</v>
      </c>
      <c r="K50" s="48">
        <f t="shared" si="26"/>
        <v>99.99977372205997</v>
      </c>
      <c r="L50" s="47">
        <v>26741</v>
      </c>
      <c r="M50" s="47">
        <v>41741</v>
      </c>
      <c r="N50" s="67">
        <v>14960.22</v>
      </c>
      <c r="O50" s="54">
        <v>0</v>
      </c>
      <c r="P50" s="48">
        <v>0</v>
      </c>
      <c r="Q50" s="47">
        <f t="shared" si="13"/>
        <v>1049118</v>
      </c>
      <c r="R50" s="47">
        <f t="shared" si="19"/>
        <v>3064118</v>
      </c>
      <c r="S50" s="47">
        <f t="shared" si="15"/>
        <v>297797.57999999996</v>
      </c>
      <c r="T50" s="48">
        <f t="shared" si="27"/>
        <v>28.385518120935867</v>
      </c>
      <c r="U50" s="48">
        <f t="shared" si="17"/>
        <v>9.718867876498226</v>
      </c>
    </row>
    <row r="51" spans="1:256" ht="12.75">
      <c r="A51" s="63">
        <v>7400</v>
      </c>
      <c r="B51" s="52" t="s">
        <v>84</v>
      </c>
      <c r="C51" s="40">
        <f>C52</f>
        <v>0</v>
      </c>
      <c r="D51" s="40">
        <f>D52</f>
        <v>300000</v>
      </c>
      <c r="E51" s="40">
        <f>E52</f>
        <v>0</v>
      </c>
      <c r="F51" s="40">
        <f>F52</f>
        <v>0</v>
      </c>
      <c r="G51" s="40">
        <f>G52</f>
        <v>0</v>
      </c>
      <c r="H51" s="41">
        <f>H52</f>
        <v>0</v>
      </c>
      <c r="I51" s="42">
        <v>0</v>
      </c>
      <c r="J51" s="42">
        <f t="shared" si="11"/>
        <v>0</v>
      </c>
      <c r="K51" s="42">
        <v>0</v>
      </c>
      <c r="L51" s="40">
        <f>L52</f>
        <v>0</v>
      </c>
      <c r="M51" s="40">
        <f>M52</f>
        <v>0</v>
      </c>
      <c r="N51" s="40">
        <f>N52</f>
        <v>0</v>
      </c>
      <c r="O51" s="53">
        <v>0</v>
      </c>
      <c r="P51" s="42">
        <v>0</v>
      </c>
      <c r="Q51" s="40">
        <f t="shared" si="13"/>
        <v>0</v>
      </c>
      <c r="R51" s="40">
        <f t="shared" si="19"/>
        <v>300000</v>
      </c>
      <c r="S51" s="40">
        <f t="shared" si="15"/>
        <v>0</v>
      </c>
      <c r="T51" s="42">
        <v>0</v>
      </c>
      <c r="U51" s="42">
        <f t="shared" si="17"/>
        <v>0</v>
      </c>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row>
    <row r="52" spans="1:21" s="4" customFormat="1" ht="12.75">
      <c r="A52" s="21">
        <v>7500</v>
      </c>
      <c r="B52" s="58" t="s">
        <v>85</v>
      </c>
      <c r="C52" s="47">
        <v>0</v>
      </c>
      <c r="D52" s="47">
        <v>300000</v>
      </c>
      <c r="E52" s="47"/>
      <c r="F52" s="47">
        <v>0</v>
      </c>
      <c r="G52" s="47">
        <v>0</v>
      </c>
      <c r="H52" s="48"/>
      <c r="I52" s="48">
        <v>0</v>
      </c>
      <c r="J52" s="48">
        <f t="shared" si="11"/>
        <v>0</v>
      </c>
      <c r="K52" s="48">
        <v>0</v>
      </c>
      <c r="L52" s="47">
        <v>0</v>
      </c>
      <c r="M52" s="47">
        <v>0</v>
      </c>
      <c r="N52" s="47">
        <v>0</v>
      </c>
      <c r="O52" s="54">
        <v>0</v>
      </c>
      <c r="P52" s="48">
        <v>0</v>
      </c>
      <c r="Q52" s="47">
        <f t="shared" si="13"/>
        <v>0</v>
      </c>
      <c r="R52" s="47">
        <f t="shared" si="19"/>
        <v>300000</v>
      </c>
      <c r="S52" s="47">
        <f t="shared" si="15"/>
        <v>0</v>
      </c>
      <c r="T52" s="48">
        <v>0</v>
      </c>
      <c r="U52" s="48">
        <f t="shared" si="17"/>
        <v>0</v>
      </c>
    </row>
    <row r="53" spans="1:21" s="4" customFormat="1" ht="12.75">
      <c r="A53" s="68">
        <v>8000</v>
      </c>
      <c r="B53" s="69" t="s">
        <v>86</v>
      </c>
      <c r="C53" s="40">
        <f>C54</f>
        <v>0</v>
      </c>
      <c r="D53" s="40">
        <f>D54</f>
        <v>638000</v>
      </c>
      <c r="E53" s="40">
        <f>E54</f>
        <v>0</v>
      </c>
      <c r="F53" s="40">
        <f>F54</f>
        <v>0</v>
      </c>
      <c r="G53" s="40">
        <f>G54</f>
        <v>0</v>
      </c>
      <c r="H53" s="42"/>
      <c r="I53" s="42">
        <v>0</v>
      </c>
      <c r="J53" s="42">
        <v>0</v>
      </c>
      <c r="K53" s="42">
        <v>0</v>
      </c>
      <c r="L53" s="40">
        <f>L54</f>
        <v>0</v>
      </c>
      <c r="M53" s="40">
        <f>M54</f>
        <v>0</v>
      </c>
      <c r="N53" s="40">
        <f>N54</f>
        <v>0</v>
      </c>
      <c r="O53" s="53">
        <v>0</v>
      </c>
      <c r="P53" s="42">
        <v>0</v>
      </c>
      <c r="Q53" s="40">
        <f t="shared" si="13"/>
        <v>0</v>
      </c>
      <c r="R53" s="40">
        <f t="shared" si="19"/>
        <v>638000</v>
      </c>
      <c r="S53" s="40">
        <f t="shared" si="15"/>
        <v>0</v>
      </c>
      <c r="T53" s="42">
        <v>0</v>
      </c>
      <c r="U53" s="42">
        <f t="shared" si="17"/>
        <v>0</v>
      </c>
    </row>
    <row r="54" spans="1:21" s="4" customFormat="1" ht="13.5">
      <c r="A54" s="21">
        <v>8600</v>
      </c>
      <c r="B54" s="58" t="s">
        <v>87</v>
      </c>
      <c r="C54" s="47">
        <v>0</v>
      </c>
      <c r="D54" s="46">
        <v>638000</v>
      </c>
      <c r="E54" s="47"/>
      <c r="F54" s="47">
        <v>0</v>
      </c>
      <c r="G54" s="47">
        <v>0</v>
      </c>
      <c r="H54" s="48"/>
      <c r="I54" s="48">
        <v>0</v>
      </c>
      <c r="J54" s="48">
        <v>0</v>
      </c>
      <c r="K54" s="48">
        <v>0</v>
      </c>
      <c r="L54" s="47">
        <v>0</v>
      </c>
      <c r="M54" s="47">
        <v>0</v>
      </c>
      <c r="N54" s="47">
        <v>0</v>
      </c>
      <c r="O54" s="54">
        <v>0</v>
      </c>
      <c r="P54" s="48">
        <v>0</v>
      </c>
      <c r="Q54" s="47">
        <f t="shared" si="13"/>
        <v>0</v>
      </c>
      <c r="R54" s="47">
        <f t="shared" si="19"/>
        <v>638000</v>
      </c>
      <c r="S54" s="47">
        <f t="shared" si="15"/>
        <v>0</v>
      </c>
      <c r="T54" s="48">
        <v>0</v>
      </c>
      <c r="U54" s="48">
        <f t="shared" si="17"/>
        <v>0</v>
      </c>
    </row>
    <row r="55" spans="1:256" s="72" customFormat="1" ht="15.75">
      <c r="A55" s="70"/>
      <c r="B55" s="71" t="s">
        <v>88</v>
      </c>
      <c r="C55" s="40">
        <f>C14+C16+C18+C47+C49+C51+C53</f>
        <v>283693585</v>
      </c>
      <c r="D55" s="40">
        <f>D14+D16+D18+D47+D49+D51+D53</f>
        <v>297214557</v>
      </c>
      <c r="E55" s="40" t="e">
        <f>E14+E16+E18+E47+E49+E51+E53</f>
        <v>#REF!</v>
      </c>
      <c r="F55" s="40">
        <f>F14+F16+F18+F47+F49+F51+F53</f>
        <v>115791231.97999999</v>
      </c>
      <c r="G55" s="40">
        <f>G14+G16+G18+G47+G49+G51+G53</f>
        <v>112904113.72999996</v>
      </c>
      <c r="H55" s="42" t="e">
        <f>G55/E55*100</f>
        <v>#REF!</v>
      </c>
      <c r="I55" s="42">
        <f>G55/C55*100</f>
        <v>39.797908623841444</v>
      </c>
      <c r="J55" s="42">
        <f>G55/D55*100</f>
        <v>37.98741046522831</v>
      </c>
      <c r="K55" s="42">
        <f>G55/F55*100</f>
        <v>97.5066175558969</v>
      </c>
      <c r="L55" s="40">
        <f>L14+L16+L18+L47+L49+L51+L53</f>
        <v>84481</v>
      </c>
      <c r="M55" s="40">
        <f>M14+M16+M18+M47+M49+M51+M53</f>
        <v>170891.32</v>
      </c>
      <c r="N55" s="40">
        <f>N14+N16+N18+N47+N49+N51+N53</f>
        <v>92747.98</v>
      </c>
      <c r="O55" s="53">
        <f>N55/L55*100</f>
        <v>109.78560859838306</v>
      </c>
      <c r="P55" s="42">
        <f>N55/M55*100</f>
        <v>54.27307835178521</v>
      </c>
      <c r="Q55" s="40">
        <f t="shared" si="13"/>
        <v>283778066</v>
      </c>
      <c r="R55" s="40">
        <f t="shared" si="19"/>
        <v>297385448.32</v>
      </c>
      <c r="S55" s="40">
        <f t="shared" si="15"/>
        <v>112996861.70999996</v>
      </c>
      <c r="T55" s="42">
        <f>S55/Q55*100</f>
        <v>39.81874402865229</v>
      </c>
      <c r="U55" s="42">
        <f t="shared" si="17"/>
        <v>37.996768957037304</v>
      </c>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c r="IM55" s="73"/>
      <c r="IN55" s="73"/>
      <c r="IO55" s="73"/>
      <c r="IP55" s="73"/>
      <c r="IQ55" s="73"/>
      <c r="IR55" s="73"/>
      <c r="IS55" s="73"/>
      <c r="IT55" s="73"/>
      <c r="IU55" s="73"/>
      <c r="IV55" s="73"/>
    </row>
    <row r="56" spans="1:21" ht="12.75" hidden="1">
      <c r="A56" s="21"/>
      <c r="B56" s="58"/>
      <c r="C56" s="47"/>
      <c r="D56" s="47"/>
      <c r="E56" s="47"/>
      <c r="F56" s="47"/>
      <c r="G56" s="47"/>
      <c r="H56" s="48"/>
      <c r="I56" s="48"/>
      <c r="J56" s="48"/>
      <c r="K56" s="48"/>
      <c r="L56" s="47"/>
      <c r="M56" s="47"/>
      <c r="N56" s="47"/>
      <c r="O56" s="54"/>
      <c r="P56" s="48"/>
      <c r="Q56" s="47"/>
      <c r="R56" s="47"/>
      <c r="S56" s="47"/>
      <c r="T56" s="48"/>
      <c r="U56" s="48"/>
    </row>
    <row r="57" spans="1:21" ht="12.75" hidden="1">
      <c r="A57" s="19"/>
      <c r="B57" s="74"/>
      <c r="C57" s="75"/>
      <c r="D57" s="75"/>
      <c r="E57" s="75"/>
      <c r="F57" s="75"/>
      <c r="G57" s="75"/>
      <c r="H57" s="76"/>
      <c r="I57" s="76"/>
      <c r="J57" s="76"/>
      <c r="K57" s="76"/>
      <c r="L57" s="75"/>
      <c r="M57" s="75"/>
      <c r="N57" s="75"/>
      <c r="O57" s="54"/>
      <c r="P57" s="48"/>
      <c r="Q57" s="47"/>
      <c r="R57" s="47"/>
      <c r="S57" s="47"/>
      <c r="T57" s="48"/>
      <c r="U57" s="48"/>
    </row>
    <row r="58" spans="1:21" ht="13.5" hidden="1">
      <c r="A58" s="19"/>
      <c r="B58" s="77"/>
      <c r="C58" s="75"/>
      <c r="D58" s="75"/>
      <c r="E58" s="75"/>
      <c r="F58" s="75"/>
      <c r="G58" s="75"/>
      <c r="H58" s="76"/>
      <c r="I58" s="76"/>
      <c r="J58" s="76"/>
      <c r="K58" s="76"/>
      <c r="L58" s="75"/>
      <c r="M58" s="75"/>
      <c r="N58" s="75"/>
      <c r="O58" s="54"/>
      <c r="P58" s="48"/>
      <c r="Q58" s="47"/>
      <c r="R58" s="47"/>
      <c r="S58" s="47"/>
      <c r="T58" s="48"/>
      <c r="U58" s="48"/>
    </row>
    <row r="59" spans="1:256" ht="13.5" hidden="1">
      <c r="A59" s="78"/>
      <c r="B59" s="78" t="s">
        <v>89</v>
      </c>
      <c r="C59" s="79">
        <f>C55</f>
        <v>283693585</v>
      </c>
      <c r="D59" s="79">
        <f>D55</f>
        <v>297214557</v>
      </c>
      <c r="E59" s="79" t="e">
        <f>E55</f>
        <v>#REF!</v>
      </c>
      <c r="F59" s="79">
        <f>F55</f>
        <v>115791231.97999999</v>
      </c>
      <c r="G59" s="79">
        <f>G55</f>
        <v>112904113.72999996</v>
      </c>
      <c r="H59" s="80" t="e">
        <f>G59/E59*100</f>
        <v>#REF!</v>
      </c>
      <c r="I59" s="80">
        <f>G59/C59*100</f>
        <v>39.797908623841444</v>
      </c>
      <c r="J59" s="80">
        <f>G59/D59*100</f>
        <v>37.98741046522831</v>
      </c>
      <c r="K59" s="80">
        <f>G59/F59*100</f>
        <v>97.5066175558969</v>
      </c>
      <c r="L59" s="79">
        <f>L55</f>
        <v>84481</v>
      </c>
      <c r="M59" s="79">
        <f>M55</f>
        <v>170891.32</v>
      </c>
      <c r="N59" s="79">
        <f>N55</f>
        <v>92747.98</v>
      </c>
      <c r="O59" s="53">
        <f>N59/L59*100</f>
        <v>109.78560859838306</v>
      </c>
      <c r="P59" s="42">
        <f>N59/M59*100</f>
        <v>54.27307835178521</v>
      </c>
      <c r="Q59" s="40">
        <f>L59+C59</f>
        <v>283778066</v>
      </c>
      <c r="R59" s="40">
        <f>R55</f>
        <v>297385448.32</v>
      </c>
      <c r="S59" s="40">
        <f>S55</f>
        <v>112996861.70999996</v>
      </c>
      <c r="T59" s="42">
        <f>S59/Q59*100</f>
        <v>39.81874402865229</v>
      </c>
      <c r="U59" s="42">
        <f>S59/R59*100</f>
        <v>37.996768957037304</v>
      </c>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row>
    <row r="60" spans="1:21" s="4" customFormat="1" ht="12.75">
      <c r="A60" s="81"/>
      <c r="B60" s="81"/>
      <c r="C60" s="82"/>
      <c r="D60" s="82"/>
      <c r="E60" s="82"/>
      <c r="F60" s="82"/>
      <c r="G60" s="82"/>
      <c r="H60" s="83"/>
      <c r="I60" s="83"/>
      <c r="J60" s="83"/>
      <c r="K60" s="83"/>
      <c r="L60" s="82"/>
      <c r="M60" s="82"/>
      <c r="N60" s="82"/>
      <c r="O60" s="84"/>
      <c r="P60" s="85"/>
      <c r="Q60" s="86"/>
      <c r="R60" s="86"/>
      <c r="S60" s="86"/>
      <c r="T60" s="85"/>
      <c r="U60" s="85"/>
    </row>
    <row r="61" spans="1:21" s="4" customFormat="1" ht="12.75">
      <c r="A61" s="81"/>
      <c r="B61" s="81"/>
      <c r="C61" s="82"/>
      <c r="D61" s="82"/>
      <c r="E61" s="82"/>
      <c r="F61" s="82"/>
      <c r="G61" s="82"/>
      <c r="H61" s="83"/>
      <c r="I61" s="83"/>
      <c r="J61" s="83"/>
      <c r="K61" s="83"/>
      <c r="L61" s="82"/>
      <c r="M61" s="82"/>
      <c r="N61" s="82"/>
      <c r="O61" s="84"/>
      <c r="P61" s="85"/>
      <c r="Q61" s="86"/>
      <c r="R61" s="86"/>
      <c r="S61" s="86"/>
      <c r="T61" s="85"/>
      <c r="U61" s="85"/>
    </row>
    <row r="62" spans="1:21" ht="15.75">
      <c r="A62" s="87"/>
      <c r="B62" s="88" t="s">
        <v>90</v>
      </c>
      <c r="C62" s="89"/>
      <c r="D62" s="89"/>
      <c r="E62" s="90"/>
      <c r="F62" s="90"/>
      <c r="G62" s="91"/>
      <c r="H62" s="92"/>
      <c r="I62" s="92"/>
      <c r="J62" s="93"/>
      <c r="K62" s="92"/>
      <c r="L62" s="92" t="s">
        <v>91</v>
      </c>
      <c r="M62" s="94"/>
      <c r="N62" s="94"/>
      <c r="O62" s="95"/>
      <c r="P62" s="95"/>
      <c r="Q62" s="96"/>
      <c r="R62" s="96"/>
      <c r="S62" s="97"/>
      <c r="T62" s="87"/>
      <c r="U62" s="87"/>
    </row>
  </sheetData>
  <sheetProtection selectLockedCells="1" selectUnlockedCells="1"/>
  <mergeCells count="22">
    <mergeCell ref="D4:I4"/>
    <mergeCell ref="B7:B13"/>
    <mergeCell ref="C7:K7"/>
    <mergeCell ref="L7:P7"/>
    <mergeCell ref="Q7:U7"/>
    <mergeCell ref="C20:C21"/>
    <mergeCell ref="D20:D21"/>
    <mergeCell ref="F20:F21"/>
    <mergeCell ref="G20:G21"/>
    <mergeCell ref="I20:I21"/>
    <mergeCell ref="J20:J21"/>
    <mergeCell ref="K20:K21"/>
    <mergeCell ref="L20:L21"/>
    <mergeCell ref="M20:M21"/>
    <mergeCell ref="N20:N21"/>
    <mergeCell ref="O20:O21"/>
    <mergeCell ref="P20:P21"/>
    <mergeCell ref="Q20:Q21"/>
    <mergeCell ref="R20:R21"/>
    <mergeCell ref="S20:S21"/>
    <mergeCell ref="T20:T21"/>
    <mergeCell ref="U20:U21"/>
  </mergeCells>
  <printOptions/>
  <pageMargins left="0.20972222222222223" right="0.2" top="0.19652777777777777" bottom="0.19652777777777777" header="0.5118055555555555" footer="0.5118055555555555"/>
  <pageSetup horizontalDpi="300" verticalDpi="300" orientation="landscape" paperSize="9" scale="4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2017-05-18T08:56:14Z</cp:lastPrinted>
  <dcterms:created xsi:type="dcterms:W3CDTF">1996-10-08T23:32:33Z</dcterms:created>
  <dcterms:modified xsi:type="dcterms:W3CDTF">2017-06-12T13:24:57Z</dcterms:modified>
  <cp:category/>
  <cp:version/>
  <cp:contentType/>
  <cp:contentStatus/>
  <cp:revision>1</cp:revision>
</cp:coreProperties>
</file>