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2"/>
  </bookViews>
  <sheets>
    <sheet name="бюджет 2016 " sheetId="1" r:id="rId1"/>
    <sheet name="викон 1 кв.2016 " sheetId="2" r:id="rId2"/>
    <sheet name="сесія 1 кв.2016" sheetId="3" r:id="rId3"/>
    <sheet name="бюджет 2016 квітень" sheetId="4" r:id="rId4"/>
    <sheet name="зміни бюджет 2016 липень " sheetId="5" r:id="rId5"/>
    <sheet name="викон 1півр.2016  " sheetId="6" r:id="rId6"/>
    <sheet name="сесія  2016 серпень" sheetId="7" r:id="rId7"/>
    <sheet name="сесія  2016 жовтень" sheetId="8" r:id="rId8"/>
    <sheet name="викон 9 міс.2016" sheetId="9" r:id="rId9"/>
    <sheet name="сесія  2016 грудень" sheetId="10" r:id="rId10"/>
    <sheet name="викон 2016 " sheetId="11" r:id="rId11"/>
    <sheet name="бюджет 2017 проект" sheetId="12" r:id="rId12"/>
    <sheet name="1" sheetId="13" r:id="rId13"/>
  </sheets>
  <definedNames>
    <definedName name="_xlnm.Print_Area" localSheetId="12">'1'!$A$1:$I$137</definedName>
    <definedName name="_xlnm.Print_Area" localSheetId="0">'бюджет 2016 '!$A$1:$F$130</definedName>
    <definedName name="_xlnm.Print_Area" localSheetId="3">'бюджет 2016 квітень'!$A$1:$F$130</definedName>
    <definedName name="_xlnm.Print_Area" localSheetId="11">'бюджет 2017 проект'!$A$1:$F$110</definedName>
    <definedName name="_xlnm.Print_Area" localSheetId="4">'зміни бюджет 2016 липень '!$A$1:$F$134</definedName>
    <definedName name="_xlnm.Print_Area" localSheetId="9">'сесія  2016 грудень'!$A$1:$F$150</definedName>
    <definedName name="_xlnm.Print_Area" localSheetId="7">'сесія  2016 жовтень'!$A$1:$F$150</definedName>
    <definedName name="_xlnm.Print_Area" localSheetId="6">'сесія  2016 серпень'!$A$1:$F$146</definedName>
  </definedNames>
  <calcPr fullCalcOnLoad="1"/>
</workbook>
</file>

<file path=xl/sharedStrings.xml><?xml version="1.0" encoding="utf-8"?>
<sst xmlns="http://schemas.openxmlformats.org/spreadsheetml/2006/main" count="2040" uniqueCount="318">
  <si>
    <t xml:space="preserve">             Додаток  1</t>
  </si>
  <si>
    <t>до рішення районної у місті Дніпропетровську ради</t>
  </si>
  <si>
    <t xml:space="preserve">        від________   № _____</t>
  </si>
  <si>
    <t xml:space="preserve">                     Доходи  бюджету району  на  2016 рік </t>
  </si>
  <si>
    <t>грн.</t>
  </si>
  <si>
    <t>Код</t>
  </si>
  <si>
    <t xml:space="preserve">     Спеціальний фонд</t>
  </si>
  <si>
    <t>бюджетної</t>
  </si>
  <si>
    <t>Найменування доходів згідно із бюджетною</t>
  </si>
  <si>
    <t>Всього</t>
  </si>
  <si>
    <t>Загаль-</t>
  </si>
  <si>
    <t>у тому числі</t>
  </si>
  <si>
    <t>класифкації</t>
  </si>
  <si>
    <t>класифікацією</t>
  </si>
  <si>
    <t>ний</t>
  </si>
  <si>
    <t>Разом</t>
  </si>
  <si>
    <t>бюджет</t>
  </si>
  <si>
    <t>фонд</t>
  </si>
  <si>
    <t>розвитку</t>
  </si>
  <si>
    <t xml:space="preserve">                       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</si>
  <si>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</si>
  <si>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</si>
  <si>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</si>
  <si>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</si>
  <si>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 xml:space="preserve">Податок на доходи фізичних осіб з грошового забезпечення, грошових винагород 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</si>
  <si>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</si>
  <si>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</si>
  <si>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</si>
  <si>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</si>
  <si>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</si>
  <si>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</si>
  <si>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</si>
  <si>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</si>
  <si>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статті 164 Податкового кодексу</t>
  </si>
  <si>
    <t xml:space="preserve">Місцеві податки </t>
  </si>
  <si>
    <t>Податок на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</si>
  <si>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</si>
  <si>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</si>
  <si>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</si>
  <si>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</si>
  <si>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Збір за місця для паркування транспортних засобів 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</si>
  <si>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</si>
  <si>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</si>
  <si>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</si>
  <si>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</si>
  <si>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</si>
  <si>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</si>
  <si>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</si>
  <si>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</si>
  <si>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</si>
  <si>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та господарської</t>
  </si>
  <si>
    <t>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</si>
  <si>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</si>
  <si>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</si>
  <si>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</si>
  <si>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>Плата за надання інших адміністративнихпослуг</t>
  </si>
  <si>
    <t>Адміністративний збір за державну реєстрацію речових прав на нерухоме майно та їх</t>
  </si>
  <si>
    <t>обтяжень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</si>
  <si>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</si>
  <si>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</si>
  <si>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</si>
  <si>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</si>
  <si>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>Державне мито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</si>
  <si>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</si>
  <si>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</si>
  <si>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не віднесене до інших категорій</t>
  </si>
  <si>
    <t>Державне мито за дії, пов"язані з одержанням патентів на об"єкти права інтелектуальної</t>
  </si>
  <si>
    <t>власності, підтриманням їх чинності та передаванням прав їхніми власниками</t>
  </si>
  <si>
    <t>Державне мито, пов"язане з видачею та оформленням закордонних паспортів (посвідок)</t>
  </si>
  <si>
    <t>та паспортів громадян України</t>
  </si>
  <si>
    <t>Інші неподаткові надходження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</si>
  <si>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</si>
  <si>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 </t>
  </si>
  <si>
    <t>із законодавством</t>
  </si>
  <si>
    <t xml:space="preserve">Плата за послуги, що надаються бюджетними установами згідно з їх основною діяльностю </t>
  </si>
  <si>
    <t>Плата за оренду майна бюджетних установ</t>
  </si>
  <si>
    <t xml:space="preserve">Доходи від операцій з капіталом 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</si>
  <si>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</si>
  <si>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</si>
  <si>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</si>
  <si>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</si>
  <si>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  РАЗОМ ДОХОДІВ</t>
  </si>
  <si>
    <t xml:space="preserve">Офіційні трансферти </t>
  </si>
  <si>
    <t>Від органів державного управління</t>
  </si>
  <si>
    <t>Субвенції ,  всього</t>
  </si>
  <si>
    <t xml:space="preserve"> з них :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</si>
  <si>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</si>
  <si>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</si>
  <si>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</si>
  <si>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</si>
  <si>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</si>
  <si>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</si>
  <si>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 xml:space="preserve">постачання  і водовідведення, квартирної плати (утримання будинків і споруд та </t>
  </si>
  <si>
    <t>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</si>
  <si>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</si>
  <si>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</si>
  <si>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</si>
  <si>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Освітня субвенція з державного бюджету місцевим бюджетам</t>
  </si>
  <si>
    <t>Інші субвенції, всього</t>
  </si>
  <si>
    <t>Інші субвенції (субвенція з міського бюджету на демонтаж пам"ятників та пам"ятних знаків</t>
  </si>
  <si>
    <t>епохи тоталітарного режиму на території районів міста)</t>
  </si>
  <si>
    <t>Інші субвенції (субвенція з міського бюджету на утримання закладів освіти)</t>
  </si>
  <si>
    <t xml:space="preserve">Інші субвенції (субвенція з міського бюджету на оздоровлення та відпочинок дітей у  </t>
  </si>
  <si>
    <t>прищкільних таборах)</t>
  </si>
  <si>
    <t xml:space="preserve">Інші субвенції (субвенція з міського бюджету на виконання Комплексної програми соціаль- </t>
  </si>
  <si>
    <t>ного захисту мешканців міста Дніпропетровська на 2016-2018 роки (на надання щомісяч-</t>
  </si>
  <si>
    <t>ної адресної допомоги сім"ям загиблих (померлих) інвалідів війни і учасників бойових дій</t>
  </si>
  <si>
    <t>в Афганістані, які не мають права на отримання пільг на оплату житлово-комунальних</t>
  </si>
  <si>
    <t>послуг в залежності від середньомісячного сукупного доходу)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</si>
  <si>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</si>
  <si>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</si>
  <si>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оплату витрат, пов"язаних із похованням осіб, які брали безпосередньо</t>
  </si>
  <si>
    <t>участь в АТО та загинули під час бойових дій)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</si>
  <si>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</si>
  <si>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</si>
  <si>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</si>
  <si>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</si>
  <si>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>них громадських робіт)</t>
  </si>
  <si>
    <t>Субвенція з державного бюджету місцевим бюджетам на виплату державної соціальної</t>
  </si>
  <si>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</si>
  <si>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</si>
  <si>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</si>
  <si>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</t>
  </si>
  <si>
    <t xml:space="preserve">   ВСЬОГО ДОХОДІВ</t>
  </si>
  <si>
    <t xml:space="preserve">           Голова районної у місті Дніпропетровську ради                                                                          </t>
  </si>
  <si>
    <t>М.П.Ситник</t>
  </si>
  <si>
    <t xml:space="preserve">                                         Додаток  1</t>
  </si>
  <si>
    <t xml:space="preserve">          до рішення виконкому районної у місті Дніпропетровську ради</t>
  </si>
  <si>
    <t>від ______</t>
  </si>
  <si>
    <t xml:space="preserve">  №  _______</t>
  </si>
  <si>
    <t xml:space="preserve">                       Звіт про виконання доходної частини бюджету по Бабушкінському району за 1 квартал 2016 року</t>
  </si>
  <si>
    <t xml:space="preserve">                                                                                    ( у розрізі дохідних джерел )</t>
  </si>
  <si>
    <t>План по бюджету</t>
  </si>
  <si>
    <t>Уточнений</t>
  </si>
  <si>
    <t>Виконано</t>
  </si>
  <si>
    <t xml:space="preserve">                       % виконання </t>
  </si>
  <si>
    <t>Найменування показника</t>
  </si>
  <si>
    <t xml:space="preserve">району на </t>
  </si>
  <si>
    <t>план на</t>
  </si>
  <si>
    <t xml:space="preserve"> за </t>
  </si>
  <si>
    <t>до плану</t>
  </si>
  <si>
    <t>до уточненого плану</t>
  </si>
  <si>
    <t>1 кв. 2016 рік</t>
  </si>
  <si>
    <t>1 кв.2016 рік</t>
  </si>
  <si>
    <t>звітний</t>
  </si>
  <si>
    <t xml:space="preserve"> по бюджету району</t>
  </si>
  <si>
    <t xml:space="preserve">  по бюджету району</t>
  </si>
  <si>
    <t>період</t>
  </si>
  <si>
    <t xml:space="preserve"> на 1 кв.2016 рік</t>
  </si>
  <si>
    <t xml:space="preserve"> на 1 кв. 2016 рік</t>
  </si>
  <si>
    <t>Податки на доходи, податки на прибуток, податки на збільшення</t>
  </si>
  <si>
    <t>ринкової вартості</t>
  </si>
  <si>
    <t xml:space="preserve">Податок на доходи фізичних осіб, що сплачується податковими агентами, із </t>
  </si>
  <si>
    <t>доходів платника податку у вигляді заробітної плати</t>
  </si>
  <si>
    <t>та інших виплат, одержаних військовослужбовцями та особами рядового і началь-</t>
  </si>
  <si>
    <t>ницького складу, що сплачується податковими агентами</t>
  </si>
  <si>
    <t>Податок на доходи фізичних осіб, що сплачується податковими агентами, із до-</t>
  </si>
  <si>
    <t>ходів платника податку інших ніж заробітна плата</t>
  </si>
  <si>
    <t>Податок на доходи фізичних осіб, що сплачується фізичними особами за резуль-</t>
  </si>
  <si>
    <t xml:space="preserve">татами річного декларування </t>
  </si>
  <si>
    <t>азартні ігри</t>
  </si>
  <si>
    <t>Податок на доходи фізичних осіб із суми пенсійних виплат або щомісячного довічного</t>
  </si>
  <si>
    <t xml:space="preserve">грошового утримання, що оподатковуються відповідно до пункту 164.2.19 пункту </t>
  </si>
  <si>
    <t>164.2 статті 164 Податкового кодексу</t>
  </si>
  <si>
    <t>Рентна плата та плата за спеціальне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</si>
  <si>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</si>
  <si>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водних об"єктів місцевого значення</t>
  </si>
  <si>
    <t xml:space="preserve">Окремі податки і збори, що зараховуються до місцевих бюджетів </t>
  </si>
  <si>
    <t>Місцеві податки і збори, нараховані до 1 січня 2011 року</t>
  </si>
  <si>
    <t>Комунальний податок</t>
  </si>
  <si>
    <t>Збір за припаркування автотранспорту</t>
  </si>
  <si>
    <t xml:space="preserve">Збір за місця для паркування транспортних засобів, сплачений юридичними </t>
  </si>
  <si>
    <t>особами</t>
  </si>
  <si>
    <t xml:space="preserve">Збір за місця для паркування транспортних засобів, сплачений фізичними </t>
  </si>
  <si>
    <t xml:space="preserve">Збір за провадження деяких видів підприємницької діяльності, що справлявся до  </t>
  </si>
  <si>
    <t xml:space="preserve">1 січня 2015 року </t>
  </si>
  <si>
    <t>Збір за провадження торговельної діяльності (роздрібна торгівля), сплачений</t>
  </si>
  <si>
    <t>юридичними особами, що справлявся до 1 січня 2015 року</t>
  </si>
  <si>
    <t>Збір за провадження торговельної діяльності (оптова торгівля), сплачений</t>
  </si>
  <si>
    <t xml:space="preserve"> юридичними особами, що справлявся до 1 січня 2015 року</t>
  </si>
  <si>
    <t>Збір за провадження торговельної діяльності (ресторанне господарство),</t>
  </si>
  <si>
    <t>сплачений  юридичними  особами, що справлявся до 1 січня 2015 року</t>
  </si>
  <si>
    <t>Збір за провадження торговельної діяльності з надання платних послуг,</t>
  </si>
  <si>
    <t>сплачений юридичними особами, що справлявся до 1 січня 2015 року</t>
  </si>
  <si>
    <t>Штрафні санкції за порушення законодавства про патентування, за порушення норм</t>
  </si>
  <si>
    <t>регулювання обігу готівки та про застосування реєстраторів розрахункових операцій</t>
  </si>
  <si>
    <t>у сфері торгівлі, громадського харчування та послуг</t>
  </si>
  <si>
    <t>Адміністративні збори та платежі, доходи від некомерційної господарської діяльності</t>
  </si>
  <si>
    <t>Адміністративний збір за проведення державної реєстрації юридичних осіб та фізичних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</si>
  <si>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</si>
  <si>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</t>
  </si>
  <si>
    <t xml:space="preserve">Плата за скорочення термінів надання послуг у сфері державної реєстрації речових </t>
  </si>
  <si>
    <t>прав на нерухоме майно та їх державної реєстрації юридичних осіб, фізичних осіб -</t>
  </si>
  <si>
    <t>підприємців та громадських формувань, а також плата за надання інших платних</t>
  </si>
  <si>
    <t>послуг, пов"язаних з такою державною реєстрацією</t>
  </si>
  <si>
    <t xml:space="preserve">Державне мито, що сплачується за місцем розгляду та оформлення документів, у </t>
  </si>
  <si>
    <t>тому  числі за оформлення документів на спадщину і дарування</t>
  </si>
  <si>
    <t>Державне мито, пов"язане з видачею та оформленням закордонних паспортів</t>
  </si>
  <si>
    <t xml:space="preserve"> (посвідок) та паспортів громадян України</t>
  </si>
  <si>
    <t>Доходи від операцій з капіталом</t>
  </si>
  <si>
    <t>Кошти від реалізації безхазяйного майна, знахідок, спадкового майна, майна,</t>
  </si>
  <si>
    <t>одержаного територіальною громадою в порядку спадкування чи дарування,</t>
  </si>
  <si>
    <t>а також валютні цінності і грошові кошти, власники яких невідомі</t>
  </si>
  <si>
    <t>Разом доходів</t>
  </si>
  <si>
    <t>Субвенція з державного бюджету місцевим бюджетам на виплату допомоги сім"ям</t>
  </si>
  <si>
    <t xml:space="preserve">з дітьми, малозабезпеченим сім"ям, інвалідам з дитинства, дітям-інвалідам, </t>
  </si>
  <si>
    <t>тимчасової державної допомоги дітям та допомоги по догляду за інвалідами І чи ІІ</t>
  </si>
  <si>
    <t>групи внаслідок психічного розладу</t>
  </si>
  <si>
    <t xml:space="preserve">Субвенція  з  державного  бюджету  місцевим бюджетам  на  надання пільг та </t>
  </si>
  <si>
    <t xml:space="preserve"> житлових субсидій населенню  на оплату  електроенергії, природного газу, послуг</t>
  </si>
  <si>
    <t xml:space="preserve">тепло-, водопостачання  і водовідведення, квартирної плати (утримання будинків і </t>
  </si>
  <si>
    <t>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</si>
  <si>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</t>
  </si>
  <si>
    <t>субсидій населенню на придбання твердого та рідкого пічного побутового палива і</t>
  </si>
  <si>
    <t>скрапленого газу</t>
  </si>
  <si>
    <t>Інші субвенції (субвенція з міського бюджету на виконання Програми підтримки учасників</t>
  </si>
  <si>
    <t>участь в АТО та загинули під час бойових дій у Луганській та Донецбкій областях)</t>
  </si>
  <si>
    <t>Інші субвенції (субвенція з міського бюджету на виконання заходів Програми зайнятості</t>
  </si>
  <si>
    <t>населення по м.Дніпропетровську на 2013-2017роки (організація проведення оплачува-</t>
  </si>
  <si>
    <t>учасникам АТО та членам їх сімей, що проживають та зареєстровані у м.Дніпропетровську)</t>
  </si>
  <si>
    <t>Інші субвенції (субвенція з міського бюджету на виконання Комплексної програми соціаль-</t>
  </si>
  <si>
    <t>ного захистуветеранів війни та праці  м.Дніпропетровська "Ветеран" на 2013-2017 роки)</t>
  </si>
  <si>
    <t>Субвенція з державного бюджету місцевим бюджетам на виплату державної</t>
  </si>
  <si>
    <t>соціальної допомоги на дітей-сиріт та дітей, позбавлених батьківського піклування, грошо-</t>
  </si>
  <si>
    <t>вого  забезпечення  батькам-вихователям і прийомним батькам за надання соціальних</t>
  </si>
  <si>
    <t>послуг у дитячих будинках сімейного типу та прийомних сім"ях за принципом "гроші ходять</t>
  </si>
  <si>
    <t>за дитиною"</t>
  </si>
  <si>
    <t xml:space="preserve">   ЗАГАЛЬНИЙ ФОНД з офіційними трансфертами</t>
  </si>
  <si>
    <t>Залишок коштів на початок звітного періоду</t>
  </si>
  <si>
    <t>Фінансування за рахунок коштів єдиного казначейського рахунку</t>
  </si>
  <si>
    <t xml:space="preserve">   ЗАГАЛЬНИЙ   ФОНД   ВСЬОГО</t>
  </si>
  <si>
    <t xml:space="preserve">Спеціальний фонд </t>
  </si>
  <si>
    <t>Надходження від плати за послуги, що надаються бюджетними установами згідно</t>
  </si>
  <si>
    <t xml:space="preserve">Плата за послуги, що надаються бюджетними установами згідно з їх основною </t>
  </si>
  <si>
    <t>діяльністю</t>
  </si>
  <si>
    <t>Надходження бюджетних установ від реалізації в установленому порядку майна</t>
  </si>
  <si>
    <t>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</si>
  <si>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</si>
  <si>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</si>
  <si>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</t>
  </si>
  <si>
    <t>осіб та від інших бюджетних установ для виконання цільових заходів, у тому числі</t>
  </si>
  <si>
    <t>заходів з відчуження для суспільних потреб земельних ділянок та розміщених на</t>
  </si>
  <si>
    <t xml:space="preserve">них інших об"єктів нерухомого майна, що перебувають у приватній власності </t>
  </si>
  <si>
    <t>фізичних або юридичних осіб</t>
  </si>
  <si>
    <t>Інші розрахунки</t>
  </si>
  <si>
    <t>СПЕЦІАЛЬНИЙ ФОНД ВСЬОГО</t>
  </si>
  <si>
    <t>ВСЬОГО   ДОХОДІВ</t>
  </si>
  <si>
    <t>Керуючий справами виконкому</t>
  </si>
  <si>
    <t>М.В.Ребченко</t>
  </si>
  <si>
    <t>до  плану</t>
  </si>
  <si>
    <t>пришкільних таборах)</t>
  </si>
  <si>
    <t>Інші субвенції (субвенція з міського бюджету на виконання Програми виконання доручень</t>
  </si>
  <si>
    <t>виборців депутатами міської ради VI скликання на 2014-2015 роки)</t>
  </si>
  <si>
    <t xml:space="preserve">Субвенція за рахунок залишку коштів освітньої субвенції з державного бюджету місцевим </t>
  </si>
  <si>
    <t>бюджетам, що утворився на початок бюджетного року</t>
  </si>
  <si>
    <t xml:space="preserve">         від ____________________ № __________</t>
  </si>
  <si>
    <t xml:space="preserve">                       Звіт про виконання доходної частини бюджету по Шевченківському району за 1 півріччя 2016 року</t>
  </si>
  <si>
    <t xml:space="preserve">Уточнений план </t>
  </si>
  <si>
    <t>Уточнений план</t>
  </si>
  <si>
    <t xml:space="preserve">по бюджету району </t>
  </si>
  <si>
    <t>на звітний період</t>
  </si>
  <si>
    <t>за звітний</t>
  </si>
  <si>
    <t xml:space="preserve"> 2016 рік</t>
  </si>
  <si>
    <t>на 2016 рік</t>
  </si>
  <si>
    <t>2016 року</t>
  </si>
  <si>
    <t>по бюджету району</t>
  </si>
  <si>
    <t xml:space="preserve"> на 2016 рік</t>
  </si>
  <si>
    <t>фізичними особами, що справлявся до 1 січня 2015 року</t>
  </si>
  <si>
    <t xml:space="preserve">Збір за провадження торговельної діяльності (ресторанне господарство), сплачений </t>
  </si>
  <si>
    <t>епохи тоталітарного режиму на території району)</t>
  </si>
  <si>
    <t xml:space="preserve">Інші субвенції (субвенція з міського бюджету на оздоровлення та відпочинок дітей у </t>
  </si>
  <si>
    <t xml:space="preserve">Інші субвенції (субвенція з міського бюджету на виконання Комплексної програми </t>
  </si>
  <si>
    <t xml:space="preserve">соціального захисту мешканців міста Дніпропетровська на 2016-2018 роки (на надання </t>
  </si>
  <si>
    <t>щомісячної адресної допомоги сім"ям загиблих (померлих) інвалідів війни і учасників</t>
  </si>
  <si>
    <t>бойових дій в Афганістані, які не мають права на отримання пільг на оплату житлово-</t>
  </si>
  <si>
    <t>комунальних послуг в залежності від середньомісячного сукупного доходу)</t>
  </si>
  <si>
    <t>Субвенція за рахунок залишку коштів освітньої субвенції з державного бюджету місцевим</t>
  </si>
  <si>
    <t>Кошти, що передаються із загального фонду до бюджету розвитку (спеціальний фонд)</t>
  </si>
  <si>
    <t>Заступник голови районної у місті ради, в.о заступника голови районної у місті</t>
  </si>
  <si>
    <t>ради з питань діяльності виконавчих органів - в.о. керуючого виконкому</t>
  </si>
  <si>
    <t>А.В. Атаманенко</t>
  </si>
  <si>
    <t>Інші субвенції (субвенція з міського бюджету на ліквідацію стихійних сміттєзвалищ)</t>
  </si>
  <si>
    <t>Інші субвенції (субвенція з міського бюджету на поліпшення матеріально-техничної бази</t>
  </si>
  <si>
    <t>територіальних центрів соціального обслуговування)</t>
  </si>
  <si>
    <t>виборців депутатами міської ради VIІ скликання на 2016-2020 роки)</t>
  </si>
  <si>
    <t>2014-2019 роки (надання адресної допомоги на оплату житлово-комунальних послуг</t>
  </si>
  <si>
    <t>Інші субвенції (субвенція з міського бюджету на встановлення приладів обліку енергоносіїв</t>
  </si>
  <si>
    <t xml:space="preserve">у закладах освіти - капітальний ремонт, реконструкція, встановлення вузлів обліку </t>
  </si>
  <si>
    <t>природного газу та коректорів)</t>
  </si>
  <si>
    <t>Інші субвенції (субвенція з міського бюджету на утримання управління праці та соціального</t>
  </si>
  <si>
    <t>захисту населення)</t>
  </si>
  <si>
    <t>Інші субвенції (субвенція з міського бюджету на проведення капітальних  ремонтів закладів</t>
  </si>
  <si>
    <t>освіти)</t>
  </si>
  <si>
    <t xml:space="preserve">                       Звіт про виконання доходної частини бюджету по Шевченківському району за 9 місяців 2016 року</t>
  </si>
  <si>
    <t>Надходження коштів з рахунків виборчих фондів</t>
  </si>
  <si>
    <t>Офіційні трансферти</t>
  </si>
  <si>
    <t xml:space="preserve">Субвенції </t>
  </si>
  <si>
    <t xml:space="preserve">Інші субвенції, всього </t>
  </si>
  <si>
    <t>у закладах освіти - капітальний ремонт, реконструкція, встановлення вузлів обліку</t>
  </si>
  <si>
    <t xml:space="preserve">                       Звіт про виконання доходної частини бюджету по Шевченківському району за  2016 рік</t>
  </si>
  <si>
    <t>Інші субвенції (субвенція з міського бюджету на утримання управлінь праці та соціального</t>
  </si>
  <si>
    <t xml:space="preserve">Інші субвенції (субвенція з міського бюджету на проведення капітальних ремонтів закладів </t>
  </si>
  <si>
    <t xml:space="preserve">                     Доходи  бюджету району  на  2017 рік </t>
  </si>
  <si>
    <t>ною", оплату послуг із здійснення патронату над дитиною та виплату соціальної допомоги</t>
  </si>
  <si>
    <t>на утримання дитини в сім"ї патронатного вихователя</t>
  </si>
  <si>
    <t xml:space="preserve">           Голова районної у місті Дніпрі ради                                                                          </t>
  </si>
  <si>
    <t>А.В.Атаманенко</t>
  </si>
  <si>
    <t xml:space="preserve">                              до рішення виконкому районної у місті ради</t>
  </si>
  <si>
    <t>Від 17 серпня 2017  р. № 205</t>
  </si>
  <si>
    <t xml:space="preserve">                       Звіт про виконання доходної частини бюджету по Шевченківському району за І півріччя 2017 року</t>
  </si>
  <si>
    <t xml:space="preserve">                                                % виконання </t>
  </si>
  <si>
    <t xml:space="preserve"> 2017 рік</t>
  </si>
  <si>
    <t>на 2017 рік</t>
  </si>
  <si>
    <t>2017 року</t>
  </si>
  <si>
    <t xml:space="preserve"> на 2017 рік</t>
  </si>
  <si>
    <t xml:space="preserve">Заступник голови районної у місті ради з питань діяльності </t>
  </si>
  <si>
    <t>виконавчих органів - керуючий справами виконкому</t>
  </si>
  <si>
    <t>М.В. Ребченко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</si>
</sst>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0.000"/>
    <numFmt numFmtId="168" formatCode="0.0"/>
  </numFmts>
  <fonts count="9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78">
    <xf numFmtId="164" fontId="0" fillId="0" borderId="0" xfId="0" applyAlignment="1">
      <alignment/>
    </xf>
    <xf numFmtId="164" fontId="0" fillId="0" borderId="0" xfId="20">
      <alignment/>
      <protection/>
    </xf>
    <xf numFmtId="164" fontId="2" fillId="0" borderId="0" xfId="20" applyFont="1">
      <alignment/>
      <protection/>
    </xf>
    <xf numFmtId="164" fontId="0" fillId="0" borderId="0" xfId="20" applyBorder="1">
      <alignment/>
      <protection/>
    </xf>
    <xf numFmtId="164" fontId="3" fillId="0" borderId="0" xfId="20" applyFont="1">
      <alignment/>
      <protection/>
    </xf>
    <xf numFmtId="164" fontId="0" fillId="0" borderId="0" xfId="20" applyFont="1" applyAlignment="1">
      <alignment horizontal="right"/>
      <protection/>
    </xf>
    <xf numFmtId="164" fontId="4" fillId="0" borderId="1" xfId="0" applyFont="1" applyBorder="1" applyAlignment="1">
      <alignment horizontal="center"/>
    </xf>
    <xf numFmtId="164" fontId="4" fillId="0" borderId="2" xfId="20" applyFont="1" applyBorder="1">
      <alignment/>
      <protection/>
    </xf>
    <xf numFmtId="164" fontId="2" fillId="0" borderId="1" xfId="20" applyFont="1" applyBorder="1">
      <alignment/>
      <protection/>
    </xf>
    <xf numFmtId="164" fontId="2" fillId="0" borderId="2" xfId="20" applyFont="1" applyBorder="1">
      <alignment/>
      <protection/>
    </xf>
    <xf numFmtId="164" fontId="2" fillId="0" borderId="3" xfId="20" applyFont="1" applyBorder="1">
      <alignment/>
      <protection/>
    </xf>
    <xf numFmtId="164" fontId="2" fillId="0" borderId="4" xfId="20" applyFont="1" applyBorder="1" applyAlignment="1">
      <alignment horizontal="center"/>
      <protection/>
    </xf>
    <xf numFmtId="164" fontId="4" fillId="0" borderId="5" xfId="0" applyFont="1" applyBorder="1" applyAlignment="1">
      <alignment/>
    </xf>
    <xf numFmtId="164" fontId="4" fillId="0" borderId="6" xfId="20" applyFont="1" applyBorder="1" applyAlignment="1">
      <alignment horizontal="center"/>
      <protection/>
    </xf>
    <xf numFmtId="164" fontId="2" fillId="0" borderId="5" xfId="20" applyFont="1" applyBorder="1" applyAlignment="1">
      <alignment horizontal="center"/>
      <protection/>
    </xf>
    <xf numFmtId="164" fontId="2" fillId="0" borderId="6" xfId="20" applyFont="1" applyBorder="1" applyAlignment="1">
      <alignment horizontal="center"/>
      <protection/>
    </xf>
    <xf numFmtId="164" fontId="2" fillId="0" borderId="5" xfId="20" applyFont="1" applyBorder="1" applyAlignment="1">
      <alignment/>
      <protection/>
    </xf>
    <xf numFmtId="164" fontId="2" fillId="0" borderId="7" xfId="20" applyFont="1" applyBorder="1" applyAlignment="1">
      <alignment horizontal="center"/>
      <protection/>
    </xf>
    <xf numFmtId="164" fontId="4" fillId="0" borderId="5" xfId="20" applyFont="1" applyBorder="1" applyAlignment="1">
      <alignment horizontal="center"/>
      <protection/>
    </xf>
    <xf numFmtId="164" fontId="4" fillId="0" borderId="6" xfId="20" applyFont="1" applyBorder="1">
      <alignment/>
      <protection/>
    </xf>
    <xf numFmtId="164" fontId="4" fillId="0" borderId="8" xfId="20" applyFont="1" applyBorder="1" applyAlignment="1">
      <alignment horizontal="center"/>
      <protection/>
    </xf>
    <xf numFmtId="164" fontId="4" fillId="0" borderId="3" xfId="20" applyFont="1" applyBorder="1" applyAlignment="1">
      <alignment horizontal="center"/>
      <protection/>
    </xf>
    <xf numFmtId="164" fontId="2" fillId="0" borderId="8" xfId="20" applyFont="1" applyBorder="1" applyAlignment="1">
      <alignment horizontal="center"/>
      <protection/>
    </xf>
    <xf numFmtId="164" fontId="2" fillId="0" borderId="3" xfId="20" applyFont="1" applyBorder="1" applyAlignment="1">
      <alignment horizontal="center"/>
      <protection/>
    </xf>
    <xf numFmtId="164" fontId="5" fillId="0" borderId="5" xfId="20" applyFont="1" applyBorder="1" applyAlignment="1">
      <alignment horizontal="center"/>
      <protection/>
    </xf>
    <xf numFmtId="164" fontId="5" fillId="0" borderId="6" xfId="20" applyFont="1" applyBorder="1">
      <alignment/>
      <protection/>
    </xf>
    <xf numFmtId="165" fontId="5" fillId="0" borderId="5" xfId="20" applyNumberFormat="1" applyFont="1" applyBorder="1" applyAlignment="1">
      <alignment horizontal="center"/>
      <protection/>
    </xf>
    <xf numFmtId="166" fontId="5" fillId="0" borderId="5" xfId="20" applyNumberFormat="1" applyFont="1" applyBorder="1" applyAlignment="1">
      <alignment horizontal="center"/>
      <protection/>
    </xf>
    <xf numFmtId="165" fontId="4" fillId="0" borderId="5" xfId="20" applyNumberFormat="1" applyFont="1" applyBorder="1" applyAlignment="1">
      <alignment horizontal="center"/>
      <protection/>
    </xf>
    <xf numFmtId="166" fontId="4" fillId="0" borderId="5" xfId="20" applyNumberFormat="1" applyFont="1" applyBorder="1" applyAlignment="1">
      <alignment horizontal="center"/>
      <protection/>
    </xf>
    <xf numFmtId="164" fontId="0" fillId="0" borderId="0" xfId="20" applyFont="1" applyBorder="1">
      <alignment/>
      <protection/>
    </xf>
    <xf numFmtId="164" fontId="0" fillId="0" borderId="0" xfId="20" applyFont="1">
      <alignment/>
      <protection/>
    </xf>
    <xf numFmtId="164" fontId="6" fillId="0" borderId="0" xfId="20" applyFont="1" applyBorder="1">
      <alignment/>
      <protection/>
    </xf>
    <xf numFmtId="164" fontId="6" fillId="0" borderId="0" xfId="20" applyFont="1">
      <alignment/>
      <protection/>
    </xf>
    <xf numFmtId="165" fontId="4" fillId="0" borderId="5" xfId="20" applyNumberFormat="1" applyFont="1" applyFill="1" applyBorder="1" applyAlignment="1">
      <alignment horizontal="center"/>
      <protection/>
    </xf>
    <xf numFmtId="164" fontId="5" fillId="0" borderId="8" xfId="20" applyFont="1" applyBorder="1" applyAlignment="1">
      <alignment horizontal="center"/>
      <protection/>
    </xf>
    <xf numFmtId="164" fontId="5" fillId="0" borderId="3" xfId="20" applyFont="1" applyBorder="1">
      <alignment/>
      <protection/>
    </xf>
    <xf numFmtId="165" fontId="5" fillId="0" borderId="8" xfId="20" applyNumberFormat="1" applyFont="1" applyBorder="1" applyAlignment="1">
      <alignment horizontal="center"/>
      <protection/>
    </xf>
    <xf numFmtId="166" fontId="5" fillId="0" borderId="8" xfId="20" applyNumberFormat="1" applyFont="1" applyBorder="1" applyAlignment="1">
      <alignment horizontal="center"/>
      <protection/>
    </xf>
    <xf numFmtId="164" fontId="5" fillId="0" borderId="1" xfId="20" applyFont="1" applyBorder="1" applyAlignment="1">
      <alignment horizontal="center"/>
      <protection/>
    </xf>
    <xf numFmtId="164" fontId="5" fillId="0" borderId="9" xfId="20" applyFont="1" applyBorder="1">
      <alignment/>
      <protection/>
    </xf>
    <xf numFmtId="165" fontId="5" fillId="0" borderId="1" xfId="20" applyNumberFormat="1" applyFont="1" applyBorder="1" applyAlignment="1">
      <alignment horizontal="center"/>
      <protection/>
    </xf>
    <xf numFmtId="164" fontId="5" fillId="0" borderId="0" xfId="20" applyFont="1" applyBorder="1">
      <alignment/>
      <protection/>
    </xf>
    <xf numFmtId="164" fontId="4" fillId="0" borderId="0" xfId="20" applyFont="1" applyBorder="1">
      <alignment/>
      <protection/>
    </xf>
    <xf numFmtId="164" fontId="4" fillId="0" borderId="5" xfId="20" applyFont="1" applyFill="1" applyBorder="1" applyAlignment="1">
      <alignment horizontal="center"/>
      <protection/>
    </xf>
    <xf numFmtId="164" fontId="4" fillId="0" borderId="5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5" fillId="0" borderId="8" xfId="20" applyFont="1" applyBorder="1">
      <alignment/>
      <protection/>
    </xf>
    <xf numFmtId="164" fontId="5" fillId="0" borderId="10" xfId="20" applyFont="1" applyBorder="1">
      <alignment/>
      <protection/>
    </xf>
    <xf numFmtId="165" fontId="7" fillId="0" borderId="0" xfId="20" applyNumberFormat="1" applyFont="1" applyBorder="1" applyAlignment="1">
      <alignment horizontal="center"/>
      <protection/>
    </xf>
    <xf numFmtId="166" fontId="7" fillId="0" borderId="0" xfId="20" applyNumberFormat="1" applyFont="1" applyBorder="1" applyAlignment="1">
      <alignment horizontal="center"/>
      <protection/>
    </xf>
    <xf numFmtId="164" fontId="7" fillId="0" borderId="0" xfId="20" applyFont="1" applyBorder="1">
      <alignment/>
      <protection/>
    </xf>
    <xf numFmtId="165" fontId="7" fillId="0" borderId="0" xfId="20" applyNumberFormat="1" applyFont="1" applyBorder="1">
      <alignment/>
      <protection/>
    </xf>
    <xf numFmtId="164" fontId="7" fillId="0" borderId="0" xfId="20" applyFont="1" applyBorder="1" applyAlignment="1">
      <alignment horizontal="center"/>
      <protection/>
    </xf>
    <xf numFmtId="167" fontId="7" fillId="0" borderId="0" xfId="20" applyNumberFormat="1" applyFont="1" applyBorder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8" fillId="0" borderId="0" xfId="20" applyFont="1">
      <alignment/>
      <protection/>
    </xf>
    <xf numFmtId="164" fontId="6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1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64" fontId="0" fillId="0" borderId="8" xfId="0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6" fillId="0" borderId="6" xfId="0" applyFont="1" applyBorder="1" applyAlignment="1">
      <alignment/>
    </xf>
    <xf numFmtId="165" fontId="6" fillId="0" borderId="5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4" fontId="0" fillId="0" borderId="6" xfId="0" applyFont="1" applyBorder="1" applyAlignment="1">
      <alignment/>
    </xf>
    <xf numFmtId="165" fontId="0" fillId="0" borderId="5" xfId="0" applyNumberFormat="1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4" fontId="0" fillId="0" borderId="5" xfId="0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168" fontId="6" fillId="0" borderId="8" xfId="0" applyNumberFormat="1" applyFont="1" applyBorder="1" applyAlignment="1">
      <alignment horizontal="center"/>
    </xf>
    <xf numFmtId="164" fontId="6" fillId="0" borderId="1" xfId="0" applyFont="1" applyBorder="1" applyAlignment="1">
      <alignment/>
    </xf>
    <xf numFmtId="168" fontId="6" fillId="0" borderId="1" xfId="0" applyNumberFormat="1" applyFont="1" applyFill="1" applyBorder="1" applyAlignment="1">
      <alignment horizontal="center"/>
    </xf>
    <xf numFmtId="164" fontId="6" fillId="0" borderId="5" xfId="0" applyFont="1" applyBorder="1" applyAlignment="1">
      <alignment/>
    </xf>
    <xf numFmtId="165" fontId="0" fillId="0" borderId="6" xfId="0" applyNumberFormat="1" applyFon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0" fillId="0" borderId="5" xfId="20" applyFont="1" applyFill="1" applyBorder="1" applyAlignment="1">
      <alignment horizontal="center"/>
      <protection/>
    </xf>
    <xf numFmtId="164" fontId="0" fillId="0" borderId="5" xfId="20" applyFont="1" applyBorder="1">
      <alignment/>
      <protection/>
    </xf>
    <xf numFmtId="165" fontId="0" fillId="0" borderId="5" xfId="0" applyNumberFormat="1" applyFill="1" applyBorder="1" applyAlignment="1">
      <alignment horizontal="center"/>
    </xf>
    <xf numFmtId="168" fontId="0" fillId="0" borderId="5" xfId="0" applyNumberFormat="1" applyFill="1" applyBorder="1" applyAlignment="1">
      <alignment horizontal="center"/>
    </xf>
    <xf numFmtId="164" fontId="6" fillId="0" borderId="5" xfId="20" applyFont="1" applyBorder="1" applyAlignment="1">
      <alignment horizontal="center"/>
      <protection/>
    </xf>
    <xf numFmtId="164" fontId="6" fillId="0" borderId="5" xfId="20" applyFont="1" applyBorder="1">
      <alignment/>
      <protection/>
    </xf>
    <xf numFmtId="164" fontId="0" fillId="0" borderId="6" xfId="20" applyFont="1" applyBorder="1">
      <alignment/>
      <protection/>
    </xf>
    <xf numFmtId="164" fontId="0" fillId="0" borderId="5" xfId="20" applyFont="1" applyBorder="1" applyAlignment="1">
      <alignment horizontal="center"/>
      <protection/>
    </xf>
    <xf numFmtId="165" fontId="6" fillId="0" borderId="5" xfId="0" applyNumberFormat="1" applyFont="1" applyFill="1" applyBorder="1" applyAlignment="1">
      <alignment horizontal="center"/>
    </xf>
    <xf numFmtId="165" fontId="0" fillId="0" borderId="5" xfId="0" applyNumberFormat="1" applyBorder="1" applyAlignment="1">
      <alignment/>
    </xf>
    <xf numFmtId="164" fontId="6" fillId="0" borderId="1" xfId="0" applyFont="1" applyBorder="1" applyAlignment="1">
      <alignment horizontal="center"/>
    </xf>
    <xf numFmtId="164" fontId="6" fillId="0" borderId="9" xfId="0" applyFont="1" applyBorder="1" applyAlignment="1">
      <alignment/>
    </xf>
    <xf numFmtId="165" fontId="6" fillId="0" borderId="3" xfId="0" applyNumberFormat="1" applyFont="1" applyBorder="1" applyAlignment="1">
      <alignment horizontal="center"/>
    </xf>
    <xf numFmtId="164" fontId="6" fillId="0" borderId="10" xfId="0" applyFont="1" applyBorder="1" applyAlignment="1">
      <alignment/>
    </xf>
    <xf numFmtId="165" fontId="0" fillId="0" borderId="8" xfId="0" applyNumberFormat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4" fontId="6" fillId="0" borderId="8" xfId="0" applyFont="1" applyBorder="1" applyAlignment="1">
      <alignment/>
    </xf>
    <xf numFmtId="164" fontId="6" fillId="0" borderId="10" xfId="0" applyFont="1" applyBorder="1" applyAlignment="1">
      <alignment horizontal="left"/>
    </xf>
    <xf numFmtId="164" fontId="6" fillId="0" borderId="2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165" fontId="0" fillId="0" borderId="6" xfId="0" applyNumberFormat="1" applyFill="1" applyBorder="1" applyAlignment="1">
      <alignment/>
    </xf>
    <xf numFmtId="165" fontId="6" fillId="0" borderId="6" xfId="0" applyNumberFormat="1" applyFont="1" applyFill="1" applyBorder="1" applyAlignment="1">
      <alignment horizontal="center"/>
    </xf>
    <xf numFmtId="165" fontId="0" fillId="0" borderId="6" xfId="0" applyNumberFormat="1" applyBorder="1" applyAlignment="1">
      <alignment/>
    </xf>
    <xf numFmtId="168" fontId="2" fillId="0" borderId="5" xfId="0" applyNumberFormat="1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11" xfId="0" applyBorder="1" applyAlignment="1">
      <alignment/>
    </xf>
    <xf numFmtId="164" fontId="6" fillId="0" borderId="3" xfId="0" applyFont="1" applyFill="1" applyBorder="1" applyAlignment="1">
      <alignment/>
    </xf>
    <xf numFmtId="165" fontId="6" fillId="0" borderId="3" xfId="0" applyNumberFormat="1" applyFont="1" applyBorder="1" applyAlignment="1">
      <alignment/>
    </xf>
    <xf numFmtId="165" fontId="0" fillId="0" borderId="8" xfId="0" applyNumberFormat="1" applyBorder="1" applyAlignment="1">
      <alignment/>
    </xf>
    <xf numFmtId="164" fontId="0" fillId="0" borderId="8" xfId="0" applyBorder="1" applyAlignment="1">
      <alignment/>
    </xf>
    <xf numFmtId="164" fontId="6" fillId="0" borderId="8" xfId="0" applyFont="1" applyFill="1" applyBorder="1" applyAlignment="1">
      <alignment/>
    </xf>
    <xf numFmtId="165" fontId="0" fillId="0" borderId="3" xfId="0" applyNumberFormat="1" applyBorder="1" applyAlignment="1">
      <alignment/>
    </xf>
    <xf numFmtId="165" fontId="0" fillId="0" borderId="3" xfId="0" applyNumberFormat="1" applyBorder="1" applyAlignment="1">
      <alignment horizontal="center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4" fontId="4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0" xfId="0" applyFont="1" applyBorder="1" applyAlignment="1">
      <alignment/>
    </xf>
    <xf numFmtId="165" fontId="4" fillId="2" borderId="5" xfId="20" applyNumberFormat="1" applyFont="1" applyFill="1" applyBorder="1" applyAlignment="1">
      <alignment horizontal="center"/>
      <protection/>
    </xf>
    <xf numFmtId="165" fontId="4" fillId="3" borderId="5" xfId="20" applyNumberFormat="1" applyFont="1" applyFill="1" applyBorder="1" applyAlignment="1">
      <alignment horizontal="center"/>
      <protection/>
    </xf>
    <xf numFmtId="164" fontId="0" fillId="0" borderId="6" xfId="0" applyFon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6" fillId="0" borderId="2" xfId="0" applyNumberFormat="1" applyFont="1" applyFill="1" applyBorder="1" applyAlignment="1">
      <alignment horizontal="center"/>
    </xf>
    <xf numFmtId="168" fontId="6" fillId="0" borderId="5" xfId="0" applyNumberFormat="1" applyFont="1" applyFill="1" applyBorder="1" applyAlignment="1">
      <alignment horizontal="center"/>
    </xf>
    <xf numFmtId="168" fontId="0" fillId="0" borderId="6" xfId="0" applyNumberFormat="1" applyFill="1" applyBorder="1" applyAlignment="1">
      <alignment horizontal="center"/>
    </xf>
    <xf numFmtId="168" fontId="0" fillId="0" borderId="7" xfId="0" applyNumberFormat="1" applyFill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6" fillId="0" borderId="8" xfId="0" applyNumberFormat="1" applyFont="1" applyFill="1" applyBorder="1" applyAlignment="1">
      <alignment horizontal="center"/>
    </xf>
    <xf numFmtId="168" fontId="6" fillId="0" borderId="4" xfId="0" applyNumberFormat="1" applyFont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7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center"/>
    </xf>
    <xf numFmtId="168" fontId="2" fillId="0" borderId="6" xfId="0" applyNumberFormat="1" applyFont="1" applyBorder="1" applyAlignment="1">
      <alignment horizontal="center"/>
    </xf>
    <xf numFmtId="164" fontId="0" fillId="0" borderId="7" xfId="0" applyBorder="1" applyAlignment="1">
      <alignment/>
    </xf>
    <xf numFmtId="164" fontId="0" fillId="0" borderId="13" xfId="0" applyBorder="1" applyAlignment="1">
      <alignment/>
    </xf>
    <xf numFmtId="165" fontId="0" fillId="0" borderId="5" xfId="0" applyNumberFormat="1" applyFon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/>
    </xf>
    <xf numFmtId="165" fontId="0" fillId="2" borderId="3" xfId="0" applyNumberFormat="1" applyFill="1" applyBorder="1" applyAlignment="1">
      <alignment horizontal="center"/>
    </xf>
    <xf numFmtId="164" fontId="0" fillId="0" borderId="6" xfId="20" applyFont="1" applyFill="1" applyBorder="1">
      <alignment/>
      <protection/>
    </xf>
    <xf numFmtId="164" fontId="0" fillId="0" borderId="0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8" xfId="0" applyFont="1" applyBorder="1" applyAlignment="1">
      <alignment horizontal="left"/>
    </xf>
    <xf numFmtId="165" fontId="0" fillId="4" borderId="6" xfId="0" applyNumberFormat="1" applyFill="1" applyBorder="1" applyAlignment="1">
      <alignment horizontal="center"/>
    </xf>
    <xf numFmtId="165" fontId="0" fillId="4" borderId="8" xfId="0" applyNumberForma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Додатки № 1 (до проекту бюдж., на виконком,на сесію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zoomScale="75" zoomScaleNormal="75" workbookViewId="0" topLeftCell="A1">
      <selection activeCell="F20" sqref="F20"/>
    </sheetView>
  </sheetViews>
  <sheetFormatPr defaultColWidth="9.00390625" defaultRowHeight="12.75"/>
  <cols>
    <col min="1" max="1" width="12.75390625" style="1" customWidth="1"/>
    <col min="2" max="2" width="100.625" style="1" customWidth="1"/>
    <col min="3" max="3" width="23.375" style="1" customWidth="1"/>
    <col min="4" max="4" width="17.375" style="1" customWidth="1"/>
    <col min="5" max="5" width="15.25390625" style="1" customWidth="1"/>
    <col min="6" max="6" width="16.625" style="1" customWidth="1"/>
    <col min="7" max="16384" width="9.125" style="1" customWidth="1"/>
  </cols>
  <sheetData>
    <row r="1" spans="4:7" ht="14.25">
      <c r="D1" s="2"/>
      <c r="E1" s="2" t="s">
        <v>0</v>
      </c>
      <c r="F1" s="2"/>
      <c r="G1" s="3"/>
    </row>
    <row r="2" spans="4:7" ht="14.25">
      <c r="D2" s="2" t="s">
        <v>1</v>
      </c>
      <c r="E2" s="2"/>
      <c r="F2" s="2"/>
      <c r="G2" s="3"/>
    </row>
    <row r="3" spans="4:7" ht="14.25">
      <c r="D3" s="2"/>
      <c r="E3" s="2" t="s">
        <v>2</v>
      </c>
      <c r="F3" s="2"/>
      <c r="G3" s="3"/>
    </row>
    <row r="4" spans="4:7" ht="14.25">
      <c r="D4" s="2"/>
      <c r="E4" s="2"/>
      <c r="F4" s="2"/>
      <c r="G4" s="3"/>
    </row>
    <row r="5" ht="12.75">
      <c r="G5" s="3"/>
    </row>
    <row r="6" spans="2:7" ht="18">
      <c r="B6" s="4" t="s">
        <v>3</v>
      </c>
      <c r="C6" s="4"/>
      <c r="G6" s="3"/>
    </row>
    <row r="7" spans="6:7" ht="13.5">
      <c r="F7" s="5" t="s">
        <v>4</v>
      </c>
      <c r="G7" s="3"/>
    </row>
    <row r="8" spans="1:7" ht="15.75">
      <c r="A8" s="6" t="s">
        <v>5</v>
      </c>
      <c r="B8" s="7"/>
      <c r="C8" s="8"/>
      <c r="D8" s="9"/>
      <c r="E8" s="10" t="s">
        <v>6</v>
      </c>
      <c r="F8" s="11"/>
      <c r="G8" s="3"/>
    </row>
    <row r="9" spans="1:7" ht="16.5" customHeight="1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spans="1:7" ht="12.75" customHeight="1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spans="1:7" ht="15.75" customHeight="1">
      <c r="A11" s="18"/>
      <c r="B11" s="19"/>
      <c r="C11" s="14"/>
      <c r="D11" s="15" t="s">
        <v>17</v>
      </c>
      <c r="E11" s="14"/>
      <c r="F11" s="17" t="s">
        <v>18</v>
      </c>
      <c r="G11" s="3"/>
    </row>
    <row r="12" spans="1:7" ht="12" customHeight="1">
      <c r="A12" s="20">
        <v>1</v>
      </c>
      <c r="B12" s="21">
        <v>2</v>
      </c>
      <c r="C12" s="22">
        <v>6</v>
      </c>
      <c r="D12" s="23">
        <v>3</v>
      </c>
      <c r="E12" s="22">
        <v>4</v>
      </c>
      <c r="F12" s="22">
        <v>5</v>
      </c>
      <c r="G12" s="3"/>
    </row>
    <row r="13" spans="1:7" ht="15.75" customHeight="1">
      <c r="A13" s="24">
        <v>10000000</v>
      </c>
      <c r="B13" s="25" t="s">
        <v>19</v>
      </c>
      <c r="C13" s="26">
        <f aca="true" t="shared" si="0" ref="C13:C16">D13</f>
        <v>46717300</v>
      </c>
      <c r="D13" s="26">
        <f>D14+D28</f>
        <v>46717300</v>
      </c>
      <c r="E13" s="26"/>
      <c r="F13" s="27"/>
      <c r="G13" s="3"/>
    </row>
    <row r="14" spans="1:7" ht="21" customHeight="1">
      <c r="A14" s="24">
        <v>11000000</v>
      </c>
      <c r="B14" s="25" t="s">
        <v>20</v>
      </c>
      <c r="C14" s="26">
        <f t="shared" si="0"/>
        <v>17612200</v>
      </c>
      <c r="D14" s="26">
        <f>D15</f>
        <v>17612200</v>
      </c>
      <c r="E14" s="26"/>
      <c r="F14" s="27"/>
      <c r="G14" s="3"/>
    </row>
    <row r="15" spans="1:7" s="31" customFormat="1" ht="18.75" customHeight="1">
      <c r="A15" s="18">
        <v>11010000</v>
      </c>
      <c r="B15" s="19" t="s">
        <v>21</v>
      </c>
      <c r="C15" s="28">
        <f t="shared" si="0"/>
        <v>17612200</v>
      </c>
      <c r="D15" s="28">
        <f>D16+D18+D21+D23+D25</f>
        <v>17612200</v>
      </c>
      <c r="E15" s="28"/>
      <c r="F15" s="29"/>
      <c r="G15" s="30"/>
    </row>
    <row r="16" spans="1:7" s="33" customFormat="1" ht="17.25" customHeight="1">
      <c r="A16" s="18">
        <v>11010100</v>
      </c>
      <c r="B16" s="19" t="s">
        <v>22</v>
      </c>
      <c r="C16" s="28">
        <f t="shared" si="0"/>
        <v>13297200</v>
      </c>
      <c r="D16" s="28">
        <v>13297200</v>
      </c>
      <c r="E16" s="28"/>
      <c r="F16" s="29"/>
      <c r="G16" s="32"/>
    </row>
    <row r="17" spans="1:7" s="33" customFormat="1" ht="17.25" customHeight="1">
      <c r="A17" s="18"/>
      <c r="B17" s="19" t="s">
        <v>23</v>
      </c>
      <c r="C17" s="28"/>
      <c r="D17" s="28"/>
      <c r="E17" s="28"/>
      <c r="F17" s="29"/>
      <c r="G17" s="32"/>
    </row>
    <row r="18" spans="1:7" ht="18.75" customHeight="1">
      <c r="A18" s="18">
        <v>11010200</v>
      </c>
      <c r="B18" s="19" t="s">
        <v>24</v>
      </c>
      <c r="C18" s="28">
        <f>D18</f>
        <v>2960000</v>
      </c>
      <c r="D18" s="28">
        <v>2960000</v>
      </c>
      <c r="E18" s="28"/>
      <c r="F18" s="29"/>
      <c r="G18" s="3"/>
    </row>
    <row r="19" spans="1:7" ht="13.5" customHeight="1">
      <c r="A19" s="18"/>
      <c r="B19" s="19" t="s">
        <v>25</v>
      </c>
      <c r="C19" s="28"/>
      <c r="D19" s="28"/>
      <c r="E19" s="28"/>
      <c r="F19" s="29"/>
      <c r="G19" s="3"/>
    </row>
    <row r="20" spans="1:7" ht="13.5" customHeight="1">
      <c r="A20" s="18"/>
      <c r="B20" s="19" t="s">
        <v>26</v>
      </c>
      <c r="C20" s="28"/>
      <c r="D20" s="28"/>
      <c r="E20" s="28"/>
      <c r="F20" s="29"/>
      <c r="G20" s="3"/>
    </row>
    <row r="21" spans="1:7" ht="14.25" customHeight="1">
      <c r="A21" s="18">
        <v>11010400</v>
      </c>
      <c r="B21" s="19" t="s">
        <v>27</v>
      </c>
      <c r="C21" s="28">
        <f>D21</f>
        <v>810000</v>
      </c>
      <c r="D21" s="28">
        <v>810000</v>
      </c>
      <c r="E21" s="28"/>
      <c r="F21" s="29"/>
      <c r="G21" s="3"/>
    </row>
    <row r="22" spans="1:7" ht="14.25" customHeight="1">
      <c r="A22" s="18"/>
      <c r="B22" s="19" t="s">
        <v>28</v>
      </c>
      <c r="C22" s="28"/>
      <c r="D22" s="28"/>
      <c r="E22" s="28"/>
      <c r="F22" s="29"/>
      <c r="G22" s="3"/>
    </row>
    <row r="23" spans="1:7" ht="14.25" customHeight="1">
      <c r="A23" s="18">
        <v>11010500</v>
      </c>
      <c r="B23" s="19" t="s">
        <v>29</v>
      </c>
      <c r="C23" s="28">
        <f>D23</f>
        <v>460000</v>
      </c>
      <c r="D23" s="28">
        <v>460000</v>
      </c>
      <c r="E23" s="28"/>
      <c r="F23" s="29"/>
      <c r="G23" s="3"/>
    </row>
    <row r="24" spans="1:7" ht="12" customHeight="1">
      <c r="A24" s="18"/>
      <c r="B24" s="19" t="s">
        <v>30</v>
      </c>
      <c r="C24" s="28"/>
      <c r="D24" s="28"/>
      <c r="E24" s="28"/>
      <c r="F24" s="29"/>
      <c r="G24" s="3"/>
    </row>
    <row r="25" spans="1:7" ht="12.75" customHeight="1">
      <c r="A25" s="18">
        <v>11010900</v>
      </c>
      <c r="B25" s="19" t="s">
        <v>31</v>
      </c>
      <c r="C25" s="28">
        <f>D25</f>
        <v>85000</v>
      </c>
      <c r="D25" s="28">
        <v>85000</v>
      </c>
      <c r="E25" s="28"/>
      <c r="F25" s="29"/>
      <c r="G25" s="3"/>
    </row>
    <row r="26" spans="1:7" ht="14.25" customHeight="1">
      <c r="A26" s="18"/>
      <c r="B26" s="19" t="s">
        <v>32</v>
      </c>
      <c r="C26" s="28"/>
      <c r="D26" s="28"/>
      <c r="E26" s="28"/>
      <c r="F26" s="29"/>
      <c r="G26" s="3"/>
    </row>
    <row r="27" spans="1:7" ht="14.25" customHeight="1">
      <c r="A27" s="18"/>
      <c r="B27" s="19" t="s">
        <v>33</v>
      </c>
      <c r="C27" s="28"/>
      <c r="D27" s="28"/>
      <c r="E27" s="28"/>
      <c r="F27" s="29"/>
      <c r="G27" s="3"/>
    </row>
    <row r="28" spans="1:7" ht="20.25" customHeight="1">
      <c r="A28" s="24">
        <v>18000000</v>
      </c>
      <c r="B28" s="25" t="s">
        <v>34</v>
      </c>
      <c r="C28" s="26">
        <f aca="true" t="shared" si="1" ref="C28:C39">D28</f>
        <v>29105100</v>
      </c>
      <c r="D28" s="26">
        <f>D29+D34+D37</f>
        <v>29105100</v>
      </c>
      <c r="E28" s="26"/>
      <c r="F28" s="27"/>
      <c r="G28" s="3"/>
    </row>
    <row r="29" spans="1:7" ht="20.25" customHeight="1">
      <c r="A29" s="24">
        <v>18010000</v>
      </c>
      <c r="B29" s="25" t="s">
        <v>35</v>
      </c>
      <c r="C29" s="26">
        <f t="shared" si="1"/>
        <v>21755700</v>
      </c>
      <c r="D29" s="26">
        <f>D30+D31+D32+D33</f>
        <v>21755700</v>
      </c>
      <c r="E29" s="26"/>
      <c r="F29" s="27"/>
      <c r="G29" s="3"/>
    </row>
    <row r="30" spans="1:7" ht="15" customHeight="1">
      <c r="A30" s="18">
        <v>18010500</v>
      </c>
      <c r="B30" s="19" t="s">
        <v>36</v>
      </c>
      <c r="C30" s="28">
        <f t="shared" si="1"/>
        <v>8400000</v>
      </c>
      <c r="D30" s="28">
        <v>8400000</v>
      </c>
      <c r="E30" s="28"/>
      <c r="F30" s="29"/>
      <c r="G30" s="3"/>
    </row>
    <row r="31" spans="1:7" ht="16.5" customHeight="1">
      <c r="A31" s="18">
        <v>18010600</v>
      </c>
      <c r="B31" s="19" t="s">
        <v>37</v>
      </c>
      <c r="C31" s="28">
        <f t="shared" si="1"/>
        <v>12055700</v>
      </c>
      <c r="D31" s="28">
        <v>12055700</v>
      </c>
      <c r="E31" s="28"/>
      <c r="F31" s="29"/>
      <c r="G31" s="3"/>
    </row>
    <row r="32" spans="1:7" ht="13.5" customHeight="1">
      <c r="A32" s="18">
        <v>18010700</v>
      </c>
      <c r="B32" s="19" t="s">
        <v>38</v>
      </c>
      <c r="C32" s="28">
        <f t="shared" si="1"/>
        <v>480000</v>
      </c>
      <c r="D32" s="28">
        <v>480000</v>
      </c>
      <c r="E32" s="28"/>
      <c r="F32" s="29"/>
      <c r="G32" s="3"/>
    </row>
    <row r="33" spans="1:7" ht="14.25" customHeight="1">
      <c r="A33" s="18">
        <v>18010900</v>
      </c>
      <c r="B33" s="19" t="s">
        <v>39</v>
      </c>
      <c r="C33" s="28">
        <f t="shared" si="1"/>
        <v>820000</v>
      </c>
      <c r="D33" s="28">
        <v>820000</v>
      </c>
      <c r="E33" s="28"/>
      <c r="F33" s="29"/>
      <c r="G33" s="3"/>
    </row>
    <row r="34" spans="1:7" ht="14.25" customHeight="1">
      <c r="A34" s="24">
        <v>18020000</v>
      </c>
      <c r="B34" s="25" t="s">
        <v>40</v>
      </c>
      <c r="C34" s="26">
        <f t="shared" si="1"/>
        <v>6906000</v>
      </c>
      <c r="D34" s="26">
        <f>D35+D36</f>
        <v>6906000</v>
      </c>
      <c r="E34" s="26"/>
      <c r="F34" s="27"/>
      <c r="G34" s="3"/>
    </row>
    <row r="35" spans="1:7" ht="14.25" customHeight="1">
      <c r="A35" s="18">
        <v>18020100</v>
      </c>
      <c r="B35" s="19" t="s">
        <v>41</v>
      </c>
      <c r="C35" s="28">
        <f t="shared" si="1"/>
        <v>4744400</v>
      </c>
      <c r="D35" s="28">
        <v>4744400</v>
      </c>
      <c r="E35" s="28"/>
      <c r="F35" s="29"/>
      <c r="G35" s="3"/>
    </row>
    <row r="36" spans="1:7" ht="14.25" customHeight="1">
      <c r="A36" s="18">
        <v>18020200</v>
      </c>
      <c r="B36" s="19" t="s">
        <v>42</v>
      </c>
      <c r="C36" s="28">
        <f t="shared" si="1"/>
        <v>2161600</v>
      </c>
      <c r="D36" s="28">
        <v>2161600</v>
      </c>
      <c r="E36" s="28"/>
      <c r="F36" s="29"/>
      <c r="G36" s="3"/>
    </row>
    <row r="37" spans="1:7" ht="14.25" customHeight="1">
      <c r="A37" s="24">
        <v>18030000</v>
      </c>
      <c r="B37" s="25" t="s">
        <v>43</v>
      </c>
      <c r="C37" s="26">
        <f t="shared" si="1"/>
        <v>443400</v>
      </c>
      <c r="D37" s="26">
        <f>D38+D39</f>
        <v>443400</v>
      </c>
      <c r="E37" s="26"/>
      <c r="F37" s="27"/>
      <c r="G37" s="3"/>
    </row>
    <row r="38" spans="1:7" ht="14.25" customHeight="1">
      <c r="A38" s="18">
        <v>18030100</v>
      </c>
      <c r="B38" s="19" t="s">
        <v>44</v>
      </c>
      <c r="C38" s="28">
        <f t="shared" si="1"/>
        <v>398700</v>
      </c>
      <c r="D38" s="28">
        <v>398700</v>
      </c>
      <c r="E38" s="28"/>
      <c r="F38" s="29"/>
      <c r="G38" s="3"/>
    </row>
    <row r="39" spans="1:7" ht="14.25" customHeight="1">
      <c r="A39" s="18">
        <v>18030200</v>
      </c>
      <c r="B39" s="19" t="s">
        <v>45</v>
      </c>
      <c r="C39" s="28">
        <f t="shared" si="1"/>
        <v>44700</v>
      </c>
      <c r="D39" s="28">
        <v>44700</v>
      </c>
      <c r="E39" s="28"/>
      <c r="F39" s="29"/>
      <c r="G39" s="3"/>
    </row>
    <row r="40" spans="1:7" ht="15.75" customHeight="1">
      <c r="A40" s="24">
        <v>20000000</v>
      </c>
      <c r="B40" s="25" t="s">
        <v>46</v>
      </c>
      <c r="C40" s="26">
        <f>D40+E40</f>
        <v>17723341</v>
      </c>
      <c r="D40" s="26">
        <f>D41+D45+D65</f>
        <v>8057400</v>
      </c>
      <c r="E40" s="26">
        <f>E68</f>
        <v>9665941</v>
      </c>
      <c r="F40" s="27"/>
      <c r="G40" s="3"/>
    </row>
    <row r="41" spans="1:7" ht="15.75">
      <c r="A41" s="24">
        <v>21000000</v>
      </c>
      <c r="B41" s="25" t="s">
        <v>47</v>
      </c>
      <c r="C41" s="26">
        <f aca="true" t="shared" si="2" ref="C41:C44">D41</f>
        <v>39500</v>
      </c>
      <c r="D41" s="26">
        <f>D42</f>
        <v>39500</v>
      </c>
      <c r="E41" s="26"/>
      <c r="F41" s="27"/>
      <c r="G41" s="3"/>
    </row>
    <row r="42" spans="1:7" ht="14.25" customHeight="1">
      <c r="A42" s="24">
        <v>21080000</v>
      </c>
      <c r="B42" s="25" t="s">
        <v>48</v>
      </c>
      <c r="C42" s="26">
        <f t="shared" si="2"/>
        <v>39500</v>
      </c>
      <c r="D42" s="26">
        <f>D43+D44</f>
        <v>39500</v>
      </c>
      <c r="E42" s="26"/>
      <c r="F42" s="27"/>
      <c r="G42" s="3"/>
    </row>
    <row r="43" spans="1:7" ht="14.25" customHeight="1">
      <c r="A43" s="18">
        <v>21080500</v>
      </c>
      <c r="B43" s="19" t="s">
        <v>48</v>
      </c>
      <c r="C43" s="28">
        <f t="shared" si="2"/>
        <v>7500</v>
      </c>
      <c r="D43" s="28">
        <v>7500</v>
      </c>
      <c r="E43" s="28"/>
      <c r="F43" s="29"/>
      <c r="G43" s="3"/>
    </row>
    <row r="44" spans="1:7" ht="14.25" customHeight="1">
      <c r="A44" s="18">
        <v>21081100</v>
      </c>
      <c r="B44" s="19" t="s">
        <v>49</v>
      </c>
      <c r="C44" s="28">
        <f t="shared" si="2"/>
        <v>32000</v>
      </c>
      <c r="D44" s="28">
        <v>32000</v>
      </c>
      <c r="E44" s="28"/>
      <c r="F44" s="29"/>
      <c r="G44" s="3"/>
    </row>
    <row r="45" spans="1:7" ht="15.75">
      <c r="A45" s="24">
        <v>22000000</v>
      </c>
      <c r="B45" s="25" t="s">
        <v>50</v>
      </c>
      <c r="C45" s="26">
        <f>C57+C47</f>
        <v>7961900</v>
      </c>
      <c r="D45" s="26">
        <f>D57+D47</f>
        <v>7961900</v>
      </c>
      <c r="E45" s="26"/>
      <c r="F45" s="27"/>
      <c r="G45" s="3"/>
    </row>
    <row r="46" spans="1:7" ht="15.75">
      <c r="A46" s="18"/>
      <c r="B46" s="25" t="s">
        <v>51</v>
      </c>
      <c r="C46" s="28"/>
      <c r="D46" s="28"/>
      <c r="E46" s="28"/>
      <c r="F46" s="29"/>
      <c r="G46" s="3"/>
    </row>
    <row r="47" spans="1:7" ht="15.75">
      <c r="A47" s="24">
        <v>22010000</v>
      </c>
      <c r="B47" s="25" t="s">
        <v>52</v>
      </c>
      <c r="C47" s="26">
        <f aca="true" t="shared" si="3" ref="C47:C48">D47</f>
        <v>5241900</v>
      </c>
      <c r="D47" s="26">
        <f>D48+D50+D51+F53+D53</f>
        <v>5241900</v>
      </c>
      <c r="E47" s="28"/>
      <c r="F47" s="29"/>
      <c r="G47" s="3"/>
    </row>
    <row r="48" spans="1:7" ht="15">
      <c r="A48" s="18">
        <v>22010300</v>
      </c>
      <c r="B48" s="19" t="s">
        <v>53</v>
      </c>
      <c r="C48" s="28">
        <f t="shared" si="3"/>
        <v>402000</v>
      </c>
      <c r="D48" s="28">
        <v>402000</v>
      </c>
      <c r="E48" s="28"/>
      <c r="F48" s="29"/>
      <c r="G48" s="3"/>
    </row>
    <row r="49" spans="1:7" ht="15.75">
      <c r="A49" s="24"/>
      <c r="B49" s="19" t="s">
        <v>54</v>
      </c>
      <c r="C49" s="26"/>
      <c r="D49" s="26"/>
      <c r="E49" s="28"/>
      <c r="F49" s="29"/>
      <c r="G49" s="3"/>
    </row>
    <row r="50" spans="1:7" ht="15">
      <c r="A50" s="18">
        <v>22012500</v>
      </c>
      <c r="B50" s="19" t="s">
        <v>55</v>
      </c>
      <c r="C50" s="28">
        <f aca="true" t="shared" si="4" ref="C50:C51">D50</f>
        <v>3281600</v>
      </c>
      <c r="D50" s="28">
        <v>3281600</v>
      </c>
      <c r="E50" s="28"/>
      <c r="F50" s="29"/>
      <c r="G50" s="3"/>
    </row>
    <row r="51" spans="1:7" ht="15">
      <c r="A51" s="18">
        <v>22012600</v>
      </c>
      <c r="B51" s="19" t="s">
        <v>56</v>
      </c>
      <c r="C51" s="28">
        <f t="shared" si="4"/>
        <v>1528000</v>
      </c>
      <c r="D51" s="28">
        <v>1528000</v>
      </c>
      <c r="E51" s="28"/>
      <c r="F51" s="29"/>
      <c r="G51" s="3"/>
    </row>
    <row r="52" spans="1:7" ht="15">
      <c r="A52" s="18"/>
      <c r="B52" s="19" t="s">
        <v>57</v>
      </c>
      <c r="C52" s="28"/>
      <c r="D52" s="28"/>
      <c r="E52" s="28"/>
      <c r="F52" s="29"/>
      <c r="G52" s="3"/>
    </row>
    <row r="53" spans="1:7" ht="15">
      <c r="A53" s="18">
        <v>22012900</v>
      </c>
      <c r="B53" s="19" t="s">
        <v>58</v>
      </c>
      <c r="C53" s="28">
        <f>D53</f>
        <v>30300</v>
      </c>
      <c r="D53" s="28">
        <v>30300</v>
      </c>
      <c r="E53" s="28"/>
      <c r="F53" s="29"/>
      <c r="G53" s="3"/>
    </row>
    <row r="54" spans="1:7" ht="15">
      <c r="A54" s="18"/>
      <c r="B54" s="19" t="s">
        <v>59</v>
      </c>
      <c r="C54" s="28"/>
      <c r="D54" s="28"/>
      <c r="E54" s="28"/>
      <c r="F54" s="29"/>
      <c r="G54" s="3"/>
    </row>
    <row r="55" spans="1:7" ht="15">
      <c r="A55" s="18"/>
      <c r="B55" s="19" t="s">
        <v>60</v>
      </c>
      <c r="C55" s="28"/>
      <c r="D55" s="28"/>
      <c r="E55" s="28"/>
      <c r="F55" s="29"/>
      <c r="G55" s="3"/>
    </row>
    <row r="56" spans="1:7" ht="15">
      <c r="A56" s="18"/>
      <c r="B56" s="19" t="s">
        <v>61</v>
      </c>
      <c r="C56" s="28"/>
      <c r="D56" s="28"/>
      <c r="E56" s="28"/>
      <c r="F56" s="29"/>
      <c r="G56" s="3"/>
    </row>
    <row r="57" spans="1:7" ht="15.75">
      <c r="A57" s="24">
        <v>22090000</v>
      </c>
      <c r="B57" s="25" t="s">
        <v>62</v>
      </c>
      <c r="C57" s="26">
        <f aca="true" t="shared" si="5" ref="C57:C58">D57</f>
        <v>2720000</v>
      </c>
      <c r="D57" s="26">
        <f>D58+D60+D61+D63</f>
        <v>2720000</v>
      </c>
      <c r="E57" s="26"/>
      <c r="F57" s="27"/>
      <c r="G57" s="3"/>
    </row>
    <row r="58" spans="1:7" ht="15">
      <c r="A58" s="18">
        <v>22090100</v>
      </c>
      <c r="B58" s="19" t="s">
        <v>63</v>
      </c>
      <c r="C58" s="28">
        <f t="shared" si="5"/>
        <v>14100</v>
      </c>
      <c r="D58" s="34">
        <v>14100</v>
      </c>
      <c r="E58" s="28"/>
      <c r="F58" s="29"/>
      <c r="G58" s="3"/>
    </row>
    <row r="59" spans="1:7" ht="15">
      <c r="A59" s="18"/>
      <c r="B59" s="19" t="s">
        <v>64</v>
      </c>
      <c r="C59" s="28"/>
      <c r="D59" s="34"/>
      <c r="E59" s="28"/>
      <c r="F59" s="29"/>
      <c r="G59" s="3"/>
    </row>
    <row r="60" spans="1:7" ht="15">
      <c r="A60" s="18">
        <v>22090200</v>
      </c>
      <c r="B60" s="19" t="s">
        <v>65</v>
      </c>
      <c r="C60" s="28">
        <f aca="true" t="shared" si="6" ref="C60:C61">D60</f>
        <v>0</v>
      </c>
      <c r="D60" s="34">
        <v>0</v>
      </c>
      <c r="E60" s="28"/>
      <c r="F60" s="29"/>
      <c r="G60" s="3"/>
    </row>
    <row r="61" spans="1:7" ht="15">
      <c r="A61" s="18">
        <v>22090300</v>
      </c>
      <c r="B61" s="19" t="s">
        <v>66</v>
      </c>
      <c r="C61" s="28">
        <f t="shared" si="6"/>
        <v>0</v>
      </c>
      <c r="D61" s="34">
        <v>0</v>
      </c>
      <c r="E61" s="28"/>
      <c r="F61" s="29"/>
      <c r="G61" s="3"/>
    </row>
    <row r="62" spans="1:7" ht="15">
      <c r="A62" s="18"/>
      <c r="B62" s="19" t="s">
        <v>67</v>
      </c>
      <c r="C62" s="28"/>
      <c r="D62" s="34"/>
      <c r="E62" s="28"/>
      <c r="F62" s="29"/>
      <c r="G62" s="3"/>
    </row>
    <row r="63" spans="1:7" ht="15">
      <c r="A63" s="18">
        <v>22090400</v>
      </c>
      <c r="B63" s="19" t="s">
        <v>68</v>
      </c>
      <c r="C63" s="28">
        <f>D63</f>
        <v>2705900</v>
      </c>
      <c r="D63" s="34">
        <v>2705900</v>
      </c>
      <c r="E63" s="28"/>
      <c r="F63" s="29"/>
      <c r="G63" s="3"/>
    </row>
    <row r="64" spans="1:7" ht="15">
      <c r="A64" s="18"/>
      <c r="B64" s="19" t="s">
        <v>69</v>
      </c>
      <c r="C64" s="28"/>
      <c r="D64" s="28"/>
      <c r="E64" s="28"/>
      <c r="F64" s="29"/>
      <c r="G64" s="3"/>
    </row>
    <row r="65" spans="1:7" ht="15.75">
      <c r="A65" s="24">
        <v>24000000</v>
      </c>
      <c r="B65" s="25" t="s">
        <v>70</v>
      </c>
      <c r="C65" s="26">
        <f aca="true" t="shared" si="7" ref="C65:C67">D65</f>
        <v>56000</v>
      </c>
      <c r="D65" s="26">
        <f aca="true" t="shared" si="8" ref="D65:D66">D66</f>
        <v>56000</v>
      </c>
      <c r="E65" s="26"/>
      <c r="F65" s="27"/>
      <c r="G65" s="3"/>
    </row>
    <row r="66" spans="1:7" ht="15.75">
      <c r="A66" s="24">
        <v>24060000</v>
      </c>
      <c r="B66" s="25" t="s">
        <v>48</v>
      </c>
      <c r="C66" s="26">
        <f t="shared" si="7"/>
        <v>56000</v>
      </c>
      <c r="D66" s="26">
        <f t="shared" si="8"/>
        <v>56000</v>
      </c>
      <c r="E66" s="26"/>
      <c r="F66" s="27"/>
      <c r="G66" s="3"/>
    </row>
    <row r="67" spans="1:7" ht="15">
      <c r="A67" s="18">
        <v>24060300</v>
      </c>
      <c r="B67" s="19" t="s">
        <v>48</v>
      </c>
      <c r="C67" s="28">
        <f t="shared" si="7"/>
        <v>56000</v>
      </c>
      <c r="D67" s="28">
        <v>56000</v>
      </c>
      <c r="E67" s="28"/>
      <c r="F67" s="29"/>
      <c r="G67" s="3"/>
    </row>
    <row r="68" spans="1:7" ht="15.75">
      <c r="A68" s="24">
        <v>25000000</v>
      </c>
      <c r="B68" s="25" t="s">
        <v>71</v>
      </c>
      <c r="C68" s="26">
        <f aca="true" t="shared" si="9" ref="C68:C69">E68</f>
        <v>9665941</v>
      </c>
      <c r="D68" s="28"/>
      <c r="E68" s="26">
        <f>E69</f>
        <v>9665941</v>
      </c>
      <c r="F68" s="29"/>
      <c r="G68" s="3"/>
    </row>
    <row r="69" spans="1:7" ht="15.75">
      <c r="A69" s="24">
        <v>25010000</v>
      </c>
      <c r="B69" s="25" t="s">
        <v>72</v>
      </c>
      <c r="C69" s="26">
        <f t="shared" si="9"/>
        <v>9665941</v>
      </c>
      <c r="D69" s="28"/>
      <c r="E69" s="26">
        <f>E71+E72</f>
        <v>9665941</v>
      </c>
      <c r="F69" s="29"/>
      <c r="G69" s="3"/>
    </row>
    <row r="70" spans="1:7" ht="15.75">
      <c r="A70" s="24"/>
      <c r="B70" s="25" t="s">
        <v>73</v>
      </c>
      <c r="C70" s="28"/>
      <c r="D70" s="28"/>
      <c r="E70" s="28"/>
      <c r="F70" s="29"/>
      <c r="G70" s="3"/>
    </row>
    <row r="71" spans="1:7" ht="15">
      <c r="A71" s="18">
        <v>25010100</v>
      </c>
      <c r="B71" s="19" t="s">
        <v>74</v>
      </c>
      <c r="C71" s="28">
        <f aca="true" t="shared" si="10" ref="C71:C72">E71</f>
        <v>9330718</v>
      </c>
      <c r="D71" s="28"/>
      <c r="E71" s="34">
        <v>9330718</v>
      </c>
      <c r="F71" s="29"/>
      <c r="G71" s="3"/>
    </row>
    <row r="72" spans="1:7" ht="15">
      <c r="A72" s="18">
        <v>25010300</v>
      </c>
      <c r="B72" s="19" t="s">
        <v>75</v>
      </c>
      <c r="C72" s="28">
        <f t="shared" si="10"/>
        <v>335223</v>
      </c>
      <c r="D72" s="28"/>
      <c r="E72" s="34">
        <v>335223</v>
      </c>
      <c r="F72" s="29"/>
      <c r="G72" s="3"/>
    </row>
    <row r="73" spans="1:7" ht="15.75">
      <c r="A73" s="24">
        <v>30000000</v>
      </c>
      <c r="B73" s="19" t="s">
        <v>76</v>
      </c>
      <c r="C73" s="26">
        <f aca="true" t="shared" si="11" ref="C73:C75">D73</f>
        <v>28000</v>
      </c>
      <c r="D73" s="26">
        <f aca="true" t="shared" si="12" ref="D73:D74">D74</f>
        <v>28000</v>
      </c>
      <c r="E73" s="26"/>
      <c r="F73" s="27"/>
      <c r="G73" s="3"/>
    </row>
    <row r="74" spans="1:7" ht="15.75">
      <c r="A74" s="24">
        <v>31000000</v>
      </c>
      <c r="B74" s="25" t="s">
        <v>77</v>
      </c>
      <c r="C74" s="26">
        <f t="shared" si="11"/>
        <v>28000</v>
      </c>
      <c r="D74" s="26">
        <f t="shared" si="12"/>
        <v>28000</v>
      </c>
      <c r="E74" s="26"/>
      <c r="F74" s="27"/>
      <c r="G74" s="3"/>
    </row>
    <row r="75" spans="1:7" ht="15">
      <c r="A75" s="18">
        <v>31010200</v>
      </c>
      <c r="B75" s="19" t="s">
        <v>78</v>
      </c>
      <c r="C75" s="28">
        <f t="shared" si="11"/>
        <v>28000</v>
      </c>
      <c r="D75" s="28">
        <v>28000</v>
      </c>
      <c r="E75" s="28"/>
      <c r="F75" s="29"/>
      <c r="G75" s="3"/>
    </row>
    <row r="76" spans="1:7" ht="15">
      <c r="A76" s="18"/>
      <c r="B76" s="19" t="s">
        <v>79</v>
      </c>
      <c r="C76" s="28"/>
      <c r="D76" s="28"/>
      <c r="E76" s="28"/>
      <c r="F76" s="29"/>
      <c r="G76" s="3"/>
    </row>
    <row r="77" spans="1:7" ht="15.75">
      <c r="A77" s="18"/>
      <c r="B77" s="19" t="s">
        <v>80</v>
      </c>
      <c r="C77" s="28"/>
      <c r="D77" s="28"/>
      <c r="E77" s="28"/>
      <c r="F77" s="29"/>
      <c r="G77" s="3"/>
    </row>
    <row r="78" spans="1:7" ht="16.5">
      <c r="A78" s="35"/>
      <c r="B78" s="36" t="s">
        <v>81</v>
      </c>
      <c r="C78" s="37">
        <f>C13+C40+C73</f>
        <v>64468641</v>
      </c>
      <c r="D78" s="37">
        <f>D13+D40+D73</f>
        <v>54802700</v>
      </c>
      <c r="E78" s="37">
        <f>E40</f>
        <v>9665941</v>
      </c>
      <c r="F78" s="38">
        <v>0</v>
      </c>
      <c r="G78" s="3"/>
    </row>
    <row r="79" spans="1:7" ht="15.75">
      <c r="A79" s="39">
        <v>40000000</v>
      </c>
      <c r="B79" s="40" t="s">
        <v>82</v>
      </c>
      <c r="C79" s="41">
        <f aca="true" t="shared" si="13" ref="C79:C81">D79+E79</f>
        <v>288371918</v>
      </c>
      <c r="D79" s="26">
        <f aca="true" t="shared" si="14" ref="D79:D80">D80</f>
        <v>288371918</v>
      </c>
      <c r="E79" s="26">
        <f aca="true" t="shared" si="15" ref="E79:E80">E80</f>
        <v>0</v>
      </c>
      <c r="F79" s="27">
        <f aca="true" t="shared" si="16" ref="F79:F80">F80</f>
        <v>0</v>
      </c>
      <c r="G79" s="3"/>
    </row>
    <row r="80" spans="1:7" ht="15.75">
      <c r="A80" s="24">
        <v>41000000</v>
      </c>
      <c r="B80" s="42" t="s">
        <v>83</v>
      </c>
      <c r="C80" s="26">
        <f t="shared" si="13"/>
        <v>288371918</v>
      </c>
      <c r="D80" s="26">
        <f t="shared" si="14"/>
        <v>288371918</v>
      </c>
      <c r="E80" s="26">
        <f t="shared" si="15"/>
        <v>0</v>
      </c>
      <c r="F80" s="27">
        <f t="shared" si="16"/>
        <v>0</v>
      </c>
      <c r="G80" s="3"/>
    </row>
    <row r="81" spans="1:7" ht="15.75">
      <c r="A81" s="24">
        <v>41030000</v>
      </c>
      <c r="B81" s="42" t="s">
        <v>84</v>
      </c>
      <c r="C81" s="26">
        <f t="shared" si="13"/>
        <v>288371918</v>
      </c>
      <c r="D81" s="26">
        <f>D84+D88+D92+D95+D119+D97</f>
        <v>288371918</v>
      </c>
      <c r="E81" s="26">
        <f>E101</f>
        <v>0</v>
      </c>
      <c r="F81" s="27">
        <v>0</v>
      </c>
      <c r="G81" s="3"/>
    </row>
    <row r="82" spans="1:7" ht="15">
      <c r="A82" s="18"/>
      <c r="B82" s="43" t="s">
        <v>85</v>
      </c>
      <c r="C82" s="34"/>
      <c r="D82" s="28"/>
      <c r="E82" s="28"/>
      <c r="F82" s="29"/>
      <c r="G82" s="3"/>
    </row>
    <row r="83" spans="1:7" ht="15">
      <c r="A83" s="18"/>
      <c r="B83" s="43"/>
      <c r="C83" s="34"/>
      <c r="D83" s="28"/>
      <c r="E83" s="28"/>
      <c r="F83" s="29"/>
      <c r="G83" s="3"/>
    </row>
    <row r="84" spans="1:7" ht="15">
      <c r="A84" s="18">
        <v>41030600</v>
      </c>
      <c r="B84" s="43" t="s">
        <v>86</v>
      </c>
      <c r="C84" s="34">
        <f>D84</f>
        <v>117323500</v>
      </c>
      <c r="D84" s="28">
        <v>117323500</v>
      </c>
      <c r="E84" s="28"/>
      <c r="F84" s="29"/>
      <c r="G84" s="3"/>
    </row>
    <row r="85" spans="1:7" ht="15">
      <c r="A85" s="18"/>
      <c r="B85" s="43" t="s">
        <v>87</v>
      </c>
      <c r="C85" s="34"/>
      <c r="D85" s="28"/>
      <c r="E85" s="28"/>
      <c r="F85" s="29"/>
      <c r="G85" s="3"/>
    </row>
    <row r="86" spans="1:7" ht="15">
      <c r="A86" s="18"/>
      <c r="B86" s="43" t="s">
        <v>88</v>
      </c>
      <c r="C86" s="34"/>
      <c r="D86" s="28"/>
      <c r="E86" s="28"/>
      <c r="F86" s="29"/>
      <c r="G86" s="3"/>
    </row>
    <row r="87" spans="1:7" ht="15">
      <c r="A87" s="18"/>
      <c r="B87" s="43" t="s">
        <v>89</v>
      </c>
      <c r="C87" s="34"/>
      <c r="D87" s="28"/>
      <c r="E87" s="28"/>
      <c r="F87" s="29"/>
      <c r="G87" s="3"/>
    </row>
    <row r="88" spans="1:7" ht="15">
      <c r="A88" s="18">
        <v>41030800</v>
      </c>
      <c r="B88" s="43" t="s">
        <v>90</v>
      </c>
      <c r="C88" s="34">
        <f>D88</f>
        <v>81555600</v>
      </c>
      <c r="D88" s="28">
        <v>81555600</v>
      </c>
      <c r="E88" s="28"/>
      <c r="F88" s="29"/>
      <c r="G88" s="3"/>
    </row>
    <row r="89" spans="1:7" ht="15">
      <c r="A89" s="18"/>
      <c r="B89" s="43" t="s">
        <v>91</v>
      </c>
      <c r="C89" s="34"/>
      <c r="D89" s="28"/>
      <c r="E89" s="28"/>
      <c r="F89" s="29"/>
      <c r="G89" s="3"/>
    </row>
    <row r="90" spans="1:7" ht="15">
      <c r="A90" s="18"/>
      <c r="B90" s="43" t="s">
        <v>92</v>
      </c>
      <c r="C90" s="34"/>
      <c r="D90" s="28"/>
      <c r="E90" s="28"/>
      <c r="F90" s="29"/>
      <c r="G90" s="3"/>
    </row>
    <row r="91" spans="1:7" ht="15">
      <c r="A91" s="18"/>
      <c r="B91" s="43" t="s">
        <v>93</v>
      </c>
      <c r="C91" s="34"/>
      <c r="D91" s="28"/>
      <c r="E91" s="28"/>
      <c r="F91" s="29"/>
      <c r="G91" s="3"/>
    </row>
    <row r="92" spans="1:7" ht="15">
      <c r="A92" s="18">
        <v>41031000</v>
      </c>
      <c r="B92" s="43" t="s">
        <v>94</v>
      </c>
      <c r="C92" s="34">
        <f>D92</f>
        <v>8640</v>
      </c>
      <c r="D92" s="28">
        <v>8640</v>
      </c>
      <c r="E92" s="28"/>
      <c r="F92" s="29"/>
      <c r="G92" s="3"/>
    </row>
    <row r="93" spans="1:7" ht="15">
      <c r="A93" s="18"/>
      <c r="B93" s="43" t="s">
        <v>95</v>
      </c>
      <c r="C93" s="34"/>
      <c r="D93" s="28"/>
      <c r="E93" s="28"/>
      <c r="F93" s="29"/>
      <c r="G93" s="3"/>
    </row>
    <row r="94" spans="1:7" ht="15">
      <c r="A94" s="18"/>
      <c r="B94" s="43" t="s">
        <v>96</v>
      </c>
      <c r="C94" s="34"/>
      <c r="D94" s="28"/>
      <c r="E94" s="28"/>
      <c r="F94" s="29"/>
      <c r="G94" s="3"/>
    </row>
    <row r="95" spans="1:7" ht="15">
      <c r="A95" s="44">
        <v>41033900</v>
      </c>
      <c r="B95" s="43" t="s">
        <v>97</v>
      </c>
      <c r="C95" s="34">
        <f>D95</f>
        <v>54144043</v>
      </c>
      <c r="D95" s="28">
        <v>54144043</v>
      </c>
      <c r="E95" s="28"/>
      <c r="F95" s="29"/>
      <c r="G95" s="3"/>
    </row>
    <row r="96" spans="1:7" ht="15">
      <c r="A96" s="44"/>
      <c r="B96" s="43"/>
      <c r="C96" s="34"/>
      <c r="D96" s="28"/>
      <c r="E96" s="28"/>
      <c r="F96" s="29"/>
      <c r="G96" s="3"/>
    </row>
    <row r="97" spans="1:7" ht="15">
      <c r="A97" s="44">
        <v>41035000</v>
      </c>
      <c r="B97" s="43" t="s">
        <v>98</v>
      </c>
      <c r="C97" s="34">
        <f aca="true" t="shared" si="17" ref="C97:C98">D97</f>
        <v>34179502</v>
      </c>
      <c r="D97" s="28">
        <f>D98+D100+D101+D103+D108+D112+D116</f>
        <v>34179502</v>
      </c>
      <c r="E97" s="28"/>
      <c r="F97" s="29"/>
      <c r="G97" s="3"/>
    </row>
    <row r="98" spans="1:7" ht="15">
      <c r="A98" s="18">
        <v>41035000</v>
      </c>
      <c r="B98" s="43" t="s">
        <v>99</v>
      </c>
      <c r="C98" s="34">
        <f t="shared" si="17"/>
        <v>50000</v>
      </c>
      <c r="D98" s="28">
        <v>50000</v>
      </c>
      <c r="E98" s="28"/>
      <c r="F98" s="29"/>
      <c r="G98" s="3"/>
    </row>
    <row r="99" spans="1:7" ht="15">
      <c r="A99" s="44"/>
      <c r="B99" s="43" t="s">
        <v>100</v>
      </c>
      <c r="C99" s="34"/>
      <c r="D99" s="28"/>
      <c r="E99" s="28"/>
      <c r="F99" s="29"/>
      <c r="G99" s="3"/>
    </row>
    <row r="100" spans="1:7" ht="15">
      <c r="A100" s="45">
        <v>41035000</v>
      </c>
      <c r="B100" s="43" t="s">
        <v>101</v>
      </c>
      <c r="C100" s="34">
        <f aca="true" t="shared" si="18" ref="C100:C101">D100</f>
        <v>33260600</v>
      </c>
      <c r="D100" s="34">
        <v>33260600</v>
      </c>
      <c r="E100" s="28"/>
      <c r="F100" s="29"/>
      <c r="G100" s="3"/>
    </row>
    <row r="101" spans="1:7" ht="15">
      <c r="A101" s="45">
        <v>41035000</v>
      </c>
      <c r="B101" s="46" t="s">
        <v>102</v>
      </c>
      <c r="C101" s="34">
        <f t="shared" si="18"/>
        <v>391433</v>
      </c>
      <c r="D101" s="28">
        <v>391433</v>
      </c>
      <c r="E101" s="28"/>
      <c r="F101" s="29"/>
      <c r="G101" s="3"/>
    </row>
    <row r="102" spans="1:7" ht="15">
      <c r="A102" s="45"/>
      <c r="B102" s="46" t="s">
        <v>103</v>
      </c>
      <c r="C102" s="34"/>
      <c r="D102" s="28"/>
      <c r="E102" s="28"/>
      <c r="F102" s="29"/>
      <c r="G102" s="3"/>
    </row>
    <row r="103" spans="1:7" ht="15">
      <c r="A103" s="45">
        <v>41035000</v>
      </c>
      <c r="B103" s="46" t="s">
        <v>104</v>
      </c>
      <c r="C103" s="34">
        <f>D103</f>
        <v>100000</v>
      </c>
      <c r="D103" s="28">
        <v>100000</v>
      </c>
      <c r="E103" s="28"/>
      <c r="F103" s="29"/>
      <c r="G103" s="3"/>
    </row>
    <row r="104" spans="1:7" ht="15">
      <c r="A104" s="45"/>
      <c r="B104" s="46" t="s">
        <v>105</v>
      </c>
      <c r="C104" s="34"/>
      <c r="D104" s="28"/>
      <c r="E104" s="28"/>
      <c r="F104" s="29"/>
      <c r="G104" s="3"/>
    </row>
    <row r="105" spans="1:7" ht="15">
      <c r="A105" s="45"/>
      <c r="B105" s="46" t="s">
        <v>106</v>
      </c>
      <c r="C105" s="34"/>
      <c r="D105" s="28"/>
      <c r="E105" s="28"/>
      <c r="F105" s="29"/>
      <c r="G105" s="3"/>
    </row>
    <row r="106" spans="1:7" ht="15">
      <c r="A106" s="45"/>
      <c r="B106" s="46" t="s">
        <v>107</v>
      </c>
      <c r="C106" s="34"/>
      <c r="D106" s="28"/>
      <c r="E106" s="28"/>
      <c r="F106" s="29"/>
      <c r="G106" s="3"/>
    </row>
    <row r="107" spans="1:7" ht="15">
      <c r="A107" s="45"/>
      <c r="B107" s="46" t="s">
        <v>108</v>
      </c>
      <c r="C107" s="34"/>
      <c r="D107" s="28"/>
      <c r="E107" s="28"/>
      <c r="F107" s="29"/>
      <c r="G107" s="3"/>
    </row>
    <row r="108" spans="1:7" ht="15">
      <c r="A108" s="45">
        <v>41035000</v>
      </c>
      <c r="B108" s="46" t="s">
        <v>109</v>
      </c>
      <c r="C108" s="34">
        <f>D108</f>
        <v>7500</v>
      </c>
      <c r="D108" s="28">
        <v>7500</v>
      </c>
      <c r="E108" s="28"/>
      <c r="F108" s="29"/>
      <c r="G108" s="3"/>
    </row>
    <row r="109" spans="1:7" ht="15">
      <c r="A109" s="45"/>
      <c r="B109" s="46" t="s">
        <v>110</v>
      </c>
      <c r="C109" s="34"/>
      <c r="D109" s="28"/>
      <c r="E109" s="28"/>
      <c r="F109" s="29"/>
      <c r="G109" s="3"/>
    </row>
    <row r="110" spans="1:7" ht="15">
      <c r="A110" s="45"/>
      <c r="B110" s="46" t="s">
        <v>111</v>
      </c>
      <c r="C110" s="34"/>
      <c r="D110" s="28"/>
      <c r="E110" s="28"/>
      <c r="F110" s="29"/>
      <c r="G110" s="3"/>
    </row>
    <row r="111" spans="1:7" ht="15">
      <c r="A111" s="45"/>
      <c r="B111" s="46" t="s">
        <v>112</v>
      </c>
      <c r="C111" s="34"/>
      <c r="D111" s="28"/>
      <c r="E111" s="28"/>
      <c r="F111" s="29"/>
      <c r="G111" s="3"/>
    </row>
    <row r="112" spans="1:7" ht="15">
      <c r="A112" s="45">
        <v>41035000</v>
      </c>
      <c r="B112" s="46" t="s">
        <v>109</v>
      </c>
      <c r="C112" s="34">
        <f>D112</f>
        <v>360000</v>
      </c>
      <c r="D112" s="28">
        <v>360000</v>
      </c>
      <c r="E112" s="28"/>
      <c r="F112" s="29"/>
      <c r="G112" s="3"/>
    </row>
    <row r="113" spans="1:7" ht="15">
      <c r="A113" s="45"/>
      <c r="B113" s="46" t="s">
        <v>110</v>
      </c>
      <c r="C113" s="34"/>
      <c r="D113" s="28"/>
      <c r="E113" s="28"/>
      <c r="F113" s="29"/>
      <c r="G113" s="3"/>
    </row>
    <row r="114" spans="1:7" ht="15">
      <c r="A114" s="45"/>
      <c r="B114" s="46" t="s">
        <v>113</v>
      </c>
      <c r="C114" s="34"/>
      <c r="D114" s="28"/>
      <c r="E114" s="28"/>
      <c r="F114" s="29"/>
      <c r="G114" s="3"/>
    </row>
    <row r="115" spans="1:7" ht="15">
      <c r="A115" s="45"/>
      <c r="B115" s="46" t="s">
        <v>114</v>
      </c>
      <c r="C115" s="34"/>
      <c r="D115" s="28"/>
      <c r="E115" s="28"/>
      <c r="F115" s="29"/>
      <c r="G115" s="3"/>
    </row>
    <row r="116" spans="1:7" ht="15">
      <c r="A116" s="45">
        <v>41035000</v>
      </c>
      <c r="B116" s="46" t="s">
        <v>115</v>
      </c>
      <c r="C116" s="34">
        <f>D116</f>
        <v>9969</v>
      </c>
      <c r="D116" s="28">
        <v>9969</v>
      </c>
      <c r="E116" s="28"/>
      <c r="F116" s="29"/>
      <c r="G116" s="3"/>
    </row>
    <row r="117" spans="1:7" ht="15">
      <c r="A117" s="45"/>
      <c r="B117" s="46" t="s">
        <v>116</v>
      </c>
      <c r="C117" s="34"/>
      <c r="D117" s="28"/>
      <c r="E117" s="28"/>
      <c r="F117" s="29"/>
      <c r="G117" s="3"/>
    </row>
    <row r="118" spans="1:7" ht="15">
      <c r="A118" s="45"/>
      <c r="B118" s="46" t="s">
        <v>117</v>
      </c>
      <c r="C118" s="34"/>
      <c r="D118" s="28"/>
      <c r="E118" s="28"/>
      <c r="F118" s="29"/>
      <c r="G118" s="3"/>
    </row>
    <row r="119" spans="1:7" ht="18" customHeight="1">
      <c r="A119" s="18">
        <v>41035800</v>
      </c>
      <c r="B119" s="43" t="s">
        <v>118</v>
      </c>
      <c r="C119" s="34">
        <f>D119</f>
        <v>1160633</v>
      </c>
      <c r="D119" s="28">
        <v>1160633</v>
      </c>
      <c r="E119" s="28"/>
      <c r="F119" s="29"/>
      <c r="G119" s="3"/>
    </row>
    <row r="120" spans="1:7" ht="15">
      <c r="A120" s="18"/>
      <c r="B120" s="43" t="s">
        <v>119</v>
      </c>
      <c r="C120" s="34"/>
      <c r="D120" s="28"/>
      <c r="E120" s="28"/>
      <c r="F120" s="29"/>
      <c r="G120" s="3"/>
    </row>
    <row r="121" spans="1:7" ht="15">
      <c r="A121" s="18"/>
      <c r="B121" s="43" t="s">
        <v>120</v>
      </c>
      <c r="C121" s="28"/>
      <c r="D121" s="28"/>
      <c r="E121" s="28"/>
      <c r="F121" s="29"/>
      <c r="G121" s="3"/>
    </row>
    <row r="122" spans="1:7" ht="15">
      <c r="A122" s="18"/>
      <c r="B122" s="43" t="s">
        <v>121</v>
      </c>
      <c r="C122" s="28"/>
      <c r="D122" s="28"/>
      <c r="E122" s="28"/>
      <c r="F122" s="29"/>
      <c r="G122" s="3"/>
    </row>
    <row r="123" spans="1:7" ht="15.75">
      <c r="A123" s="18"/>
      <c r="B123" s="43" t="s">
        <v>122</v>
      </c>
      <c r="C123" s="28"/>
      <c r="D123" s="28"/>
      <c r="E123" s="28"/>
      <c r="F123" s="29"/>
      <c r="G123" s="3"/>
    </row>
    <row r="124" spans="1:7" ht="16.5">
      <c r="A124" s="47"/>
      <c r="B124" s="48" t="s">
        <v>123</v>
      </c>
      <c r="C124" s="37">
        <f>C78+C79</f>
        <v>352840559</v>
      </c>
      <c r="D124" s="37">
        <f>D79+D78</f>
        <v>343174618</v>
      </c>
      <c r="E124" s="37">
        <f>E78+E79</f>
        <v>9665941</v>
      </c>
      <c r="F124" s="38">
        <f>F79</f>
        <v>0</v>
      </c>
      <c r="G124" s="3"/>
    </row>
    <row r="125" spans="1:7" ht="15.75">
      <c r="A125" s="42"/>
      <c r="B125" s="42"/>
      <c r="C125" s="49"/>
      <c r="D125" s="49"/>
      <c r="E125" s="49"/>
      <c r="F125" s="50"/>
      <c r="G125" s="3"/>
    </row>
    <row r="126" spans="1:7" ht="15">
      <c r="A126" s="51"/>
      <c r="B126" s="51"/>
      <c r="C126" s="52"/>
      <c r="D126" s="49"/>
      <c r="E126" s="49"/>
      <c r="F126" s="50"/>
      <c r="G126" s="3"/>
    </row>
    <row r="127" spans="1:7" ht="15">
      <c r="A127" s="51"/>
      <c r="B127" s="51"/>
      <c r="C127" s="52"/>
      <c r="D127" s="49"/>
      <c r="E127" s="49"/>
      <c r="F127" s="50"/>
      <c r="G127" s="3"/>
    </row>
    <row r="128" spans="1:7" ht="15">
      <c r="A128" s="51"/>
      <c r="B128" s="51"/>
      <c r="C128" s="51"/>
      <c r="D128" s="53"/>
      <c r="E128" s="54"/>
      <c r="F128" s="54"/>
      <c r="G128" s="3"/>
    </row>
    <row r="129" spans="1:7" ht="14.25">
      <c r="A129" s="2"/>
      <c r="B129" s="2"/>
      <c r="C129" s="2"/>
      <c r="D129" s="2"/>
      <c r="E129" s="2"/>
      <c r="F129" s="55"/>
      <c r="G129" s="3"/>
    </row>
    <row r="130" spans="1:7" ht="18">
      <c r="A130" s="56" t="s">
        <v>124</v>
      </c>
      <c r="B130" s="56"/>
      <c r="C130" s="56"/>
      <c r="D130" s="56" t="s">
        <v>125</v>
      </c>
      <c r="E130" s="2"/>
      <c r="F130" s="2"/>
      <c r="G130" s="3"/>
    </row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</sheetData>
  <sheetProtection selectLockedCells="1" selectUnlockedCells="1"/>
  <printOptions/>
  <pageMargins left="0.7798611111111111" right="0.1701388888888889" top="0.1701388888888889" bottom="0.20972222222222223" header="0.5118055555555555" footer="0.5118055555555555"/>
  <pageSetup horizontalDpi="300" verticalDpi="300" orientation="portrait" paperSize="9" scale="51"/>
  <rowBreaks count="1" manualBreakCount="1">
    <brk id="7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0"/>
  <sheetViews>
    <sheetView zoomScale="75" zoomScaleNormal="75" workbookViewId="0" topLeftCell="A22">
      <selection activeCell="D150" sqref="D150"/>
    </sheetView>
  </sheetViews>
  <sheetFormatPr defaultColWidth="9.00390625" defaultRowHeight="12.75"/>
  <cols>
    <col min="1" max="1" width="12.75390625" style="1" customWidth="1"/>
    <col min="2" max="2" width="100.625" style="1" customWidth="1"/>
    <col min="3" max="3" width="23.375" style="1" customWidth="1"/>
    <col min="4" max="4" width="17.375" style="1" customWidth="1"/>
    <col min="5" max="5" width="15.25390625" style="1" customWidth="1"/>
    <col min="6" max="6" width="16.625" style="1" customWidth="1"/>
    <col min="7" max="16384" width="9.125" style="1" customWidth="1"/>
  </cols>
  <sheetData>
    <row r="1" spans="4:7" ht="14.25">
      <c r="D1" s="2"/>
      <c r="E1" s="2" t="s">
        <v>0</v>
      </c>
      <c r="F1" s="2"/>
      <c r="G1" s="3"/>
    </row>
    <row r="2" spans="4:7" ht="14.25">
      <c r="D2" s="2" t="s">
        <v>1</v>
      </c>
      <c r="E2" s="2"/>
      <c r="F2" s="2"/>
      <c r="G2" s="3"/>
    </row>
    <row r="3" spans="4:7" ht="14.25">
      <c r="D3" s="2"/>
      <c r="E3" s="2" t="s">
        <v>2</v>
      </c>
      <c r="F3" s="2"/>
      <c r="G3" s="3"/>
    </row>
    <row r="4" spans="4:7" ht="14.25">
      <c r="D4" s="2"/>
      <c r="E4" s="2"/>
      <c r="F4" s="2"/>
      <c r="G4" s="3"/>
    </row>
    <row r="5" ht="12.75">
      <c r="G5" s="3"/>
    </row>
    <row r="6" spans="2:7" ht="18">
      <c r="B6" s="4" t="s">
        <v>3</v>
      </c>
      <c r="C6" s="4"/>
      <c r="G6" s="3"/>
    </row>
    <row r="7" ht="13.5">
      <c r="G7" s="3"/>
    </row>
    <row r="8" spans="1:7" ht="15.75">
      <c r="A8" s="6" t="s">
        <v>5</v>
      </c>
      <c r="B8" s="7"/>
      <c r="C8" s="8"/>
      <c r="D8" s="9"/>
      <c r="E8" s="10" t="s">
        <v>6</v>
      </c>
      <c r="F8" s="11"/>
      <c r="G8" s="3"/>
    </row>
    <row r="9" spans="1:7" ht="16.5" customHeight="1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spans="1:7" ht="12.75" customHeight="1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spans="1:7" ht="15.75" customHeight="1">
      <c r="A11" s="18"/>
      <c r="B11" s="19"/>
      <c r="C11" s="14"/>
      <c r="D11" s="15" t="s">
        <v>17</v>
      </c>
      <c r="E11" s="14"/>
      <c r="F11" s="17" t="s">
        <v>18</v>
      </c>
      <c r="G11" s="3"/>
    </row>
    <row r="12" spans="1:7" ht="12" customHeight="1">
      <c r="A12" s="20">
        <v>1</v>
      </c>
      <c r="B12" s="21">
        <v>2</v>
      </c>
      <c r="C12" s="22">
        <v>6</v>
      </c>
      <c r="D12" s="23">
        <v>3</v>
      </c>
      <c r="E12" s="22">
        <v>4</v>
      </c>
      <c r="F12" s="22">
        <v>5</v>
      </c>
      <c r="G12" s="3"/>
    </row>
    <row r="13" spans="1:7" ht="15.75" customHeight="1">
      <c r="A13" s="24">
        <v>10000000</v>
      </c>
      <c r="B13" s="25" t="s">
        <v>19</v>
      </c>
      <c r="C13" s="26">
        <f aca="true" t="shared" si="0" ref="C13:C16">D13</f>
        <v>118546790</v>
      </c>
      <c r="D13" s="26">
        <f>D14+D28</f>
        <v>118546790</v>
      </c>
      <c r="E13" s="26"/>
      <c r="F13" s="27"/>
      <c r="G13" s="3"/>
    </row>
    <row r="14" spans="1:7" ht="21" customHeight="1">
      <c r="A14" s="24">
        <v>11000000</v>
      </c>
      <c r="B14" s="25" t="s">
        <v>20</v>
      </c>
      <c r="C14" s="26">
        <f t="shared" si="0"/>
        <v>48944848</v>
      </c>
      <c r="D14" s="26">
        <f>D15</f>
        <v>48944848</v>
      </c>
      <c r="E14" s="26"/>
      <c r="F14" s="27"/>
      <c r="G14" s="3"/>
    </row>
    <row r="15" spans="1:7" s="31" customFormat="1" ht="18.75" customHeight="1">
      <c r="A15" s="18">
        <v>11010000</v>
      </c>
      <c r="B15" s="19" t="s">
        <v>21</v>
      </c>
      <c r="C15" s="28">
        <f t="shared" si="0"/>
        <v>48944848</v>
      </c>
      <c r="D15" s="28">
        <f>D16+D18+D21+D23+D25</f>
        <v>48944848</v>
      </c>
      <c r="E15" s="28"/>
      <c r="F15" s="29"/>
      <c r="G15" s="30"/>
    </row>
    <row r="16" spans="1:7" s="33" customFormat="1" ht="17.25" customHeight="1">
      <c r="A16" s="18">
        <v>11010100</v>
      </c>
      <c r="B16" s="19" t="s">
        <v>22</v>
      </c>
      <c r="C16" s="28">
        <f t="shared" si="0"/>
        <v>38054848</v>
      </c>
      <c r="D16" s="34">
        <f>13297200+24757648</f>
        <v>38054848</v>
      </c>
      <c r="E16" s="28"/>
      <c r="F16" s="29"/>
      <c r="G16" s="32"/>
    </row>
    <row r="17" spans="1:7" s="33" customFormat="1" ht="17.25" customHeight="1">
      <c r="A17" s="18"/>
      <c r="B17" s="19" t="s">
        <v>23</v>
      </c>
      <c r="C17" s="28"/>
      <c r="D17" s="34"/>
      <c r="E17" s="28"/>
      <c r="F17" s="29"/>
      <c r="G17" s="32"/>
    </row>
    <row r="18" spans="1:7" ht="18.75" customHeight="1">
      <c r="A18" s="18">
        <v>11010200</v>
      </c>
      <c r="B18" s="19" t="s">
        <v>24</v>
      </c>
      <c r="C18" s="28">
        <f>D18</f>
        <v>6823000</v>
      </c>
      <c r="D18" s="34">
        <f>2960000+3863000</f>
        <v>6823000</v>
      </c>
      <c r="E18" s="28"/>
      <c r="F18" s="29"/>
      <c r="G18" s="3"/>
    </row>
    <row r="19" spans="1:7" ht="13.5" customHeight="1">
      <c r="A19" s="18"/>
      <c r="B19" s="19" t="s">
        <v>25</v>
      </c>
      <c r="C19" s="28"/>
      <c r="D19" s="34"/>
      <c r="E19" s="28"/>
      <c r="F19" s="29"/>
      <c r="G19" s="3"/>
    </row>
    <row r="20" spans="1:7" ht="13.5" customHeight="1">
      <c r="A20" s="18"/>
      <c r="B20" s="19" t="s">
        <v>26</v>
      </c>
      <c r="C20" s="28"/>
      <c r="D20" s="34"/>
      <c r="E20" s="28"/>
      <c r="F20" s="29"/>
      <c r="G20" s="3"/>
    </row>
    <row r="21" spans="1:7" ht="14.25" customHeight="1">
      <c r="A21" s="18">
        <v>11010400</v>
      </c>
      <c r="B21" s="19" t="s">
        <v>27</v>
      </c>
      <c r="C21" s="28">
        <f>D21</f>
        <v>2221000</v>
      </c>
      <c r="D21" s="34">
        <f>810000+1411000</f>
        <v>2221000</v>
      </c>
      <c r="E21" s="28"/>
      <c r="F21" s="29"/>
      <c r="G21" s="3"/>
    </row>
    <row r="22" spans="1:7" ht="14.25" customHeight="1">
      <c r="A22" s="18"/>
      <c r="B22" s="19" t="s">
        <v>28</v>
      </c>
      <c r="C22" s="28"/>
      <c r="D22" s="34"/>
      <c r="E22" s="28"/>
      <c r="F22" s="29"/>
      <c r="G22" s="3"/>
    </row>
    <row r="23" spans="1:7" ht="14.25" customHeight="1">
      <c r="A23" s="18">
        <v>11010500</v>
      </c>
      <c r="B23" s="19" t="s">
        <v>29</v>
      </c>
      <c r="C23" s="28">
        <f>D23</f>
        <v>1400000</v>
      </c>
      <c r="D23" s="34">
        <f>460000+940000</f>
        <v>1400000</v>
      </c>
      <c r="E23" s="28"/>
      <c r="F23" s="29"/>
      <c r="G23" s="3"/>
    </row>
    <row r="24" spans="1:7" ht="12" customHeight="1">
      <c r="A24" s="18"/>
      <c r="B24" s="19" t="s">
        <v>30</v>
      </c>
      <c r="C24" s="28"/>
      <c r="D24" s="34"/>
      <c r="E24" s="28"/>
      <c r="F24" s="29"/>
      <c r="G24" s="3"/>
    </row>
    <row r="25" spans="1:7" ht="12.75" customHeight="1">
      <c r="A25" s="18">
        <v>11010900</v>
      </c>
      <c r="B25" s="19" t="s">
        <v>31</v>
      </c>
      <c r="C25" s="28">
        <f>D25</f>
        <v>446000</v>
      </c>
      <c r="D25" s="34">
        <f>85000+361000</f>
        <v>446000</v>
      </c>
      <c r="E25" s="28"/>
      <c r="F25" s="29"/>
      <c r="G25" s="3"/>
    </row>
    <row r="26" spans="1:7" ht="14.25" customHeight="1">
      <c r="A26" s="18"/>
      <c r="B26" s="19" t="s">
        <v>32</v>
      </c>
      <c r="C26" s="28"/>
      <c r="D26" s="28"/>
      <c r="E26" s="28"/>
      <c r="F26" s="29"/>
      <c r="G26" s="3"/>
    </row>
    <row r="27" spans="1:7" ht="14.25" customHeight="1">
      <c r="A27" s="18"/>
      <c r="B27" s="19" t="s">
        <v>33</v>
      </c>
      <c r="C27" s="28"/>
      <c r="D27" s="28"/>
      <c r="E27" s="28"/>
      <c r="F27" s="29"/>
      <c r="G27" s="3"/>
    </row>
    <row r="28" spans="1:7" ht="20.25" customHeight="1">
      <c r="A28" s="24">
        <v>18000000</v>
      </c>
      <c r="B28" s="25" t="s">
        <v>34</v>
      </c>
      <c r="C28" s="26">
        <f aca="true" t="shared" si="1" ref="C28:C39">D28</f>
        <v>69601942</v>
      </c>
      <c r="D28" s="26">
        <f>D29+D34+D37</f>
        <v>69601942</v>
      </c>
      <c r="E28" s="26"/>
      <c r="F28" s="27"/>
      <c r="G28" s="3"/>
    </row>
    <row r="29" spans="1:7" ht="20.25" customHeight="1">
      <c r="A29" s="24">
        <v>18010000</v>
      </c>
      <c r="B29" s="25" t="s">
        <v>35</v>
      </c>
      <c r="C29" s="26">
        <f t="shared" si="1"/>
        <v>62252542</v>
      </c>
      <c r="D29" s="26">
        <f>D30+D31+D32+D33</f>
        <v>62252542</v>
      </c>
      <c r="E29" s="26"/>
      <c r="F29" s="27"/>
      <c r="G29" s="3"/>
    </row>
    <row r="30" spans="1:7" ht="15" customHeight="1">
      <c r="A30" s="18">
        <v>18010500</v>
      </c>
      <c r="B30" s="19" t="s">
        <v>36</v>
      </c>
      <c r="C30" s="28">
        <f t="shared" si="1"/>
        <v>21900000</v>
      </c>
      <c r="D30" s="34">
        <f>8400000+13500000</f>
        <v>21900000</v>
      </c>
      <c r="E30" s="28"/>
      <c r="F30" s="29"/>
      <c r="G30" s="3"/>
    </row>
    <row r="31" spans="1:7" ht="16.5" customHeight="1">
      <c r="A31" s="18">
        <v>18010600</v>
      </c>
      <c r="B31" s="19" t="s">
        <v>37</v>
      </c>
      <c r="C31" s="28">
        <f t="shared" si="1"/>
        <v>33267542</v>
      </c>
      <c r="D31" s="34">
        <f>12055700+21211842</f>
        <v>33267542</v>
      </c>
      <c r="E31" s="28"/>
      <c r="F31" s="29"/>
      <c r="G31" s="3"/>
    </row>
    <row r="32" spans="1:7" ht="13.5" customHeight="1">
      <c r="A32" s="18">
        <v>18010700</v>
      </c>
      <c r="B32" s="19" t="s">
        <v>38</v>
      </c>
      <c r="C32" s="28">
        <f t="shared" si="1"/>
        <v>2030000</v>
      </c>
      <c r="D32" s="34">
        <f>480000+1550000</f>
        <v>2030000</v>
      </c>
      <c r="E32" s="28"/>
      <c r="F32" s="29"/>
      <c r="G32" s="3"/>
    </row>
    <row r="33" spans="1:7" ht="14.25" customHeight="1">
      <c r="A33" s="18">
        <v>18010900</v>
      </c>
      <c r="B33" s="19" t="s">
        <v>39</v>
      </c>
      <c r="C33" s="28">
        <f t="shared" si="1"/>
        <v>5055000</v>
      </c>
      <c r="D33" s="34">
        <f>820000+4235000</f>
        <v>5055000</v>
      </c>
      <c r="E33" s="28"/>
      <c r="F33" s="29"/>
      <c r="G33" s="3"/>
    </row>
    <row r="34" spans="1:7" ht="14.25" customHeight="1">
      <c r="A34" s="24">
        <v>18020000</v>
      </c>
      <c r="B34" s="25" t="s">
        <v>40</v>
      </c>
      <c r="C34" s="26">
        <f t="shared" si="1"/>
        <v>6906000</v>
      </c>
      <c r="D34" s="26">
        <f>D35+D36</f>
        <v>6906000</v>
      </c>
      <c r="E34" s="26"/>
      <c r="F34" s="27"/>
      <c r="G34" s="3"/>
    </row>
    <row r="35" spans="1:7" ht="14.25" customHeight="1">
      <c r="A35" s="18">
        <v>18020100</v>
      </c>
      <c r="B35" s="19" t="s">
        <v>41</v>
      </c>
      <c r="C35" s="28">
        <f t="shared" si="1"/>
        <v>4744400</v>
      </c>
      <c r="D35" s="28">
        <v>4744400</v>
      </c>
      <c r="E35" s="28"/>
      <c r="F35" s="29"/>
      <c r="G35" s="3"/>
    </row>
    <row r="36" spans="1:7" ht="14.25" customHeight="1">
      <c r="A36" s="18">
        <v>18020200</v>
      </c>
      <c r="B36" s="19" t="s">
        <v>42</v>
      </c>
      <c r="C36" s="28">
        <f t="shared" si="1"/>
        <v>2161600</v>
      </c>
      <c r="D36" s="28">
        <v>2161600</v>
      </c>
      <c r="E36" s="28"/>
      <c r="F36" s="29"/>
      <c r="G36" s="3"/>
    </row>
    <row r="37" spans="1:7" ht="14.25" customHeight="1">
      <c r="A37" s="24">
        <v>18030000</v>
      </c>
      <c r="B37" s="25" t="s">
        <v>43</v>
      </c>
      <c r="C37" s="26">
        <f t="shared" si="1"/>
        <v>443400</v>
      </c>
      <c r="D37" s="26">
        <f>D38+D39</f>
        <v>443400</v>
      </c>
      <c r="E37" s="26"/>
      <c r="F37" s="27"/>
      <c r="G37" s="3"/>
    </row>
    <row r="38" spans="1:7" ht="14.25" customHeight="1">
      <c r="A38" s="18">
        <v>18030100</v>
      </c>
      <c r="B38" s="19" t="s">
        <v>44</v>
      </c>
      <c r="C38" s="28">
        <f t="shared" si="1"/>
        <v>398700</v>
      </c>
      <c r="D38" s="28">
        <v>398700</v>
      </c>
      <c r="E38" s="28"/>
      <c r="F38" s="29"/>
      <c r="G38" s="3"/>
    </row>
    <row r="39" spans="1:7" ht="14.25" customHeight="1">
      <c r="A39" s="18">
        <v>18030200</v>
      </c>
      <c r="B39" s="19" t="s">
        <v>45</v>
      </c>
      <c r="C39" s="28">
        <f t="shared" si="1"/>
        <v>44700</v>
      </c>
      <c r="D39" s="28">
        <v>44700</v>
      </c>
      <c r="E39" s="28"/>
      <c r="F39" s="29"/>
      <c r="G39" s="3"/>
    </row>
    <row r="40" spans="1:7" ht="15.75" customHeight="1">
      <c r="A40" s="24">
        <v>20000000</v>
      </c>
      <c r="B40" s="25" t="s">
        <v>46</v>
      </c>
      <c r="C40" s="26">
        <f>D40+E40</f>
        <v>17723341</v>
      </c>
      <c r="D40" s="26">
        <f>D41+D45+D65</f>
        <v>8057400</v>
      </c>
      <c r="E40" s="26">
        <f>E68</f>
        <v>9665941</v>
      </c>
      <c r="F40" s="27"/>
      <c r="G40" s="3"/>
    </row>
    <row r="41" spans="1:7" ht="15.75">
      <c r="A41" s="24">
        <v>21000000</v>
      </c>
      <c r="B41" s="25" t="s">
        <v>47</v>
      </c>
      <c r="C41" s="26">
        <f aca="true" t="shared" si="2" ref="C41:C44">D41</f>
        <v>39500</v>
      </c>
      <c r="D41" s="26">
        <f>D42</f>
        <v>39500</v>
      </c>
      <c r="E41" s="26"/>
      <c r="F41" s="27"/>
      <c r="G41" s="3"/>
    </row>
    <row r="42" spans="1:7" ht="14.25" customHeight="1">
      <c r="A42" s="24">
        <v>21080000</v>
      </c>
      <c r="B42" s="25" t="s">
        <v>48</v>
      </c>
      <c r="C42" s="26">
        <f t="shared" si="2"/>
        <v>39500</v>
      </c>
      <c r="D42" s="26">
        <f>D43+D44</f>
        <v>39500</v>
      </c>
      <c r="E42" s="26"/>
      <c r="F42" s="27"/>
      <c r="G42" s="3"/>
    </row>
    <row r="43" spans="1:7" ht="14.25" customHeight="1">
      <c r="A43" s="18">
        <v>21080500</v>
      </c>
      <c r="B43" s="19" t="s">
        <v>48</v>
      </c>
      <c r="C43" s="28">
        <f t="shared" si="2"/>
        <v>7500</v>
      </c>
      <c r="D43" s="28">
        <v>7500</v>
      </c>
      <c r="E43" s="28"/>
      <c r="F43" s="29"/>
      <c r="G43" s="3"/>
    </row>
    <row r="44" spans="1:7" ht="14.25" customHeight="1">
      <c r="A44" s="18">
        <v>21081100</v>
      </c>
      <c r="B44" s="19" t="s">
        <v>49</v>
      </c>
      <c r="C44" s="28">
        <f t="shared" si="2"/>
        <v>32000</v>
      </c>
      <c r="D44" s="28">
        <v>32000</v>
      </c>
      <c r="E44" s="28"/>
      <c r="F44" s="29"/>
      <c r="G44" s="3"/>
    </row>
    <row r="45" spans="1:7" ht="15.75">
      <c r="A45" s="24">
        <v>22000000</v>
      </c>
      <c r="B45" s="25" t="s">
        <v>50</v>
      </c>
      <c r="C45" s="26">
        <f>C57+C47</f>
        <v>7961900</v>
      </c>
      <c r="D45" s="26">
        <f>D57+D47</f>
        <v>7961900</v>
      </c>
      <c r="E45" s="26"/>
      <c r="F45" s="27"/>
      <c r="G45" s="3"/>
    </row>
    <row r="46" spans="1:7" ht="15.75">
      <c r="A46" s="18"/>
      <c r="B46" s="25" t="s">
        <v>51</v>
      </c>
      <c r="C46" s="28"/>
      <c r="D46" s="28"/>
      <c r="E46" s="28"/>
      <c r="F46" s="29"/>
      <c r="G46" s="3"/>
    </row>
    <row r="47" spans="1:7" ht="15.75">
      <c r="A47" s="24">
        <v>22010000</v>
      </c>
      <c r="B47" s="25" t="s">
        <v>52</v>
      </c>
      <c r="C47" s="26">
        <f aca="true" t="shared" si="3" ref="C47:C48">D47</f>
        <v>5241900</v>
      </c>
      <c r="D47" s="26">
        <f>D48+D50+D51+F53+D53</f>
        <v>5241900</v>
      </c>
      <c r="E47" s="28"/>
      <c r="F47" s="29"/>
      <c r="G47" s="3"/>
    </row>
    <row r="48" spans="1:7" ht="15">
      <c r="A48" s="18">
        <v>22010300</v>
      </c>
      <c r="B48" s="19" t="s">
        <v>53</v>
      </c>
      <c r="C48" s="28">
        <f t="shared" si="3"/>
        <v>402000</v>
      </c>
      <c r="D48" s="28">
        <v>402000</v>
      </c>
      <c r="E48" s="28"/>
      <c r="F48" s="29"/>
      <c r="G48" s="3"/>
    </row>
    <row r="49" spans="1:7" ht="15.75">
      <c r="A49" s="24"/>
      <c r="B49" s="19" t="s">
        <v>54</v>
      </c>
      <c r="C49" s="26"/>
      <c r="D49" s="26"/>
      <c r="E49" s="28"/>
      <c r="F49" s="29"/>
      <c r="G49" s="3"/>
    </row>
    <row r="50" spans="1:7" ht="15">
      <c r="A50" s="18">
        <v>22012500</v>
      </c>
      <c r="B50" s="19" t="s">
        <v>55</v>
      </c>
      <c r="C50" s="28">
        <f aca="true" t="shared" si="4" ref="C50:C51">D50</f>
        <v>3281600</v>
      </c>
      <c r="D50" s="28">
        <v>3281600</v>
      </c>
      <c r="E50" s="28"/>
      <c r="F50" s="29"/>
      <c r="G50" s="3"/>
    </row>
    <row r="51" spans="1:7" ht="15">
      <c r="A51" s="18">
        <v>22012600</v>
      </c>
      <c r="B51" s="19" t="s">
        <v>56</v>
      </c>
      <c r="C51" s="28">
        <f t="shared" si="4"/>
        <v>1528000</v>
      </c>
      <c r="D51" s="28">
        <v>1528000</v>
      </c>
      <c r="E51" s="28"/>
      <c r="F51" s="29"/>
      <c r="G51" s="3"/>
    </row>
    <row r="52" spans="1:7" ht="15">
      <c r="A52" s="18"/>
      <c r="B52" s="19" t="s">
        <v>57</v>
      </c>
      <c r="C52" s="28"/>
      <c r="D52" s="28"/>
      <c r="E52" s="28"/>
      <c r="F52" s="29"/>
      <c r="G52" s="3"/>
    </row>
    <row r="53" spans="1:7" ht="15">
      <c r="A53" s="18">
        <v>22012900</v>
      </c>
      <c r="B53" s="19" t="s">
        <v>58</v>
      </c>
      <c r="C53" s="28">
        <f>D53</f>
        <v>30300</v>
      </c>
      <c r="D53" s="28">
        <v>30300</v>
      </c>
      <c r="E53" s="28"/>
      <c r="F53" s="29"/>
      <c r="G53" s="3"/>
    </row>
    <row r="54" spans="1:7" ht="15">
      <c r="A54" s="18"/>
      <c r="B54" s="19" t="s">
        <v>59</v>
      </c>
      <c r="C54" s="28"/>
      <c r="D54" s="28"/>
      <c r="E54" s="28"/>
      <c r="F54" s="29"/>
      <c r="G54" s="3"/>
    </row>
    <row r="55" spans="1:7" ht="15">
      <c r="A55" s="18"/>
      <c r="B55" s="19" t="s">
        <v>60</v>
      </c>
      <c r="C55" s="28"/>
      <c r="D55" s="28"/>
      <c r="E55" s="28"/>
      <c r="F55" s="29"/>
      <c r="G55" s="3"/>
    </row>
    <row r="56" spans="1:7" ht="15">
      <c r="A56" s="18"/>
      <c r="B56" s="19" t="s">
        <v>61</v>
      </c>
      <c r="C56" s="28"/>
      <c r="D56" s="28"/>
      <c r="E56" s="28"/>
      <c r="F56" s="29"/>
      <c r="G56" s="3"/>
    </row>
    <row r="57" spans="1:7" ht="15.75">
      <c r="A57" s="24">
        <v>22090000</v>
      </c>
      <c r="B57" s="25" t="s">
        <v>62</v>
      </c>
      <c r="C57" s="26">
        <f aca="true" t="shared" si="5" ref="C57:C58">D57</f>
        <v>2720000</v>
      </c>
      <c r="D57" s="26">
        <f>D58+D60+D61+D63</f>
        <v>2720000</v>
      </c>
      <c r="E57" s="26"/>
      <c r="F57" s="27"/>
      <c r="G57" s="3"/>
    </row>
    <row r="58" spans="1:7" ht="15">
      <c r="A58" s="18">
        <v>22090100</v>
      </c>
      <c r="B58" s="19" t="s">
        <v>63</v>
      </c>
      <c r="C58" s="28">
        <f t="shared" si="5"/>
        <v>14100</v>
      </c>
      <c r="D58" s="34">
        <v>14100</v>
      </c>
      <c r="E58" s="28"/>
      <c r="F58" s="29"/>
      <c r="G58" s="3"/>
    </row>
    <row r="59" spans="1:7" ht="15">
      <c r="A59" s="18"/>
      <c r="B59" s="19" t="s">
        <v>64</v>
      </c>
      <c r="C59" s="28"/>
      <c r="D59" s="34"/>
      <c r="E59" s="28"/>
      <c r="F59" s="29"/>
      <c r="G59" s="3"/>
    </row>
    <row r="60" spans="1:7" ht="15">
      <c r="A60" s="18">
        <v>22090200</v>
      </c>
      <c r="B60" s="19" t="s">
        <v>65</v>
      </c>
      <c r="C60" s="28">
        <f aca="true" t="shared" si="6" ref="C60:C61">D60</f>
        <v>0</v>
      </c>
      <c r="D60" s="34">
        <v>0</v>
      </c>
      <c r="E60" s="28"/>
      <c r="F60" s="29"/>
      <c r="G60" s="3"/>
    </row>
    <row r="61" spans="1:7" ht="15">
      <c r="A61" s="18">
        <v>22090300</v>
      </c>
      <c r="B61" s="19" t="s">
        <v>66</v>
      </c>
      <c r="C61" s="28">
        <f t="shared" si="6"/>
        <v>0</v>
      </c>
      <c r="D61" s="34">
        <v>0</v>
      </c>
      <c r="E61" s="28"/>
      <c r="F61" s="29"/>
      <c r="G61" s="3"/>
    </row>
    <row r="62" spans="1:7" ht="15">
      <c r="A62" s="18"/>
      <c r="B62" s="19" t="s">
        <v>67</v>
      </c>
      <c r="C62" s="28"/>
      <c r="D62" s="34"/>
      <c r="E62" s="28"/>
      <c r="F62" s="29"/>
      <c r="G62" s="3"/>
    </row>
    <row r="63" spans="1:7" ht="15">
      <c r="A63" s="18">
        <v>22090400</v>
      </c>
      <c r="B63" s="19" t="s">
        <v>68</v>
      </c>
      <c r="C63" s="28">
        <f>D63</f>
        <v>2705900</v>
      </c>
      <c r="D63" s="34">
        <v>2705900</v>
      </c>
      <c r="E63" s="28"/>
      <c r="F63" s="29"/>
      <c r="G63" s="3"/>
    </row>
    <row r="64" spans="1:7" ht="15">
      <c r="A64" s="18"/>
      <c r="B64" s="19" t="s">
        <v>69</v>
      </c>
      <c r="C64" s="28"/>
      <c r="D64" s="28"/>
      <c r="E64" s="28"/>
      <c r="F64" s="29"/>
      <c r="G64" s="3"/>
    </row>
    <row r="65" spans="1:7" ht="15.75">
      <c r="A65" s="24">
        <v>24000000</v>
      </c>
      <c r="B65" s="25" t="s">
        <v>70</v>
      </c>
      <c r="C65" s="26">
        <f aca="true" t="shared" si="7" ref="C65:C67">D65</f>
        <v>56000</v>
      </c>
      <c r="D65" s="26">
        <f aca="true" t="shared" si="8" ref="D65:D66">D66</f>
        <v>56000</v>
      </c>
      <c r="E65" s="26"/>
      <c r="F65" s="27"/>
      <c r="G65" s="3"/>
    </row>
    <row r="66" spans="1:7" ht="15.75">
      <c r="A66" s="24">
        <v>24060000</v>
      </c>
      <c r="B66" s="25" t="s">
        <v>48</v>
      </c>
      <c r="C66" s="26">
        <f t="shared" si="7"/>
        <v>56000</v>
      </c>
      <c r="D66" s="26">
        <f t="shared" si="8"/>
        <v>56000</v>
      </c>
      <c r="E66" s="26"/>
      <c r="F66" s="27"/>
      <c r="G66" s="3"/>
    </row>
    <row r="67" spans="1:7" ht="15">
      <c r="A67" s="18">
        <v>24060300</v>
      </c>
      <c r="B67" s="19" t="s">
        <v>48</v>
      </c>
      <c r="C67" s="28">
        <f t="shared" si="7"/>
        <v>56000</v>
      </c>
      <c r="D67" s="28">
        <v>56000</v>
      </c>
      <c r="E67" s="28"/>
      <c r="F67" s="29"/>
      <c r="G67" s="3"/>
    </row>
    <row r="68" spans="1:7" ht="15.75">
      <c r="A68" s="24">
        <v>25000000</v>
      </c>
      <c r="B68" s="25" t="s">
        <v>71</v>
      </c>
      <c r="C68" s="26">
        <f aca="true" t="shared" si="9" ref="C68:C69">E68</f>
        <v>9665941</v>
      </c>
      <c r="D68" s="28"/>
      <c r="E68" s="26">
        <f>E69</f>
        <v>9665941</v>
      </c>
      <c r="F68" s="29"/>
      <c r="G68" s="3"/>
    </row>
    <row r="69" spans="1:7" ht="15.75">
      <c r="A69" s="24">
        <v>25010000</v>
      </c>
      <c r="B69" s="25" t="s">
        <v>72</v>
      </c>
      <c r="C69" s="26">
        <f t="shared" si="9"/>
        <v>9665941</v>
      </c>
      <c r="D69" s="28"/>
      <c r="E69" s="26">
        <f>E71+E72</f>
        <v>9665941</v>
      </c>
      <c r="F69" s="29"/>
      <c r="G69" s="3"/>
    </row>
    <row r="70" spans="1:7" ht="15.75">
      <c r="A70" s="24"/>
      <c r="B70" s="25" t="s">
        <v>73</v>
      </c>
      <c r="C70" s="28"/>
      <c r="D70" s="28"/>
      <c r="E70" s="28"/>
      <c r="F70" s="29"/>
      <c r="G70" s="3"/>
    </row>
    <row r="71" spans="1:7" ht="15">
      <c r="A71" s="18">
        <v>25010100</v>
      </c>
      <c r="B71" s="19" t="s">
        <v>74</v>
      </c>
      <c r="C71" s="28">
        <f aca="true" t="shared" si="10" ref="C71:C72">E71</f>
        <v>9330718</v>
      </c>
      <c r="D71" s="28"/>
      <c r="E71" s="34">
        <v>9330718</v>
      </c>
      <c r="F71" s="29"/>
      <c r="G71" s="3"/>
    </row>
    <row r="72" spans="1:7" ht="15">
      <c r="A72" s="18">
        <v>25010300</v>
      </c>
      <c r="B72" s="19" t="s">
        <v>75</v>
      </c>
      <c r="C72" s="28">
        <f t="shared" si="10"/>
        <v>335223</v>
      </c>
      <c r="D72" s="28"/>
      <c r="E72" s="34">
        <v>335223</v>
      </c>
      <c r="F72" s="29"/>
      <c r="G72" s="3"/>
    </row>
    <row r="73" spans="1:7" ht="15.75">
      <c r="A73" s="24">
        <v>30000000</v>
      </c>
      <c r="B73" s="19" t="s">
        <v>76</v>
      </c>
      <c r="C73" s="26">
        <f aca="true" t="shared" si="11" ref="C73:C75">D73</f>
        <v>28000</v>
      </c>
      <c r="D73" s="26">
        <f aca="true" t="shared" si="12" ref="D73:D74">D74</f>
        <v>28000</v>
      </c>
      <c r="E73" s="26"/>
      <c r="F73" s="27"/>
      <c r="G73" s="3"/>
    </row>
    <row r="74" spans="1:7" ht="15.75">
      <c r="A74" s="24">
        <v>31000000</v>
      </c>
      <c r="B74" s="25" t="s">
        <v>77</v>
      </c>
      <c r="C74" s="26">
        <f t="shared" si="11"/>
        <v>28000</v>
      </c>
      <c r="D74" s="26">
        <f t="shared" si="12"/>
        <v>28000</v>
      </c>
      <c r="E74" s="26"/>
      <c r="F74" s="27"/>
      <c r="G74" s="3"/>
    </row>
    <row r="75" spans="1:7" ht="15">
      <c r="A75" s="18">
        <v>31010200</v>
      </c>
      <c r="B75" s="19" t="s">
        <v>78</v>
      </c>
      <c r="C75" s="28">
        <f t="shared" si="11"/>
        <v>28000</v>
      </c>
      <c r="D75" s="28">
        <v>28000</v>
      </c>
      <c r="E75" s="28"/>
      <c r="F75" s="29"/>
      <c r="G75" s="3"/>
    </row>
    <row r="76" spans="1:7" ht="15">
      <c r="A76" s="18"/>
      <c r="B76" s="19" t="s">
        <v>79</v>
      </c>
      <c r="C76" s="28"/>
      <c r="D76" s="28"/>
      <c r="E76" s="28"/>
      <c r="F76" s="29"/>
      <c r="G76" s="3"/>
    </row>
    <row r="77" spans="1:7" ht="15.75">
      <c r="A77" s="18"/>
      <c r="B77" s="19" t="s">
        <v>80</v>
      </c>
      <c r="C77" s="28"/>
      <c r="D77" s="28"/>
      <c r="E77" s="28"/>
      <c r="F77" s="29"/>
      <c r="G77" s="3"/>
    </row>
    <row r="78" spans="1:7" ht="16.5">
      <c r="A78" s="35"/>
      <c r="B78" s="36" t="s">
        <v>81</v>
      </c>
      <c r="C78" s="37">
        <f>C13+C40+C73</f>
        <v>136298131</v>
      </c>
      <c r="D78" s="37">
        <f>D13+D40+D73</f>
        <v>126632190</v>
      </c>
      <c r="E78" s="37">
        <f>E40</f>
        <v>9665941</v>
      </c>
      <c r="F78" s="38"/>
      <c r="G78" s="3"/>
    </row>
    <row r="79" spans="1:7" ht="15.75">
      <c r="A79" s="39">
        <v>40000000</v>
      </c>
      <c r="B79" s="40" t="s">
        <v>82</v>
      </c>
      <c r="C79" s="41">
        <f aca="true" t="shared" si="13" ref="C79:C81">D79+E79</f>
        <v>335161389</v>
      </c>
      <c r="D79" s="26">
        <f aca="true" t="shared" si="14" ref="D79:D80">D80</f>
        <v>333066463</v>
      </c>
      <c r="E79" s="26">
        <f aca="true" t="shared" si="15" ref="E79:E80">E80</f>
        <v>2094926</v>
      </c>
      <c r="F79" s="26">
        <f aca="true" t="shared" si="16" ref="F79:F80">F80</f>
        <v>2094926</v>
      </c>
      <c r="G79" s="3"/>
    </row>
    <row r="80" spans="1:7" ht="15.75">
      <c r="A80" s="24">
        <v>41000000</v>
      </c>
      <c r="B80" s="42" t="s">
        <v>83</v>
      </c>
      <c r="C80" s="26">
        <f t="shared" si="13"/>
        <v>335161389</v>
      </c>
      <c r="D80" s="26">
        <f t="shared" si="14"/>
        <v>333066463</v>
      </c>
      <c r="E80" s="26">
        <f t="shared" si="15"/>
        <v>2094926</v>
      </c>
      <c r="F80" s="26">
        <f t="shared" si="16"/>
        <v>2094926</v>
      </c>
      <c r="G80" s="3"/>
    </row>
    <row r="81" spans="1:7" ht="15.75">
      <c r="A81" s="24">
        <v>41030000</v>
      </c>
      <c r="B81" s="42" t="s">
        <v>84</v>
      </c>
      <c r="C81" s="26">
        <f t="shared" si="13"/>
        <v>335161389</v>
      </c>
      <c r="D81" s="26">
        <f>D84+D88+D92+D95+D139+D97</f>
        <v>333066463</v>
      </c>
      <c r="E81" s="26">
        <f>E97</f>
        <v>2094926</v>
      </c>
      <c r="F81" s="26">
        <f>F97</f>
        <v>2094926</v>
      </c>
      <c r="G81" s="3"/>
    </row>
    <row r="82" spans="1:7" ht="15">
      <c r="A82" s="18"/>
      <c r="B82" s="43" t="s">
        <v>85</v>
      </c>
      <c r="C82" s="34"/>
      <c r="D82" s="28"/>
      <c r="E82" s="28"/>
      <c r="F82" s="29"/>
      <c r="G82" s="3"/>
    </row>
    <row r="83" spans="1:7" ht="15">
      <c r="A83" s="18"/>
      <c r="B83" s="43"/>
      <c r="C83" s="34"/>
      <c r="D83" s="28"/>
      <c r="E83" s="28"/>
      <c r="F83" s="29"/>
      <c r="G83" s="3"/>
    </row>
    <row r="84" spans="1:7" ht="15">
      <c r="A84" s="18">
        <v>41030600</v>
      </c>
      <c r="B84" s="43" t="s">
        <v>86</v>
      </c>
      <c r="C84" s="34">
        <f>D84</f>
        <v>123236133</v>
      </c>
      <c r="D84" s="28">
        <v>123236133</v>
      </c>
      <c r="E84" s="28"/>
      <c r="F84" s="29"/>
      <c r="G84" s="3"/>
    </row>
    <row r="85" spans="1:7" ht="15">
      <c r="A85" s="18"/>
      <c r="B85" s="43" t="s">
        <v>87</v>
      </c>
      <c r="C85" s="34"/>
      <c r="D85" s="28"/>
      <c r="E85" s="28"/>
      <c r="F85" s="29"/>
      <c r="G85" s="3"/>
    </row>
    <row r="86" spans="1:7" ht="15">
      <c r="A86" s="18"/>
      <c r="B86" s="43" t="s">
        <v>88</v>
      </c>
      <c r="C86" s="34"/>
      <c r="D86" s="28"/>
      <c r="E86" s="28"/>
      <c r="F86" s="29"/>
      <c r="G86" s="3"/>
    </row>
    <row r="87" spans="1:7" ht="15">
      <c r="A87" s="18"/>
      <c r="B87" s="43" t="s">
        <v>89</v>
      </c>
      <c r="C87" s="34"/>
      <c r="D87" s="28"/>
      <c r="E87" s="28"/>
      <c r="F87" s="29"/>
      <c r="G87" s="3"/>
    </row>
    <row r="88" spans="1:7" ht="15">
      <c r="A88" s="18">
        <v>41030800</v>
      </c>
      <c r="B88" s="43" t="s">
        <v>90</v>
      </c>
      <c r="C88" s="34">
        <f>D88</f>
        <v>74241536</v>
      </c>
      <c r="D88" s="28">
        <v>74241536</v>
      </c>
      <c r="E88" s="28"/>
      <c r="F88" s="29"/>
      <c r="G88" s="3"/>
    </row>
    <row r="89" spans="1:7" ht="15">
      <c r="A89" s="18"/>
      <c r="B89" s="43" t="s">
        <v>91</v>
      </c>
      <c r="C89" s="34"/>
      <c r="D89" s="28"/>
      <c r="E89" s="28"/>
      <c r="F89" s="29"/>
      <c r="G89" s="3"/>
    </row>
    <row r="90" spans="1:7" ht="15">
      <c r="A90" s="18"/>
      <c r="B90" s="43" t="s">
        <v>92</v>
      </c>
      <c r="C90" s="34"/>
      <c r="D90" s="28"/>
      <c r="E90" s="28"/>
      <c r="F90" s="29"/>
      <c r="G90" s="3"/>
    </row>
    <row r="91" spans="1:7" ht="15">
      <c r="A91" s="18"/>
      <c r="B91" s="43" t="s">
        <v>93</v>
      </c>
      <c r="C91" s="34"/>
      <c r="D91" s="28"/>
      <c r="E91" s="28"/>
      <c r="F91" s="29"/>
      <c r="G91" s="3"/>
    </row>
    <row r="92" spans="1:7" ht="15">
      <c r="A92" s="18">
        <v>41031000</v>
      </c>
      <c r="B92" s="43" t="s">
        <v>94</v>
      </c>
      <c r="C92" s="34">
        <f>D92</f>
        <v>17426</v>
      </c>
      <c r="D92" s="28">
        <v>17426</v>
      </c>
      <c r="E92" s="28"/>
      <c r="F92" s="29"/>
      <c r="G92" s="3"/>
    </row>
    <row r="93" spans="1:7" ht="15">
      <c r="A93" s="18"/>
      <c r="B93" s="43" t="s">
        <v>95</v>
      </c>
      <c r="C93" s="34"/>
      <c r="D93" s="28"/>
      <c r="E93" s="28"/>
      <c r="F93" s="29"/>
      <c r="G93" s="3"/>
    </row>
    <row r="94" spans="1:7" ht="15">
      <c r="A94" s="18"/>
      <c r="B94" s="43" t="s">
        <v>96</v>
      </c>
      <c r="C94" s="34"/>
      <c r="D94" s="28"/>
      <c r="E94" s="28"/>
      <c r="F94" s="29"/>
      <c r="G94" s="3"/>
    </row>
    <row r="95" spans="1:7" ht="15">
      <c r="A95" s="44">
        <v>41033900</v>
      </c>
      <c r="B95" s="43" t="s">
        <v>97</v>
      </c>
      <c r="C95" s="34">
        <f>D95</f>
        <v>92590454</v>
      </c>
      <c r="D95" s="28">
        <v>92590454</v>
      </c>
      <c r="E95" s="28"/>
      <c r="F95" s="29"/>
      <c r="G95" s="3"/>
    </row>
    <row r="96" spans="1:7" ht="15">
      <c r="A96" s="44"/>
      <c r="B96" s="43"/>
      <c r="C96" s="34"/>
      <c r="D96" s="28"/>
      <c r="E96" s="28"/>
      <c r="F96" s="29"/>
      <c r="G96" s="3"/>
    </row>
    <row r="97" spans="1:7" ht="15">
      <c r="A97" s="44">
        <v>41035000</v>
      </c>
      <c r="B97" s="43" t="s">
        <v>98</v>
      </c>
      <c r="C97" s="34">
        <f>D97+E97</f>
        <v>43988507</v>
      </c>
      <c r="D97" s="28">
        <f>D98+D100+D101+D103+D108+D112+D116+D119+D121+D122+D124+D126+D130</f>
        <v>41893581</v>
      </c>
      <c r="E97" s="28">
        <f>E132+E124+E135</f>
        <v>2094926</v>
      </c>
      <c r="F97" s="28">
        <f>F132+F124+F135</f>
        <v>2094926</v>
      </c>
      <c r="G97" s="3"/>
    </row>
    <row r="98" spans="1:7" ht="15">
      <c r="A98" s="18">
        <v>41035000</v>
      </c>
      <c r="B98" s="43" t="s">
        <v>99</v>
      </c>
      <c r="C98" s="34">
        <f>D98</f>
        <v>30400</v>
      </c>
      <c r="D98" s="34">
        <v>30400</v>
      </c>
      <c r="E98" s="28"/>
      <c r="F98" s="29"/>
      <c r="G98" s="3"/>
    </row>
    <row r="99" spans="1:7" ht="15">
      <c r="A99" s="44"/>
      <c r="B99" s="43" t="s">
        <v>100</v>
      </c>
      <c r="C99" s="34"/>
      <c r="D99" s="34"/>
      <c r="E99" s="28"/>
      <c r="F99" s="29"/>
      <c r="G99" s="3"/>
    </row>
    <row r="100" spans="1:7" ht="15">
      <c r="A100" s="45">
        <v>41035000</v>
      </c>
      <c r="B100" s="43" t="s">
        <v>101</v>
      </c>
      <c r="C100" s="34">
        <f aca="true" t="shared" si="17" ref="C100:C101">D100</f>
        <v>35106302</v>
      </c>
      <c r="D100" s="34">
        <v>35106302</v>
      </c>
      <c r="E100" s="28"/>
      <c r="F100" s="29"/>
      <c r="G100" s="3"/>
    </row>
    <row r="101" spans="1:7" ht="15">
      <c r="A101" s="45">
        <v>41035000</v>
      </c>
      <c r="B101" s="46" t="s">
        <v>102</v>
      </c>
      <c r="C101" s="34">
        <f t="shared" si="17"/>
        <v>391433</v>
      </c>
      <c r="D101" s="34">
        <v>391433</v>
      </c>
      <c r="E101" s="28"/>
      <c r="F101" s="29"/>
      <c r="G101" s="3"/>
    </row>
    <row r="102" spans="1:7" ht="15">
      <c r="A102" s="45"/>
      <c r="B102" s="46" t="s">
        <v>250</v>
      </c>
      <c r="C102" s="34"/>
      <c r="D102" s="34"/>
      <c r="E102" s="28"/>
      <c r="F102" s="29"/>
      <c r="G102" s="3"/>
    </row>
    <row r="103" spans="1:7" ht="15">
      <c r="A103" s="45">
        <v>41035000</v>
      </c>
      <c r="B103" s="46" t="s">
        <v>104</v>
      </c>
      <c r="C103" s="34">
        <f>D103</f>
        <v>100000</v>
      </c>
      <c r="D103" s="34">
        <v>100000</v>
      </c>
      <c r="E103" s="28"/>
      <c r="F103" s="29"/>
      <c r="G103" s="3"/>
    </row>
    <row r="104" spans="1:7" ht="15">
      <c r="A104" s="45"/>
      <c r="B104" s="46" t="s">
        <v>105</v>
      </c>
      <c r="C104" s="34"/>
      <c r="D104" s="34"/>
      <c r="E104" s="28"/>
      <c r="F104" s="29"/>
      <c r="G104" s="3"/>
    </row>
    <row r="105" spans="1:7" ht="15">
      <c r="A105" s="45"/>
      <c r="B105" s="46" t="s">
        <v>106</v>
      </c>
      <c r="C105" s="34"/>
      <c r="D105" s="34"/>
      <c r="E105" s="28"/>
      <c r="F105" s="29"/>
      <c r="G105" s="3"/>
    </row>
    <row r="106" spans="1:7" ht="15">
      <c r="A106" s="45"/>
      <c r="B106" s="46" t="s">
        <v>107</v>
      </c>
      <c r="C106" s="34"/>
      <c r="D106" s="34"/>
      <c r="E106" s="28"/>
      <c r="F106" s="29"/>
      <c r="G106" s="3"/>
    </row>
    <row r="107" spans="1:7" ht="15">
      <c r="A107" s="45"/>
      <c r="B107" s="46" t="s">
        <v>108</v>
      </c>
      <c r="C107" s="34"/>
      <c r="D107" s="34"/>
      <c r="E107" s="28"/>
      <c r="F107" s="29"/>
      <c r="G107" s="3"/>
    </row>
    <row r="108" spans="1:7" ht="15">
      <c r="A108" s="45">
        <v>41035000</v>
      </c>
      <c r="B108" s="46" t="s">
        <v>109</v>
      </c>
      <c r="C108" s="34">
        <f>D108</f>
        <v>7500</v>
      </c>
      <c r="D108" s="34">
        <v>7500</v>
      </c>
      <c r="E108" s="28"/>
      <c r="F108" s="29"/>
      <c r="G108" s="3"/>
    </row>
    <row r="109" spans="1:7" ht="15">
      <c r="A109" s="45"/>
      <c r="B109" s="46" t="s">
        <v>110</v>
      </c>
      <c r="C109" s="34"/>
      <c r="D109" s="34"/>
      <c r="E109" s="28"/>
      <c r="F109" s="29"/>
      <c r="G109" s="3"/>
    </row>
    <row r="110" spans="1:7" ht="15">
      <c r="A110" s="45"/>
      <c r="B110" s="46" t="s">
        <v>111</v>
      </c>
      <c r="C110" s="34"/>
      <c r="D110" s="34"/>
      <c r="E110" s="28"/>
      <c r="F110" s="29"/>
      <c r="G110" s="3"/>
    </row>
    <row r="111" spans="1:7" ht="15">
      <c r="A111" s="45"/>
      <c r="B111" s="46" t="s">
        <v>112</v>
      </c>
      <c r="C111" s="34"/>
      <c r="D111" s="34"/>
      <c r="E111" s="28"/>
      <c r="F111" s="29"/>
      <c r="G111" s="3"/>
    </row>
    <row r="112" spans="1:7" ht="15">
      <c r="A112" s="45">
        <v>41035000</v>
      </c>
      <c r="B112" s="46" t="s">
        <v>109</v>
      </c>
      <c r="C112" s="34">
        <f>D112</f>
        <v>360000</v>
      </c>
      <c r="D112" s="34">
        <v>360000</v>
      </c>
      <c r="E112" s="28"/>
      <c r="F112" s="29"/>
      <c r="G112" s="3"/>
    </row>
    <row r="113" spans="1:7" ht="15">
      <c r="A113" s="45"/>
      <c r="B113" s="46" t="s">
        <v>110</v>
      </c>
      <c r="C113" s="34"/>
      <c r="D113" s="34"/>
      <c r="E113" s="28"/>
      <c r="F113" s="29"/>
      <c r="G113" s="3"/>
    </row>
    <row r="114" spans="1:7" ht="15">
      <c r="A114" s="45"/>
      <c r="B114" s="46" t="s">
        <v>113</v>
      </c>
      <c r="C114" s="34"/>
      <c r="D114" s="34"/>
      <c r="E114" s="28"/>
      <c r="F114" s="29"/>
      <c r="G114" s="3"/>
    </row>
    <row r="115" spans="1:7" ht="15">
      <c r="A115" s="45"/>
      <c r="B115" s="46" t="s">
        <v>114</v>
      </c>
      <c r="C115" s="34"/>
      <c r="D115" s="34"/>
      <c r="E115" s="28"/>
      <c r="F115" s="29"/>
      <c r="G115" s="3"/>
    </row>
    <row r="116" spans="1:7" ht="15">
      <c r="A116" s="45">
        <v>41035000</v>
      </c>
      <c r="B116" s="46" t="s">
        <v>115</v>
      </c>
      <c r="C116" s="34">
        <f>D116</f>
        <v>75819</v>
      </c>
      <c r="D116" s="34">
        <v>75819</v>
      </c>
      <c r="E116" s="28"/>
      <c r="F116" s="29"/>
      <c r="G116" s="3"/>
    </row>
    <row r="117" spans="1:7" ht="15">
      <c r="A117" s="45"/>
      <c r="B117" s="46" t="s">
        <v>116</v>
      </c>
      <c r="C117" s="34"/>
      <c r="D117" s="34"/>
      <c r="E117" s="28"/>
      <c r="F117" s="29"/>
      <c r="G117" s="3"/>
    </row>
    <row r="118" spans="1:7" ht="15">
      <c r="A118" s="45"/>
      <c r="B118" s="46" t="s">
        <v>117</v>
      </c>
      <c r="C118" s="34"/>
      <c r="D118" s="34"/>
      <c r="E118" s="28"/>
      <c r="F118" s="29"/>
      <c r="G118" s="3"/>
    </row>
    <row r="119" spans="1:7" ht="15">
      <c r="A119" s="45">
        <v>41035000</v>
      </c>
      <c r="B119" s="46" t="s">
        <v>251</v>
      </c>
      <c r="C119" s="34">
        <f>D119</f>
        <v>20000</v>
      </c>
      <c r="D119" s="34">
        <v>20000</v>
      </c>
      <c r="E119" s="28"/>
      <c r="F119" s="29"/>
      <c r="G119" s="3"/>
    </row>
    <row r="120" spans="1:7" ht="15">
      <c r="A120" s="45"/>
      <c r="B120" s="46" t="s">
        <v>252</v>
      </c>
      <c r="C120" s="34"/>
      <c r="D120" s="34"/>
      <c r="E120" s="28"/>
      <c r="F120" s="29"/>
      <c r="G120" s="3"/>
    </row>
    <row r="121" spans="1:7" ht="15">
      <c r="A121" s="45">
        <v>41035000</v>
      </c>
      <c r="B121" s="46" t="s">
        <v>281</v>
      </c>
      <c r="C121" s="34">
        <f aca="true" t="shared" si="18" ref="C121:C122">D121</f>
        <v>109901</v>
      </c>
      <c r="D121" s="34">
        <v>109901</v>
      </c>
      <c r="E121" s="28"/>
      <c r="F121" s="29"/>
      <c r="G121" s="3"/>
    </row>
    <row r="122" spans="1:7" ht="15">
      <c r="A122" s="45">
        <v>41035000</v>
      </c>
      <c r="B122" s="46" t="s">
        <v>282</v>
      </c>
      <c r="C122" s="34">
        <f t="shared" si="18"/>
        <v>307732</v>
      </c>
      <c r="D122" s="34">
        <v>307732</v>
      </c>
      <c r="E122" s="28"/>
      <c r="F122" s="29"/>
      <c r="G122" s="3"/>
    </row>
    <row r="123" spans="1:7" ht="15">
      <c r="A123" s="45"/>
      <c r="B123" s="46" t="s">
        <v>283</v>
      </c>
      <c r="C123" s="34"/>
      <c r="D123" s="34"/>
      <c r="E123" s="28"/>
      <c r="F123" s="29"/>
      <c r="G123" s="3"/>
    </row>
    <row r="124" spans="1:7" ht="15">
      <c r="A124" s="45">
        <v>41035000</v>
      </c>
      <c r="B124" s="46" t="s">
        <v>251</v>
      </c>
      <c r="C124" s="34">
        <f>D124+E124</f>
        <v>4225156</v>
      </c>
      <c r="D124" s="34">
        <v>4179666</v>
      </c>
      <c r="E124" s="28">
        <f>F124</f>
        <v>45490</v>
      </c>
      <c r="F124" s="28">
        <v>45490</v>
      </c>
      <c r="G124" s="3"/>
    </row>
    <row r="125" spans="1:7" ht="15">
      <c r="A125" s="45"/>
      <c r="B125" s="46" t="s">
        <v>284</v>
      </c>
      <c r="C125" s="34"/>
      <c r="D125" s="34"/>
      <c r="E125" s="28"/>
      <c r="F125" s="29"/>
      <c r="G125" s="3"/>
    </row>
    <row r="126" spans="1:7" ht="15">
      <c r="A126" s="45">
        <v>41035000</v>
      </c>
      <c r="B126" s="46" t="s">
        <v>215</v>
      </c>
      <c r="C126" s="34">
        <f>D126</f>
        <v>1126000</v>
      </c>
      <c r="D126" s="34">
        <v>1126000</v>
      </c>
      <c r="E126" s="28"/>
      <c r="F126" s="29"/>
      <c r="G126" s="3"/>
    </row>
    <row r="127" spans="1:7" ht="15">
      <c r="A127" s="45"/>
      <c r="B127" s="46" t="s">
        <v>110</v>
      </c>
      <c r="C127" s="34"/>
      <c r="D127" s="34"/>
      <c r="E127" s="28"/>
      <c r="F127" s="29"/>
      <c r="G127" s="3"/>
    </row>
    <row r="128" spans="1:7" ht="15">
      <c r="A128" s="45"/>
      <c r="B128" s="46" t="s">
        <v>285</v>
      </c>
      <c r="C128" s="34"/>
      <c r="D128" s="34"/>
      <c r="E128" s="28"/>
      <c r="F128" s="29"/>
      <c r="G128" s="3"/>
    </row>
    <row r="129" spans="1:7" ht="15">
      <c r="A129" s="45"/>
      <c r="B129" s="46" t="s">
        <v>219</v>
      </c>
      <c r="C129" s="34"/>
      <c r="D129" s="34"/>
      <c r="E129" s="28"/>
      <c r="F129" s="29"/>
      <c r="G129" s="3"/>
    </row>
    <row r="130" spans="1:7" ht="15">
      <c r="A130" s="45">
        <v>41035000</v>
      </c>
      <c r="B130" s="46" t="s">
        <v>289</v>
      </c>
      <c r="C130" s="34">
        <f>D130</f>
        <v>78828</v>
      </c>
      <c r="D130" s="34">
        <v>78828</v>
      </c>
      <c r="E130" s="28"/>
      <c r="F130" s="29"/>
      <c r="G130" s="3"/>
    </row>
    <row r="131" spans="1:7" ht="15">
      <c r="A131" s="45"/>
      <c r="B131" s="46" t="s">
        <v>290</v>
      </c>
      <c r="C131" s="34"/>
      <c r="D131" s="34"/>
      <c r="E131" s="28"/>
      <c r="F131" s="29"/>
      <c r="G131" s="3"/>
    </row>
    <row r="132" spans="1:7" ht="15">
      <c r="A132" s="45">
        <v>41035000</v>
      </c>
      <c r="B132" s="46" t="s">
        <v>286</v>
      </c>
      <c r="C132" s="34">
        <f>E132</f>
        <v>200165</v>
      </c>
      <c r="D132" s="34"/>
      <c r="E132" s="28">
        <f>F132</f>
        <v>200165</v>
      </c>
      <c r="F132" s="28">
        <v>200165</v>
      </c>
      <c r="G132" s="3"/>
    </row>
    <row r="133" spans="1:7" ht="15">
      <c r="A133" s="45"/>
      <c r="B133" s="46" t="s">
        <v>287</v>
      </c>
      <c r="C133" s="34"/>
      <c r="D133" s="34"/>
      <c r="E133" s="28"/>
      <c r="F133" s="29"/>
      <c r="G133" s="3"/>
    </row>
    <row r="134" spans="1:7" ht="15">
      <c r="A134" s="45"/>
      <c r="B134" s="46" t="s">
        <v>288</v>
      </c>
      <c r="C134" s="34"/>
      <c r="D134" s="28"/>
      <c r="E134" s="28"/>
      <c r="F134" s="29"/>
      <c r="G134" s="3"/>
    </row>
    <row r="135" spans="1:7" ht="15">
      <c r="A135" s="45">
        <v>41035000</v>
      </c>
      <c r="B135" s="46" t="s">
        <v>291</v>
      </c>
      <c r="C135" s="34">
        <f>E135</f>
        <v>1849271</v>
      </c>
      <c r="D135" s="28"/>
      <c r="E135" s="28">
        <f>F135</f>
        <v>1849271</v>
      </c>
      <c r="F135" s="28">
        <v>1849271</v>
      </c>
      <c r="G135" s="3"/>
    </row>
    <row r="136" spans="1:7" ht="15">
      <c r="A136" s="45"/>
      <c r="B136" s="46" t="s">
        <v>292</v>
      </c>
      <c r="C136" s="34"/>
      <c r="D136" s="28"/>
      <c r="E136" s="28"/>
      <c r="F136" s="29"/>
      <c r="G136" s="3"/>
    </row>
    <row r="137" spans="1:7" ht="15">
      <c r="A137" s="45">
        <v>41035200</v>
      </c>
      <c r="B137" s="46" t="s">
        <v>253</v>
      </c>
      <c r="C137" s="145">
        <f>D137</f>
        <v>493326</v>
      </c>
      <c r="D137" s="145">
        <v>493326</v>
      </c>
      <c r="E137" s="28"/>
      <c r="F137" s="29"/>
      <c r="G137" s="3"/>
    </row>
    <row r="138" spans="1:7" ht="15">
      <c r="A138" s="45"/>
      <c r="B138" s="46" t="s">
        <v>254</v>
      </c>
      <c r="C138" s="34"/>
      <c r="D138" s="28"/>
      <c r="E138" s="28"/>
      <c r="F138" s="29"/>
      <c r="G138" s="3"/>
    </row>
    <row r="139" spans="1:7" ht="18" customHeight="1">
      <c r="A139" s="18">
        <v>41035800</v>
      </c>
      <c r="B139" s="43" t="s">
        <v>118</v>
      </c>
      <c r="C139" s="34">
        <f>D139</f>
        <v>1087333</v>
      </c>
      <c r="D139" s="28">
        <v>1087333</v>
      </c>
      <c r="E139" s="28"/>
      <c r="F139" s="29"/>
      <c r="G139" s="3"/>
    </row>
    <row r="140" spans="1:7" ht="15">
      <c r="A140" s="18"/>
      <c r="B140" s="43" t="s">
        <v>119</v>
      </c>
      <c r="C140" s="34"/>
      <c r="D140" s="28"/>
      <c r="E140" s="28"/>
      <c r="F140" s="29"/>
      <c r="G140" s="3"/>
    </row>
    <row r="141" spans="1:7" ht="15">
      <c r="A141" s="18"/>
      <c r="B141" s="43" t="s">
        <v>120</v>
      </c>
      <c r="C141" s="28"/>
      <c r="D141" s="28"/>
      <c r="E141" s="28"/>
      <c r="F141" s="29"/>
      <c r="G141" s="3"/>
    </row>
    <row r="142" spans="1:7" ht="15">
      <c r="A142" s="18"/>
      <c r="B142" s="43" t="s">
        <v>121</v>
      </c>
      <c r="C142" s="28"/>
      <c r="D142" s="28"/>
      <c r="E142" s="28"/>
      <c r="F142" s="29"/>
      <c r="G142" s="3"/>
    </row>
    <row r="143" spans="1:7" ht="15.75">
      <c r="A143" s="18"/>
      <c r="B143" s="43" t="s">
        <v>122</v>
      </c>
      <c r="C143" s="28"/>
      <c r="D143" s="28"/>
      <c r="E143" s="28"/>
      <c r="F143" s="29"/>
      <c r="G143" s="3"/>
    </row>
    <row r="144" spans="1:7" ht="16.5">
      <c r="A144" s="47"/>
      <c r="B144" s="48" t="s">
        <v>123</v>
      </c>
      <c r="C144" s="37">
        <f>C78+C79</f>
        <v>471459520</v>
      </c>
      <c r="D144" s="37">
        <f>D79+D78</f>
        <v>459698653</v>
      </c>
      <c r="E144" s="37">
        <f>E78+E79</f>
        <v>11760867</v>
      </c>
      <c r="F144" s="37">
        <f>F79</f>
        <v>2094926</v>
      </c>
      <c r="G144" s="3"/>
    </row>
    <row r="145" spans="1:7" ht="15.75">
      <c r="A145" s="42"/>
      <c r="B145" s="42"/>
      <c r="C145" s="49"/>
      <c r="D145" s="49"/>
      <c r="E145" s="49"/>
      <c r="F145" s="50"/>
      <c r="G145" s="3"/>
    </row>
    <row r="146" spans="1:7" ht="15">
      <c r="A146" s="51"/>
      <c r="B146" s="51"/>
      <c r="C146" s="52"/>
      <c r="D146" s="49"/>
      <c r="E146" s="49"/>
      <c r="F146" s="50"/>
      <c r="G146" s="3"/>
    </row>
    <row r="147" spans="1:7" ht="15">
      <c r="A147" s="51"/>
      <c r="B147" s="51"/>
      <c r="C147" s="52"/>
      <c r="D147" s="49"/>
      <c r="E147" s="49"/>
      <c r="F147" s="50"/>
      <c r="G147" s="3"/>
    </row>
    <row r="148" spans="1:7" ht="15">
      <c r="A148" s="51"/>
      <c r="B148" s="51"/>
      <c r="C148" s="51"/>
      <c r="D148" s="53"/>
      <c r="E148" s="54"/>
      <c r="F148" s="54"/>
      <c r="G148" s="3"/>
    </row>
    <row r="149" spans="1:7" ht="14.25">
      <c r="A149" s="2"/>
      <c r="B149" s="2"/>
      <c r="C149" s="2"/>
      <c r="D149" s="2"/>
      <c r="E149" s="2"/>
      <c r="F149" s="55"/>
      <c r="G149" s="3"/>
    </row>
    <row r="150" spans="1:7" ht="18">
      <c r="A150" s="56" t="s">
        <v>124</v>
      </c>
      <c r="B150" s="56"/>
      <c r="C150" s="56"/>
      <c r="D150" s="56"/>
      <c r="E150" s="2"/>
      <c r="F150" s="2"/>
      <c r="G150" s="3"/>
    </row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</sheetData>
  <sheetProtection selectLockedCells="1" selectUnlockedCells="1"/>
  <printOptions/>
  <pageMargins left="0.7798611111111111" right="0.1701388888888889" top="0.1701388888888889" bottom="0.20972222222222223" header="0.5118055555555555" footer="0.5118055555555555"/>
  <pageSetup horizontalDpi="300" verticalDpi="300" orientation="portrait" paperSize="9" scale="51"/>
  <rowBreaks count="1" manualBreakCount="1">
    <brk id="7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7"/>
  <sheetViews>
    <sheetView zoomScale="75" zoomScaleNormal="75" workbookViewId="0" topLeftCell="A184">
      <selection activeCell="E60" sqref="E60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875" style="0" customWidth="1"/>
    <col min="6" max="6" width="18.125" style="0" customWidth="1"/>
    <col min="7" max="7" width="20.375" style="0" customWidth="1"/>
  </cols>
  <sheetData>
    <row r="1" spans="1:9" ht="14.25">
      <c r="A1" s="57"/>
      <c r="B1" s="57"/>
      <c r="C1" s="57"/>
      <c r="D1" s="57"/>
      <c r="E1" s="2"/>
      <c r="F1" s="2" t="s">
        <v>0</v>
      </c>
      <c r="G1" s="2"/>
      <c r="H1" s="57"/>
      <c r="I1" s="57"/>
    </row>
    <row r="2" spans="1:9" ht="14.25">
      <c r="A2" s="57"/>
      <c r="B2" s="57"/>
      <c r="C2" s="57"/>
      <c r="D2" s="57"/>
      <c r="E2" s="2" t="s">
        <v>1</v>
      </c>
      <c r="F2" s="2"/>
      <c r="G2" s="2"/>
      <c r="H2" s="57"/>
      <c r="I2" s="57"/>
    </row>
    <row r="3" spans="1:9" ht="14.25">
      <c r="A3" s="57"/>
      <c r="B3" s="57"/>
      <c r="C3" s="57"/>
      <c r="D3" s="57"/>
      <c r="E3" s="2"/>
      <c r="F3" s="2" t="s">
        <v>2</v>
      </c>
      <c r="G3" s="2"/>
      <c r="H3" s="58"/>
      <c r="I3" s="57"/>
    </row>
    <row r="4" spans="1:9" ht="18">
      <c r="A4" s="59"/>
      <c r="B4" s="57"/>
      <c r="C4" s="57"/>
      <c r="D4" s="57"/>
      <c r="E4" s="2"/>
      <c r="F4" s="2"/>
      <c r="G4" s="2"/>
      <c r="H4" s="60"/>
      <c r="I4" s="57"/>
    </row>
    <row r="5" spans="1:7" ht="12.75">
      <c r="A5" s="60"/>
      <c r="B5" s="61"/>
      <c r="C5" s="61"/>
      <c r="D5" s="61"/>
      <c r="E5" s="1"/>
      <c r="F5" s="1"/>
      <c r="G5" s="1"/>
    </row>
    <row r="6" spans="1:7" ht="12.75">
      <c r="A6" s="62"/>
      <c r="B6" s="57" t="s">
        <v>299</v>
      </c>
      <c r="C6" s="57"/>
      <c r="D6" s="57"/>
      <c r="E6" s="60"/>
      <c r="F6" s="60"/>
      <c r="G6" s="60"/>
    </row>
    <row r="7" spans="1:7" ht="12.75">
      <c r="A7" s="57"/>
      <c r="B7" s="57" t="s">
        <v>131</v>
      </c>
      <c r="C7" s="57"/>
      <c r="D7" s="57"/>
      <c r="E7" s="60"/>
      <c r="F7" s="60"/>
      <c r="G7" s="60"/>
    </row>
    <row r="8" spans="1:7" ht="12.75">
      <c r="A8" s="61"/>
      <c r="B8" s="61"/>
      <c r="C8" s="63"/>
      <c r="D8" s="63"/>
      <c r="E8" s="61"/>
      <c r="F8" s="61"/>
      <c r="G8" s="61"/>
    </row>
    <row r="9" spans="1:7" ht="13.5">
      <c r="A9" s="58"/>
      <c r="B9" s="64"/>
      <c r="C9" s="65"/>
      <c r="D9" s="65"/>
      <c r="E9" s="64"/>
      <c r="F9" s="64"/>
      <c r="G9" s="64"/>
    </row>
    <row r="10" spans="1:7" ht="13.5">
      <c r="A10" s="67" t="s">
        <v>5</v>
      </c>
      <c r="B10" s="68"/>
      <c r="C10" s="67" t="s">
        <v>132</v>
      </c>
      <c r="D10" s="67" t="s">
        <v>257</v>
      </c>
      <c r="E10" s="67" t="s">
        <v>134</v>
      </c>
      <c r="F10" s="69" t="s">
        <v>135</v>
      </c>
      <c r="G10" s="69"/>
    </row>
    <row r="11" spans="1:7" ht="12.75">
      <c r="A11" s="70" t="s">
        <v>7</v>
      </c>
      <c r="B11" s="64" t="s">
        <v>136</v>
      </c>
      <c r="C11" s="71" t="s">
        <v>137</v>
      </c>
      <c r="D11" s="71" t="s">
        <v>259</v>
      </c>
      <c r="E11" s="71" t="s">
        <v>261</v>
      </c>
      <c r="F11" s="72" t="s">
        <v>140</v>
      </c>
      <c r="G11" s="173" t="s">
        <v>141</v>
      </c>
    </row>
    <row r="12" spans="1:7" ht="12.75">
      <c r="A12" s="70" t="s">
        <v>12</v>
      </c>
      <c r="B12" s="64"/>
      <c r="C12" s="71" t="s">
        <v>262</v>
      </c>
      <c r="D12" s="71" t="s">
        <v>263</v>
      </c>
      <c r="E12" s="71" t="s">
        <v>147</v>
      </c>
      <c r="F12" s="72" t="s">
        <v>145</v>
      </c>
      <c r="G12" s="89" t="s">
        <v>265</v>
      </c>
    </row>
    <row r="13" spans="1:7" ht="13.5">
      <c r="A13" s="70"/>
      <c r="B13" s="64"/>
      <c r="C13" s="74"/>
      <c r="D13" s="71"/>
      <c r="E13" s="74"/>
      <c r="F13" s="72" t="s">
        <v>266</v>
      </c>
      <c r="G13" s="174" t="s">
        <v>263</v>
      </c>
    </row>
    <row r="14" spans="1:7" ht="13.5">
      <c r="A14" s="75">
        <v>1</v>
      </c>
      <c r="B14" s="76">
        <v>2</v>
      </c>
      <c r="C14" s="77">
        <v>3</v>
      </c>
      <c r="D14" s="77">
        <v>4</v>
      </c>
      <c r="E14" s="77">
        <v>6</v>
      </c>
      <c r="F14" s="78">
        <v>7</v>
      </c>
      <c r="G14" s="147"/>
    </row>
    <row r="15" spans="1:7" ht="12.75">
      <c r="A15" s="80">
        <v>10000000</v>
      </c>
      <c r="B15" s="81" t="s">
        <v>19</v>
      </c>
      <c r="C15" s="82">
        <f>C16+C32+C38+C35</f>
        <v>46717300</v>
      </c>
      <c r="D15" s="82">
        <f>D16+D32+D38+D35</f>
        <v>118546790</v>
      </c>
      <c r="E15" s="82">
        <f>E16+E32+E38+E35</f>
        <v>113367313</v>
      </c>
      <c r="F15" s="148">
        <f aca="true" t="shared" si="0" ref="F15:F16">E15/C15*100</f>
        <v>242.66666309910892</v>
      </c>
      <c r="G15" s="83">
        <f aca="true" t="shared" si="1" ref="G15:G16">E15/D15*100</f>
        <v>95.63085849899437</v>
      </c>
    </row>
    <row r="16" spans="1:7" ht="12.75">
      <c r="A16" s="80">
        <v>11000000</v>
      </c>
      <c r="B16" s="81" t="s">
        <v>150</v>
      </c>
      <c r="C16" s="82">
        <f>C18</f>
        <v>17612200</v>
      </c>
      <c r="D16" s="82">
        <f>D18</f>
        <v>48944848</v>
      </c>
      <c r="E16" s="82">
        <f>E18</f>
        <v>46296086</v>
      </c>
      <c r="F16" s="150">
        <f t="shared" si="0"/>
        <v>262.8637308229523</v>
      </c>
      <c r="G16" s="84">
        <f t="shared" si="1"/>
        <v>94.58827208943421</v>
      </c>
    </row>
    <row r="17" spans="1:7" ht="12.75">
      <c r="A17" s="80"/>
      <c r="B17" s="81" t="s">
        <v>151</v>
      </c>
      <c r="C17" s="82"/>
      <c r="D17" s="82"/>
      <c r="E17" s="85"/>
      <c r="F17" s="150"/>
      <c r="G17" s="84"/>
    </row>
    <row r="18" spans="1:7" ht="12.75">
      <c r="A18" s="71">
        <v>11010000</v>
      </c>
      <c r="B18" s="86" t="s">
        <v>21</v>
      </c>
      <c r="C18" s="87">
        <f>C19+C21+C24+C26+C29</f>
        <v>17612200</v>
      </c>
      <c r="D18" s="87">
        <f>D19+D21+D24+D26+D29</f>
        <v>48944848</v>
      </c>
      <c r="E18" s="87">
        <f>E19+E21+E24+E26+E29</f>
        <v>46296086</v>
      </c>
      <c r="F18" s="150">
        <f aca="true" t="shared" si="2" ref="F18:F19">E18/C18*100</f>
        <v>262.8637308229523</v>
      </c>
      <c r="G18" s="84">
        <f aca="true" t="shared" si="3" ref="G18:G19">E18/D18*100</f>
        <v>94.58827208943421</v>
      </c>
    </row>
    <row r="19" spans="1:7" ht="12.75">
      <c r="A19" s="71">
        <v>11010100</v>
      </c>
      <c r="B19" s="86" t="s">
        <v>152</v>
      </c>
      <c r="C19" s="87">
        <v>13297200</v>
      </c>
      <c r="D19" s="87">
        <v>38054848</v>
      </c>
      <c r="E19" s="87">
        <v>35336747</v>
      </c>
      <c r="F19" s="150">
        <f t="shared" si="2"/>
        <v>265.7457735463105</v>
      </c>
      <c r="G19" s="84">
        <f t="shared" si="3"/>
        <v>92.85741201751745</v>
      </c>
    </row>
    <row r="20" spans="1:7" ht="12.75">
      <c r="A20" s="71"/>
      <c r="B20" s="86" t="s">
        <v>153</v>
      </c>
      <c r="C20" s="87"/>
      <c r="D20" s="87"/>
      <c r="E20" s="87"/>
      <c r="F20" s="150"/>
      <c r="G20" s="84"/>
    </row>
    <row r="21" spans="1:7" ht="12.75">
      <c r="A21" s="71">
        <v>11010200</v>
      </c>
      <c r="B21" s="86" t="s">
        <v>24</v>
      </c>
      <c r="C21" s="87">
        <v>2960000</v>
      </c>
      <c r="D21" s="87">
        <v>6823000</v>
      </c>
      <c r="E21" s="87">
        <v>7475069</v>
      </c>
      <c r="F21" s="150">
        <f>E21/C21*100</f>
        <v>252.53611486486486</v>
      </c>
      <c r="G21" s="84">
        <f>E21/D21*100</f>
        <v>109.55692510625825</v>
      </c>
    </row>
    <row r="22" spans="1:7" ht="12.75">
      <c r="A22" s="71"/>
      <c r="B22" s="86" t="s">
        <v>154</v>
      </c>
      <c r="C22" s="87"/>
      <c r="D22" s="87"/>
      <c r="E22" s="87"/>
      <c r="F22" s="150"/>
      <c r="G22" s="84"/>
    </row>
    <row r="23" spans="1:7" ht="12.75">
      <c r="A23" s="71"/>
      <c r="B23" s="86" t="s">
        <v>155</v>
      </c>
      <c r="C23" s="87"/>
      <c r="D23" s="87"/>
      <c r="E23" s="87"/>
      <c r="F23" s="150"/>
      <c r="G23" s="84"/>
    </row>
    <row r="24" spans="1:7" ht="12.75">
      <c r="A24" s="71">
        <v>11010400</v>
      </c>
      <c r="B24" s="86" t="s">
        <v>156</v>
      </c>
      <c r="C24" s="87">
        <v>810000</v>
      </c>
      <c r="D24" s="87">
        <v>2221000</v>
      </c>
      <c r="E24" s="87">
        <v>2305679</v>
      </c>
      <c r="F24" s="150">
        <f>E24/C24*100</f>
        <v>284.6517283950617</v>
      </c>
      <c r="G24" s="84">
        <f>E24/D24*100</f>
        <v>103.8126519585772</v>
      </c>
    </row>
    <row r="25" spans="1:7" ht="12.75">
      <c r="A25" s="71"/>
      <c r="B25" s="86" t="s">
        <v>157</v>
      </c>
      <c r="C25" s="87"/>
      <c r="D25" s="87"/>
      <c r="E25" s="87"/>
      <c r="F25" s="150"/>
      <c r="G25" s="84"/>
    </row>
    <row r="26" spans="1:7" ht="12.75">
      <c r="A26" s="71">
        <v>11010500</v>
      </c>
      <c r="B26" s="86" t="s">
        <v>158</v>
      </c>
      <c r="C26" s="87">
        <v>460000</v>
      </c>
      <c r="D26" s="87">
        <v>1400000</v>
      </c>
      <c r="E26" s="87">
        <v>995997</v>
      </c>
      <c r="F26" s="150">
        <f>E26/C26*100</f>
        <v>216.5210869565217</v>
      </c>
      <c r="G26" s="84">
        <f>E26/D26*100</f>
        <v>71.14264285714286</v>
      </c>
    </row>
    <row r="27" spans="1:7" ht="12.75">
      <c r="A27" s="71"/>
      <c r="B27" s="86" t="s">
        <v>159</v>
      </c>
      <c r="C27" s="87"/>
      <c r="D27" s="87"/>
      <c r="E27" s="88"/>
      <c r="F27" s="150"/>
      <c r="G27" s="84"/>
    </row>
    <row r="28" spans="1:7" ht="12.75">
      <c r="A28" s="71"/>
      <c r="B28" s="86" t="s">
        <v>160</v>
      </c>
      <c r="C28" s="87"/>
      <c r="D28" s="87"/>
      <c r="E28" s="88"/>
      <c r="F28" s="150"/>
      <c r="G28" s="84"/>
    </row>
    <row r="29" spans="1:7" ht="12.75">
      <c r="A29" s="89">
        <v>11010900</v>
      </c>
      <c r="B29" s="86" t="s">
        <v>161</v>
      </c>
      <c r="C29" s="87">
        <v>85000</v>
      </c>
      <c r="D29" s="87">
        <v>446000</v>
      </c>
      <c r="E29" s="88">
        <v>182594</v>
      </c>
      <c r="F29" s="150">
        <f>E29/C29*100</f>
        <v>214.8164705882353</v>
      </c>
      <c r="G29" s="84">
        <f>E29/D29*100</f>
        <v>40.940358744394615</v>
      </c>
    </row>
    <row r="30" spans="1:7" ht="12.75">
      <c r="A30" s="89"/>
      <c r="B30" s="86" t="s">
        <v>162</v>
      </c>
      <c r="C30" s="87"/>
      <c r="D30" s="87"/>
      <c r="E30" s="88"/>
      <c r="F30" s="150"/>
      <c r="G30" s="84"/>
    </row>
    <row r="31" spans="1:7" ht="12.75">
      <c r="A31" s="89"/>
      <c r="B31" s="86" t="s">
        <v>163</v>
      </c>
      <c r="C31" s="87"/>
      <c r="D31" s="87"/>
      <c r="E31" s="88"/>
      <c r="F31" s="150"/>
      <c r="G31" s="84"/>
    </row>
    <row r="32" spans="1:7" ht="12.75">
      <c r="A32" s="89">
        <v>13000000</v>
      </c>
      <c r="B32" s="86" t="s">
        <v>164</v>
      </c>
      <c r="C32" s="87">
        <f aca="true" t="shared" si="4" ref="C32:C33">C33</f>
        <v>0</v>
      </c>
      <c r="D32" s="87">
        <f aca="true" t="shared" si="5" ref="D32:D33">D33</f>
        <v>0</v>
      </c>
      <c r="E32" s="90">
        <f aca="true" t="shared" si="6" ref="E32:E33">E33</f>
        <v>73</v>
      </c>
      <c r="F32" s="150">
        <v>0</v>
      </c>
      <c r="G32" s="84">
        <v>0</v>
      </c>
    </row>
    <row r="33" spans="1:7" ht="12.75">
      <c r="A33" s="89">
        <v>13020000</v>
      </c>
      <c r="B33" s="86" t="s">
        <v>165</v>
      </c>
      <c r="C33" s="87">
        <f t="shared" si="4"/>
        <v>0</v>
      </c>
      <c r="D33" s="87">
        <f t="shared" si="5"/>
        <v>0</v>
      </c>
      <c r="E33" s="90">
        <f t="shared" si="6"/>
        <v>73</v>
      </c>
      <c r="F33" s="150">
        <v>0</v>
      </c>
      <c r="G33" s="84">
        <v>0</v>
      </c>
    </row>
    <row r="34" spans="1:7" ht="12.75">
      <c r="A34" s="71">
        <v>13020200</v>
      </c>
      <c r="B34" s="86" t="s">
        <v>166</v>
      </c>
      <c r="C34" s="87">
        <v>0</v>
      </c>
      <c r="D34" s="87">
        <v>0</v>
      </c>
      <c r="E34" s="88">
        <v>73</v>
      </c>
      <c r="F34" s="150">
        <v>0</v>
      </c>
      <c r="G34" s="84">
        <v>0</v>
      </c>
    </row>
    <row r="35" spans="1:7" ht="12.75">
      <c r="A35" s="80">
        <v>16000000</v>
      </c>
      <c r="B35" s="81" t="s">
        <v>167</v>
      </c>
      <c r="C35" s="87">
        <f aca="true" t="shared" si="7" ref="C35:C36">C36</f>
        <v>0</v>
      </c>
      <c r="D35" s="87">
        <f aca="true" t="shared" si="8" ref="D35:D36">D36</f>
        <v>0</v>
      </c>
      <c r="E35" s="87">
        <f aca="true" t="shared" si="9" ref="E35:E36">E36</f>
        <v>-14000</v>
      </c>
      <c r="F35" s="150">
        <v>0</v>
      </c>
      <c r="G35" s="84">
        <v>0</v>
      </c>
    </row>
    <row r="36" spans="1:7" ht="12.75">
      <c r="A36" s="80">
        <v>16010000</v>
      </c>
      <c r="B36" s="81" t="s">
        <v>168</v>
      </c>
      <c r="C36" s="87">
        <f t="shared" si="7"/>
        <v>0</v>
      </c>
      <c r="D36" s="87">
        <f t="shared" si="8"/>
        <v>0</v>
      </c>
      <c r="E36" s="87">
        <f t="shared" si="9"/>
        <v>-14000</v>
      </c>
      <c r="F36" s="150">
        <v>0</v>
      </c>
      <c r="G36" s="84">
        <v>0</v>
      </c>
    </row>
    <row r="37" spans="1:7" ht="12.75">
      <c r="A37" s="91">
        <v>16010400</v>
      </c>
      <c r="B37" s="86" t="s">
        <v>170</v>
      </c>
      <c r="C37" s="87">
        <v>0</v>
      </c>
      <c r="D37" s="87">
        <v>0</v>
      </c>
      <c r="E37" s="90">
        <v>-14000</v>
      </c>
      <c r="F37" s="150"/>
      <c r="G37" s="84"/>
    </row>
    <row r="38" spans="1:7" ht="12.75">
      <c r="A38" s="80">
        <v>18000000</v>
      </c>
      <c r="B38" s="81" t="s">
        <v>34</v>
      </c>
      <c r="C38" s="82">
        <f>C39+C44+C49+C52</f>
        <v>29105100</v>
      </c>
      <c r="D38" s="82">
        <f>D39+D44+D49+D52</f>
        <v>69601942</v>
      </c>
      <c r="E38" s="82">
        <f>E39+E44+E49+E52</f>
        <v>67085154</v>
      </c>
      <c r="F38" s="150">
        <f aca="true" t="shared" si="10" ref="F38:F45">E38/C38*100</f>
        <v>230.4927796159436</v>
      </c>
      <c r="G38" s="84">
        <f aca="true" t="shared" si="11" ref="G38:G45">E38/D38*100</f>
        <v>96.38402618133844</v>
      </c>
    </row>
    <row r="39" spans="1:7" ht="12.75">
      <c r="A39" s="80">
        <v>18010000</v>
      </c>
      <c r="B39" s="81" t="s">
        <v>35</v>
      </c>
      <c r="C39" s="82">
        <f>C40+C41+C42+C43</f>
        <v>21755700</v>
      </c>
      <c r="D39" s="82">
        <f>D40+D41+D42+D43</f>
        <v>62252542</v>
      </c>
      <c r="E39" s="82">
        <f>E40+E41+E42+E43</f>
        <v>64513860</v>
      </c>
      <c r="F39" s="150">
        <f t="shared" si="10"/>
        <v>296.53773493842994</v>
      </c>
      <c r="G39" s="84">
        <f t="shared" si="11"/>
        <v>103.63249102341877</v>
      </c>
    </row>
    <row r="40" spans="1:7" ht="12.75">
      <c r="A40" s="80">
        <v>18010500</v>
      </c>
      <c r="B40" s="86" t="s">
        <v>36</v>
      </c>
      <c r="C40" s="82">
        <v>8400000</v>
      </c>
      <c r="D40" s="82">
        <v>21900000</v>
      </c>
      <c r="E40" s="85">
        <v>22378782</v>
      </c>
      <c r="F40" s="150">
        <f t="shared" si="10"/>
        <v>266.41407142857145</v>
      </c>
      <c r="G40" s="84">
        <f t="shared" si="11"/>
        <v>102.1862191780822</v>
      </c>
    </row>
    <row r="41" spans="1:7" ht="12.75">
      <c r="A41" s="80">
        <v>18010600</v>
      </c>
      <c r="B41" s="86" t="s">
        <v>37</v>
      </c>
      <c r="C41" s="82">
        <v>12055700</v>
      </c>
      <c r="D41" s="82">
        <v>33267542</v>
      </c>
      <c r="E41" s="85">
        <v>34016648</v>
      </c>
      <c r="F41" s="150">
        <f t="shared" si="10"/>
        <v>282.162363031595</v>
      </c>
      <c r="G41" s="84">
        <f t="shared" si="11"/>
        <v>102.25176239350655</v>
      </c>
    </row>
    <row r="42" spans="1:7" ht="12.75">
      <c r="A42" s="80">
        <v>18010700</v>
      </c>
      <c r="B42" s="86" t="s">
        <v>38</v>
      </c>
      <c r="C42" s="82">
        <v>480000</v>
      </c>
      <c r="D42" s="82">
        <v>2030000</v>
      </c>
      <c r="E42" s="85">
        <v>3622834</v>
      </c>
      <c r="F42" s="150">
        <f t="shared" si="10"/>
        <v>754.7570833333333</v>
      </c>
      <c r="G42" s="84">
        <f t="shared" si="11"/>
        <v>178.4647290640394</v>
      </c>
    </row>
    <row r="43" spans="1:7" ht="12.75">
      <c r="A43" s="80">
        <v>18010900</v>
      </c>
      <c r="B43" s="86" t="s">
        <v>39</v>
      </c>
      <c r="C43" s="82">
        <v>820000</v>
      </c>
      <c r="D43" s="82">
        <v>5055000</v>
      </c>
      <c r="E43" s="85">
        <v>4495596</v>
      </c>
      <c r="F43" s="150">
        <f t="shared" si="10"/>
        <v>548.2434146341463</v>
      </c>
      <c r="G43" s="84">
        <f t="shared" si="11"/>
        <v>88.93364985163204</v>
      </c>
    </row>
    <row r="44" spans="1:7" ht="12.75">
      <c r="A44" s="80">
        <v>18020000</v>
      </c>
      <c r="B44" s="81" t="s">
        <v>40</v>
      </c>
      <c r="C44" s="82">
        <f>C45+C47</f>
        <v>6906000</v>
      </c>
      <c r="D44" s="82">
        <f>D45+D47</f>
        <v>6906000</v>
      </c>
      <c r="E44" s="85">
        <f>E45+E47</f>
        <v>2128299</v>
      </c>
      <c r="F44" s="150">
        <f t="shared" si="10"/>
        <v>30.818114682884453</v>
      </c>
      <c r="G44" s="84">
        <f t="shared" si="11"/>
        <v>30.818114682884453</v>
      </c>
    </row>
    <row r="45" spans="1:7" ht="12.75">
      <c r="A45" s="71">
        <v>18020100</v>
      </c>
      <c r="B45" s="86" t="s">
        <v>171</v>
      </c>
      <c r="C45" s="87">
        <v>4744400</v>
      </c>
      <c r="D45" s="87">
        <v>4744400</v>
      </c>
      <c r="E45" s="88">
        <v>1498554</v>
      </c>
      <c r="F45" s="150">
        <f t="shared" si="10"/>
        <v>31.585743191973698</v>
      </c>
      <c r="G45" s="84">
        <f t="shared" si="11"/>
        <v>31.585743191973698</v>
      </c>
    </row>
    <row r="46" spans="1:7" ht="12.75">
      <c r="A46" s="71"/>
      <c r="B46" s="86" t="s">
        <v>172</v>
      </c>
      <c r="C46" s="87"/>
      <c r="D46" s="87"/>
      <c r="E46" s="88"/>
      <c r="F46" s="150"/>
      <c r="G46" s="84"/>
    </row>
    <row r="47" spans="1:7" ht="12.75">
      <c r="A47" s="71">
        <v>18020200</v>
      </c>
      <c r="B47" s="86" t="s">
        <v>173</v>
      </c>
      <c r="C47" s="87">
        <v>2161600</v>
      </c>
      <c r="D47" s="87">
        <v>2161600</v>
      </c>
      <c r="E47" s="88">
        <v>629745</v>
      </c>
      <c r="F47" s="150">
        <f>E47/C47*100</f>
        <v>29.13328090303479</v>
      </c>
      <c r="G47" s="84">
        <f>E47/D47*100</f>
        <v>29.13328090303479</v>
      </c>
    </row>
    <row r="48" spans="1:7" ht="12.75">
      <c r="A48" s="71"/>
      <c r="B48" s="86" t="s">
        <v>172</v>
      </c>
      <c r="C48" s="87"/>
      <c r="D48" s="87"/>
      <c r="E48" s="88"/>
      <c r="F48" s="150"/>
      <c r="G48" s="84"/>
    </row>
    <row r="49" spans="1:7" ht="12.75">
      <c r="A49" s="80">
        <v>18030000</v>
      </c>
      <c r="B49" s="81" t="s">
        <v>43</v>
      </c>
      <c r="C49" s="82">
        <f>C50+C51</f>
        <v>443400</v>
      </c>
      <c r="D49" s="82">
        <f>D50+D51</f>
        <v>443400</v>
      </c>
      <c r="E49" s="85">
        <f>E50+E51</f>
        <v>549162</v>
      </c>
      <c r="F49" s="150">
        <f aca="true" t="shared" si="12" ref="F49:F51">E49/C49*100</f>
        <v>123.85250338294993</v>
      </c>
      <c r="G49" s="84">
        <f aca="true" t="shared" si="13" ref="G49:G51">E49/D49*100</f>
        <v>123.85250338294993</v>
      </c>
    </row>
    <row r="50" spans="1:7" ht="12.75">
      <c r="A50" s="71">
        <v>18030100</v>
      </c>
      <c r="B50" s="86" t="s">
        <v>44</v>
      </c>
      <c r="C50" s="87">
        <v>398700</v>
      </c>
      <c r="D50" s="87">
        <v>398700</v>
      </c>
      <c r="E50" s="88">
        <v>342694</v>
      </c>
      <c r="F50" s="150">
        <f t="shared" si="12"/>
        <v>85.95284675194381</v>
      </c>
      <c r="G50" s="84">
        <f t="shared" si="13"/>
        <v>85.95284675194381</v>
      </c>
    </row>
    <row r="51" spans="1:7" ht="12.75">
      <c r="A51" s="71">
        <v>18030200</v>
      </c>
      <c r="B51" s="86" t="s">
        <v>45</v>
      </c>
      <c r="C51" s="87">
        <v>44700</v>
      </c>
      <c r="D51" s="87">
        <v>44700</v>
      </c>
      <c r="E51" s="88">
        <v>206468</v>
      </c>
      <c r="F51" s="150">
        <f t="shared" si="12"/>
        <v>461.8970917225951</v>
      </c>
      <c r="G51" s="84">
        <f t="shared" si="13"/>
        <v>461.8970917225951</v>
      </c>
    </row>
    <row r="52" spans="1:7" ht="12.75">
      <c r="A52" s="80">
        <v>18040000</v>
      </c>
      <c r="B52" s="81" t="s">
        <v>174</v>
      </c>
      <c r="C52" s="82">
        <f>C56+C60+C62+C64</f>
        <v>0</v>
      </c>
      <c r="D52" s="82">
        <f>D56+D60+D62+D64</f>
        <v>0</v>
      </c>
      <c r="E52" s="82">
        <f>E56+E60+E62+E64+E54+E58</f>
        <v>-106167</v>
      </c>
      <c r="F52" s="150">
        <v>0</v>
      </c>
      <c r="G52" s="84">
        <v>0</v>
      </c>
    </row>
    <row r="53" spans="1:7" ht="12.75">
      <c r="A53" s="80"/>
      <c r="B53" s="81" t="s">
        <v>175</v>
      </c>
      <c r="C53" s="82"/>
      <c r="D53" s="82"/>
      <c r="E53" s="85"/>
      <c r="F53" s="150"/>
      <c r="G53" s="84"/>
    </row>
    <row r="54" spans="1:7" ht="12.75">
      <c r="A54" s="80">
        <v>18040100</v>
      </c>
      <c r="B54" s="81" t="s">
        <v>176</v>
      </c>
      <c r="C54" s="82">
        <v>0</v>
      </c>
      <c r="D54" s="82">
        <v>0</v>
      </c>
      <c r="E54" s="85">
        <v>-1822</v>
      </c>
      <c r="F54" s="150">
        <v>0</v>
      </c>
      <c r="G54" s="84">
        <v>0</v>
      </c>
    </row>
    <row r="55" spans="1:7" ht="12.75">
      <c r="A55" s="80"/>
      <c r="B55" s="86" t="s">
        <v>267</v>
      </c>
      <c r="C55" s="82"/>
      <c r="D55" s="82"/>
      <c r="E55" s="85"/>
      <c r="F55" s="150"/>
      <c r="G55" s="84"/>
    </row>
    <row r="56" spans="1:7" ht="12.75">
      <c r="A56" s="71">
        <v>18040200</v>
      </c>
      <c r="B56" s="86" t="s">
        <v>176</v>
      </c>
      <c r="C56" s="87">
        <v>0</v>
      </c>
      <c r="D56" s="87">
        <v>0</v>
      </c>
      <c r="E56" s="85">
        <v>-70712</v>
      </c>
      <c r="F56" s="150">
        <v>0</v>
      </c>
      <c r="G56" s="84">
        <v>0</v>
      </c>
    </row>
    <row r="57" spans="1:7" ht="12.75">
      <c r="A57" s="71"/>
      <c r="B57" s="86" t="s">
        <v>177</v>
      </c>
      <c r="C57" s="87"/>
      <c r="D57" s="87"/>
      <c r="E57" s="85"/>
      <c r="F57" s="150"/>
      <c r="G57" s="84"/>
    </row>
    <row r="58" spans="1:7" ht="12.75">
      <c r="A58" s="71">
        <v>18040600</v>
      </c>
      <c r="B58" s="86" t="s">
        <v>268</v>
      </c>
      <c r="C58" s="87">
        <v>0</v>
      </c>
      <c r="D58" s="87">
        <v>0</v>
      </c>
      <c r="E58" s="85">
        <v>-2235</v>
      </c>
      <c r="F58" s="150">
        <v>0</v>
      </c>
      <c r="G58" s="84">
        <v>0</v>
      </c>
    </row>
    <row r="59" spans="1:7" ht="12.75">
      <c r="A59" s="71"/>
      <c r="B59" s="86" t="s">
        <v>267</v>
      </c>
      <c r="C59" s="87"/>
      <c r="D59" s="87"/>
      <c r="E59" s="85"/>
      <c r="F59" s="150"/>
      <c r="G59" s="84"/>
    </row>
    <row r="60" spans="1:7" ht="12.75">
      <c r="A60" s="71">
        <v>18040700</v>
      </c>
      <c r="B60" s="86" t="s">
        <v>178</v>
      </c>
      <c r="C60" s="87">
        <v>0</v>
      </c>
      <c r="D60" s="87">
        <v>0</v>
      </c>
      <c r="E60" s="92">
        <v>-2686</v>
      </c>
      <c r="F60" s="150">
        <v>0</v>
      </c>
      <c r="G60" s="84">
        <v>0</v>
      </c>
    </row>
    <row r="61" spans="1:7" ht="12.75">
      <c r="A61" s="71"/>
      <c r="B61" s="86" t="s">
        <v>179</v>
      </c>
      <c r="C61" s="87"/>
      <c r="D61" s="87"/>
      <c r="E61" s="88"/>
      <c r="F61" s="150"/>
      <c r="G61" s="84"/>
    </row>
    <row r="62" spans="1:7" ht="12.75">
      <c r="A62" s="71">
        <v>18040800</v>
      </c>
      <c r="B62" s="86" t="s">
        <v>180</v>
      </c>
      <c r="C62" s="87">
        <v>0</v>
      </c>
      <c r="D62" s="87">
        <v>0</v>
      </c>
      <c r="E62" s="85">
        <v>-26207</v>
      </c>
      <c r="F62" s="150">
        <v>0</v>
      </c>
      <c r="G62" s="84">
        <v>0</v>
      </c>
    </row>
    <row r="63" spans="1:7" ht="12.75">
      <c r="A63" s="71"/>
      <c r="B63" s="86" t="s">
        <v>181</v>
      </c>
      <c r="C63" s="87"/>
      <c r="D63" s="87"/>
      <c r="E63" s="85"/>
      <c r="F63" s="150"/>
      <c r="G63" s="84"/>
    </row>
    <row r="64" spans="1:7" ht="12.75">
      <c r="A64" s="71">
        <v>18041400</v>
      </c>
      <c r="B64" s="86" t="s">
        <v>182</v>
      </c>
      <c r="C64" s="87">
        <v>0</v>
      </c>
      <c r="D64" s="87">
        <v>0</v>
      </c>
      <c r="E64" s="88">
        <v>-2505</v>
      </c>
      <c r="F64" s="150">
        <v>0</v>
      </c>
      <c r="G64" s="84">
        <v>0</v>
      </c>
    </row>
    <row r="65" spans="1:7" ht="12.75">
      <c r="A65" s="71"/>
      <c r="B65" s="86" t="s">
        <v>183</v>
      </c>
      <c r="C65" s="87"/>
      <c r="D65" s="87"/>
      <c r="E65" s="85"/>
      <c r="F65" s="150"/>
      <c r="G65" s="84"/>
    </row>
    <row r="66" spans="1:7" ht="12.75">
      <c r="A66" s="80">
        <v>20000000</v>
      </c>
      <c r="B66" s="81" t="s">
        <v>46</v>
      </c>
      <c r="C66" s="82">
        <f>C67+C73+C84+C90</f>
        <v>8057400</v>
      </c>
      <c r="D66" s="82">
        <f>D67+D73+D84+D90</f>
        <v>8057400</v>
      </c>
      <c r="E66" s="82">
        <f>E67+E73+E90</f>
        <v>7385404</v>
      </c>
      <c r="F66" s="150">
        <f aca="true" t="shared" si="14" ref="F66:F67">E66/C66*100</f>
        <v>91.65989028718941</v>
      </c>
      <c r="G66" s="84">
        <f aca="true" t="shared" si="15" ref="G66:G68">E66/D66*100</f>
        <v>91.65989028718941</v>
      </c>
    </row>
    <row r="67" spans="1:7" ht="12.75">
      <c r="A67" s="80">
        <v>21000000</v>
      </c>
      <c r="B67" s="81" t="s">
        <v>47</v>
      </c>
      <c r="C67" s="82">
        <f>C69+C72+C68</f>
        <v>39500</v>
      </c>
      <c r="D67" s="82">
        <f>D69+D72+D68</f>
        <v>39500</v>
      </c>
      <c r="E67" s="82">
        <f>E69+E72+E68</f>
        <v>27289</v>
      </c>
      <c r="F67" s="150">
        <f t="shared" si="14"/>
        <v>69.08607594936709</v>
      </c>
      <c r="G67" s="84">
        <f t="shared" si="15"/>
        <v>69.08607594936709</v>
      </c>
    </row>
    <row r="68" spans="1:7" ht="12.75">
      <c r="A68" s="80">
        <v>21080500</v>
      </c>
      <c r="B68" s="81" t="s">
        <v>48</v>
      </c>
      <c r="C68" s="82">
        <v>7500</v>
      </c>
      <c r="D68" s="82">
        <v>7500</v>
      </c>
      <c r="E68" s="85">
        <v>0</v>
      </c>
      <c r="F68" s="150">
        <v>0</v>
      </c>
      <c r="G68" s="84">
        <f t="shared" si="15"/>
        <v>0</v>
      </c>
    </row>
    <row r="69" spans="1:7" ht="12.75">
      <c r="A69" s="80">
        <v>21080900</v>
      </c>
      <c r="B69" s="81" t="s">
        <v>184</v>
      </c>
      <c r="C69" s="82">
        <v>0</v>
      </c>
      <c r="D69" s="82">
        <v>0</v>
      </c>
      <c r="E69" s="85">
        <v>3</v>
      </c>
      <c r="F69" s="150">
        <v>0</v>
      </c>
      <c r="G69" s="84">
        <v>0</v>
      </c>
    </row>
    <row r="70" spans="1:7" ht="12.75">
      <c r="A70" s="80"/>
      <c r="B70" s="81" t="s">
        <v>185</v>
      </c>
      <c r="C70" s="82"/>
      <c r="D70" s="82"/>
      <c r="E70" s="85"/>
      <c r="F70" s="150"/>
      <c r="G70" s="84"/>
    </row>
    <row r="71" spans="1:7" ht="12.75">
      <c r="A71" s="80"/>
      <c r="B71" s="81" t="s">
        <v>186</v>
      </c>
      <c r="C71" s="82"/>
      <c r="D71" s="82"/>
      <c r="E71" s="85"/>
      <c r="F71" s="150"/>
      <c r="G71" s="84"/>
    </row>
    <row r="72" spans="1:7" ht="12.75">
      <c r="A72" s="71">
        <v>21081100</v>
      </c>
      <c r="B72" s="86" t="s">
        <v>49</v>
      </c>
      <c r="C72" s="87">
        <v>32000</v>
      </c>
      <c r="D72" s="87">
        <v>32000</v>
      </c>
      <c r="E72" s="92">
        <v>27286</v>
      </c>
      <c r="F72" s="150">
        <f aca="true" t="shared" si="16" ref="F72:F75">E72/C72*100</f>
        <v>85.26875000000001</v>
      </c>
      <c r="G72" s="84">
        <f aca="true" t="shared" si="17" ref="G72:G75">E72/D72*100</f>
        <v>85.26875000000001</v>
      </c>
    </row>
    <row r="73" spans="1:7" ht="12.75">
      <c r="A73" s="80">
        <v>22000000</v>
      </c>
      <c r="B73" s="81" t="s">
        <v>187</v>
      </c>
      <c r="C73" s="82">
        <f>C74</f>
        <v>5241900</v>
      </c>
      <c r="D73" s="82">
        <f>D74</f>
        <v>5241900</v>
      </c>
      <c r="E73" s="82">
        <f>E74+E84</f>
        <v>7310412</v>
      </c>
      <c r="F73" s="150">
        <f t="shared" si="16"/>
        <v>139.461111429062</v>
      </c>
      <c r="G73" s="84">
        <f t="shared" si="17"/>
        <v>139.461111429062</v>
      </c>
    </row>
    <row r="74" spans="1:7" ht="12.75">
      <c r="A74" s="80">
        <v>22010000</v>
      </c>
      <c r="B74" s="81" t="s">
        <v>52</v>
      </c>
      <c r="C74" s="82">
        <f>C77+C75+C78+C80</f>
        <v>5241900</v>
      </c>
      <c r="D74" s="82">
        <f>D77+D75+D78+D80</f>
        <v>5241900</v>
      </c>
      <c r="E74" s="82">
        <f>E77+E75+E78+E80</f>
        <v>5300575</v>
      </c>
      <c r="F74" s="150">
        <f t="shared" si="16"/>
        <v>101.11934603865012</v>
      </c>
      <c r="G74" s="84">
        <f t="shared" si="17"/>
        <v>101.11934603865012</v>
      </c>
    </row>
    <row r="75" spans="1:7" ht="12.75">
      <c r="A75" s="80">
        <v>22010300</v>
      </c>
      <c r="B75" s="81" t="s">
        <v>188</v>
      </c>
      <c r="C75" s="82">
        <v>402000</v>
      </c>
      <c r="D75" s="82">
        <v>402000</v>
      </c>
      <c r="E75" s="85">
        <v>360043</v>
      </c>
      <c r="F75" s="150">
        <f t="shared" si="16"/>
        <v>89.56293532338309</v>
      </c>
      <c r="G75" s="84">
        <f t="shared" si="17"/>
        <v>89.56293532338309</v>
      </c>
    </row>
    <row r="76" spans="1:7" ht="12.75">
      <c r="A76" s="80"/>
      <c r="B76" s="81" t="s">
        <v>54</v>
      </c>
      <c r="C76" s="82"/>
      <c r="D76" s="82"/>
      <c r="E76" s="85"/>
      <c r="F76" s="150"/>
      <c r="G76" s="84"/>
    </row>
    <row r="77" spans="1:7" ht="12.75">
      <c r="A77" s="80">
        <v>22012500</v>
      </c>
      <c r="B77" s="81" t="s">
        <v>189</v>
      </c>
      <c r="C77" s="82">
        <v>3281600</v>
      </c>
      <c r="D77" s="82">
        <v>3281600</v>
      </c>
      <c r="E77" s="85">
        <v>3674013</v>
      </c>
      <c r="F77" s="150">
        <f aca="true" t="shared" si="18" ref="F77:F78">E77/C77*100</f>
        <v>111.95797781569965</v>
      </c>
      <c r="G77" s="84">
        <f aca="true" t="shared" si="19" ref="G77:G78">E77/D77*100</f>
        <v>111.95797781569965</v>
      </c>
    </row>
    <row r="78" spans="1:7" ht="12.75">
      <c r="A78" s="80">
        <v>22012600</v>
      </c>
      <c r="B78" s="81" t="s">
        <v>190</v>
      </c>
      <c r="C78" s="82">
        <v>1528000</v>
      </c>
      <c r="D78" s="82">
        <v>1528000</v>
      </c>
      <c r="E78" s="85">
        <v>1197800</v>
      </c>
      <c r="F78" s="150">
        <f t="shared" si="18"/>
        <v>78.39005235602095</v>
      </c>
      <c r="G78" s="84">
        <f t="shared" si="19"/>
        <v>78.39005235602095</v>
      </c>
    </row>
    <row r="79" spans="1:7" ht="12.75">
      <c r="A79" s="80"/>
      <c r="B79" s="81" t="s">
        <v>57</v>
      </c>
      <c r="C79" s="82"/>
      <c r="D79" s="82"/>
      <c r="E79" s="85"/>
      <c r="F79" s="150"/>
      <c r="G79" s="84"/>
    </row>
    <row r="80" spans="1:7" ht="12.75">
      <c r="A80" s="80">
        <v>22012900</v>
      </c>
      <c r="B80" s="81" t="s">
        <v>191</v>
      </c>
      <c r="C80" s="82">
        <v>30300</v>
      </c>
      <c r="D80" s="82">
        <v>30300</v>
      </c>
      <c r="E80" s="85">
        <v>68719</v>
      </c>
      <c r="F80" s="150">
        <f>E80/C80*100</f>
        <v>226.7953795379538</v>
      </c>
      <c r="G80" s="84">
        <f>E80/D80*100</f>
        <v>226.7953795379538</v>
      </c>
    </row>
    <row r="81" spans="1:7" ht="12.75">
      <c r="A81" s="80"/>
      <c r="B81" s="81" t="s">
        <v>192</v>
      </c>
      <c r="C81" s="82"/>
      <c r="D81" s="82"/>
      <c r="E81" s="85"/>
      <c r="F81" s="150"/>
      <c r="G81" s="84"/>
    </row>
    <row r="82" spans="1:7" ht="12.75">
      <c r="A82" s="80"/>
      <c r="B82" s="81" t="s">
        <v>193</v>
      </c>
      <c r="C82" s="82"/>
      <c r="D82" s="82"/>
      <c r="E82" s="85"/>
      <c r="F82" s="150"/>
      <c r="G82" s="84"/>
    </row>
    <row r="83" spans="1:7" ht="12.75">
      <c r="A83" s="80"/>
      <c r="B83" s="81" t="s">
        <v>194</v>
      </c>
      <c r="C83" s="82"/>
      <c r="D83" s="82"/>
      <c r="E83" s="85"/>
      <c r="F83" s="150"/>
      <c r="G83" s="84"/>
    </row>
    <row r="84" spans="1:7" ht="12.75">
      <c r="A84" s="80">
        <v>22090000</v>
      </c>
      <c r="B84" s="81" t="s">
        <v>62</v>
      </c>
      <c r="C84" s="82">
        <f>C85+C87+C88</f>
        <v>2720000</v>
      </c>
      <c r="D84" s="82">
        <f>D85+D87+D88</f>
        <v>2720000</v>
      </c>
      <c r="E84" s="82">
        <f>E85+E87+E88</f>
        <v>2009837</v>
      </c>
      <c r="F84" s="150">
        <f aca="true" t="shared" si="20" ref="F84:F85">E84/C84*100</f>
        <v>73.89106617647059</v>
      </c>
      <c r="G84" s="84">
        <f aca="true" t="shared" si="21" ref="G84:G85">E84/D84*100</f>
        <v>73.89106617647059</v>
      </c>
    </row>
    <row r="85" spans="1:7" ht="12.75">
      <c r="A85" s="71">
        <v>22090100</v>
      </c>
      <c r="B85" s="86" t="s">
        <v>195</v>
      </c>
      <c r="C85" s="87">
        <v>14100</v>
      </c>
      <c r="D85" s="87">
        <v>14100</v>
      </c>
      <c r="E85" s="88">
        <v>244566</v>
      </c>
      <c r="F85" s="150">
        <f t="shared" si="20"/>
        <v>1734.5106382978724</v>
      </c>
      <c r="G85" s="84">
        <f t="shared" si="21"/>
        <v>1734.5106382978724</v>
      </c>
    </row>
    <row r="86" spans="1:7" ht="12.75">
      <c r="A86" s="71"/>
      <c r="B86" s="86" t="s">
        <v>196</v>
      </c>
      <c r="C86" s="87"/>
      <c r="D86" s="87"/>
      <c r="E86" s="88"/>
      <c r="F86" s="150"/>
      <c r="G86" s="84"/>
    </row>
    <row r="87" spans="1:7" ht="12.75">
      <c r="A87" s="71">
        <v>22090200</v>
      </c>
      <c r="B87" s="86" t="s">
        <v>65</v>
      </c>
      <c r="C87" s="87">
        <v>0</v>
      </c>
      <c r="D87" s="87">
        <v>0</v>
      </c>
      <c r="E87" s="88">
        <v>11154</v>
      </c>
      <c r="F87" s="150">
        <v>0</v>
      </c>
      <c r="G87" s="84">
        <v>0</v>
      </c>
    </row>
    <row r="88" spans="1:7" ht="12.75">
      <c r="A88" s="71">
        <v>22090400</v>
      </c>
      <c r="B88" s="86" t="s">
        <v>197</v>
      </c>
      <c r="C88" s="87">
        <v>2705900</v>
      </c>
      <c r="D88" s="87">
        <v>2705900</v>
      </c>
      <c r="E88" s="88">
        <v>1754117</v>
      </c>
      <c r="F88" s="150">
        <f>E88/C88*100</f>
        <v>64.82564026756347</v>
      </c>
      <c r="G88" s="84">
        <f>E88/D88*100</f>
        <v>64.82564026756347</v>
      </c>
    </row>
    <row r="89" spans="1:7" ht="12.75">
      <c r="A89" s="71"/>
      <c r="B89" s="86" t="s">
        <v>198</v>
      </c>
      <c r="C89" s="87"/>
      <c r="D89" s="87"/>
      <c r="E89" s="88"/>
      <c r="F89" s="150"/>
      <c r="G89" s="84"/>
    </row>
    <row r="90" spans="1:7" ht="12.75">
      <c r="A90" s="80">
        <v>24000000</v>
      </c>
      <c r="B90" s="81" t="s">
        <v>70</v>
      </c>
      <c r="C90" s="82">
        <f>C91</f>
        <v>56000</v>
      </c>
      <c r="D90" s="82">
        <f>D91</f>
        <v>56000</v>
      </c>
      <c r="E90" s="85">
        <f>E91</f>
        <v>47703</v>
      </c>
      <c r="F90" s="150">
        <f aca="true" t="shared" si="22" ref="F90:F92">E90/C90*100</f>
        <v>85.18392857142857</v>
      </c>
      <c r="G90" s="84">
        <f aca="true" t="shared" si="23" ref="G90:G92">E90/D90*100</f>
        <v>85.18392857142857</v>
      </c>
    </row>
    <row r="91" spans="1:7" ht="12.75">
      <c r="A91" s="80">
        <v>24060000</v>
      </c>
      <c r="B91" s="81" t="s">
        <v>48</v>
      </c>
      <c r="C91" s="82">
        <f>C92+C93</f>
        <v>56000</v>
      </c>
      <c r="D91" s="82">
        <f>D92+D93</f>
        <v>56000</v>
      </c>
      <c r="E91" s="82">
        <f>E92+E93</f>
        <v>47703</v>
      </c>
      <c r="F91" s="150">
        <f t="shared" si="22"/>
        <v>85.18392857142857</v>
      </c>
      <c r="G91" s="84">
        <f t="shared" si="23"/>
        <v>85.18392857142857</v>
      </c>
    </row>
    <row r="92" spans="1:7" ht="12.75">
      <c r="A92" s="71">
        <v>24060300</v>
      </c>
      <c r="B92" s="86" t="s">
        <v>48</v>
      </c>
      <c r="C92" s="87">
        <v>56000</v>
      </c>
      <c r="D92" s="87">
        <v>56000</v>
      </c>
      <c r="E92" s="88">
        <v>47223</v>
      </c>
      <c r="F92" s="150">
        <f t="shared" si="22"/>
        <v>84.3267857142857</v>
      </c>
      <c r="G92" s="84">
        <f t="shared" si="23"/>
        <v>84.3267857142857</v>
      </c>
    </row>
    <row r="93" spans="1:7" ht="12.75">
      <c r="A93" s="71">
        <v>24060600</v>
      </c>
      <c r="B93" s="86" t="s">
        <v>294</v>
      </c>
      <c r="C93" s="87">
        <v>0</v>
      </c>
      <c r="D93" s="87">
        <v>0</v>
      </c>
      <c r="E93" s="88">
        <v>480</v>
      </c>
      <c r="F93" s="150">
        <v>0</v>
      </c>
      <c r="G93" s="84">
        <v>0</v>
      </c>
    </row>
    <row r="94" spans="1:7" ht="12.75">
      <c r="A94" s="80">
        <v>30000000</v>
      </c>
      <c r="B94" s="81" t="s">
        <v>199</v>
      </c>
      <c r="C94" s="82">
        <f aca="true" t="shared" si="24" ref="C94:C95">C95</f>
        <v>28000</v>
      </c>
      <c r="D94" s="82">
        <f aca="true" t="shared" si="25" ref="D94:D95">D95</f>
        <v>28000</v>
      </c>
      <c r="E94" s="85">
        <f aca="true" t="shared" si="26" ref="E94:E95">E95</f>
        <v>23900</v>
      </c>
      <c r="F94" s="150">
        <f aca="true" t="shared" si="27" ref="F94:F96">E94/C94*100</f>
        <v>85.35714285714285</v>
      </c>
      <c r="G94" s="84">
        <f aca="true" t="shared" si="28" ref="G94:G96">E94/D94*100</f>
        <v>85.35714285714285</v>
      </c>
    </row>
    <row r="95" spans="1:7" ht="12.75">
      <c r="A95" s="80">
        <v>31000000</v>
      </c>
      <c r="B95" s="81" t="s">
        <v>77</v>
      </c>
      <c r="C95" s="82">
        <f t="shared" si="24"/>
        <v>28000</v>
      </c>
      <c r="D95" s="82">
        <f t="shared" si="25"/>
        <v>28000</v>
      </c>
      <c r="E95" s="85">
        <f t="shared" si="26"/>
        <v>23900</v>
      </c>
      <c r="F95" s="150">
        <f t="shared" si="27"/>
        <v>85.35714285714285</v>
      </c>
      <c r="G95" s="84">
        <f t="shared" si="28"/>
        <v>85.35714285714285</v>
      </c>
    </row>
    <row r="96" spans="1:7" ht="12.75">
      <c r="A96" s="71">
        <v>31010200</v>
      </c>
      <c r="B96" s="86" t="s">
        <v>200</v>
      </c>
      <c r="C96" s="87">
        <v>28000</v>
      </c>
      <c r="D96" s="87">
        <v>28000</v>
      </c>
      <c r="E96" s="88">
        <v>23900</v>
      </c>
      <c r="F96" s="150">
        <f t="shared" si="27"/>
        <v>85.35714285714285</v>
      </c>
      <c r="G96" s="84">
        <f t="shared" si="28"/>
        <v>85.35714285714285</v>
      </c>
    </row>
    <row r="97" spans="1:7" ht="12.75">
      <c r="A97" s="71"/>
      <c r="B97" s="86" t="s">
        <v>201</v>
      </c>
      <c r="C97" s="87"/>
      <c r="D97" s="87"/>
      <c r="E97" s="85"/>
      <c r="F97" s="150"/>
      <c r="G97" s="84"/>
    </row>
    <row r="98" spans="1:7" ht="13.5">
      <c r="A98" s="71"/>
      <c r="B98" s="86" t="s">
        <v>202</v>
      </c>
      <c r="C98" s="87"/>
      <c r="D98" s="87"/>
      <c r="E98" s="85"/>
      <c r="F98" s="152"/>
      <c r="G98" s="93"/>
    </row>
    <row r="99" spans="1:7" ht="15.75">
      <c r="A99" s="94">
        <v>900101</v>
      </c>
      <c r="B99" s="95" t="s">
        <v>203</v>
      </c>
      <c r="C99" s="96">
        <f>C15+C66+C94</f>
        <v>54802700</v>
      </c>
      <c r="D99" s="96">
        <f>D15+D66+D94</f>
        <v>126632190</v>
      </c>
      <c r="E99" s="96">
        <f>E15+E66+E94</f>
        <v>120776617</v>
      </c>
      <c r="F99" s="97">
        <f>E99/C99*100</f>
        <v>220.38442813948947</v>
      </c>
      <c r="G99" s="97">
        <f>E99/D99*100</f>
        <v>95.37592060912789</v>
      </c>
    </row>
    <row r="100" spans="1:7" ht="15.75">
      <c r="A100" s="94"/>
      <c r="B100" s="95"/>
      <c r="C100" s="96"/>
      <c r="D100" s="96"/>
      <c r="E100" s="96"/>
      <c r="F100" s="97"/>
      <c r="G100" s="97"/>
    </row>
    <row r="101" spans="1:7" ht="12.75">
      <c r="A101" s="80">
        <v>40000000</v>
      </c>
      <c r="B101" s="98" t="s">
        <v>82</v>
      </c>
      <c r="C101" s="85">
        <f aca="true" t="shared" si="29" ref="C101:C102">C102</f>
        <v>288371918</v>
      </c>
      <c r="D101" s="85">
        <f aca="true" t="shared" si="30" ref="D101:D102">D102</f>
        <v>333066463</v>
      </c>
      <c r="E101" s="85">
        <f aca="true" t="shared" si="31" ref="E101:E102">E102</f>
        <v>330715547</v>
      </c>
      <c r="F101" s="153">
        <f aca="true" t="shared" si="32" ref="F101:F103">E101/C101*100</f>
        <v>114.6836867104376</v>
      </c>
      <c r="G101" s="99">
        <f aca="true" t="shared" si="33" ref="G101:G103">E101/D101*100</f>
        <v>99.29416009680926</v>
      </c>
    </row>
    <row r="102" spans="1:7" ht="12.75">
      <c r="A102" s="80">
        <v>41000000</v>
      </c>
      <c r="B102" s="100" t="s">
        <v>83</v>
      </c>
      <c r="C102" s="85">
        <f t="shared" si="29"/>
        <v>288371918</v>
      </c>
      <c r="D102" s="85">
        <f t="shared" si="30"/>
        <v>333066463</v>
      </c>
      <c r="E102" s="85">
        <f t="shared" si="31"/>
        <v>330715547</v>
      </c>
      <c r="F102" s="150">
        <f t="shared" si="32"/>
        <v>114.6836867104376</v>
      </c>
      <c r="G102" s="154">
        <f t="shared" si="33"/>
        <v>99.29416009680926</v>
      </c>
    </row>
    <row r="103" spans="1:7" ht="12.75">
      <c r="A103" s="80">
        <v>41030000</v>
      </c>
      <c r="B103" s="100" t="s">
        <v>84</v>
      </c>
      <c r="C103" s="85">
        <f>C105+C109+C113+C116+C117+C154</f>
        <v>288371918</v>
      </c>
      <c r="D103" s="85">
        <f>D105+D109+D113+D116+D117+D154</f>
        <v>333066463</v>
      </c>
      <c r="E103" s="85">
        <f>E105+E109+E113+E116+E117+E154</f>
        <v>330715547</v>
      </c>
      <c r="F103" s="150">
        <f t="shared" si="32"/>
        <v>114.6836867104376</v>
      </c>
      <c r="G103" s="154">
        <f t="shared" si="33"/>
        <v>99.29416009680926</v>
      </c>
    </row>
    <row r="104" spans="1:7" ht="12.75">
      <c r="A104" s="71"/>
      <c r="B104" s="70" t="s">
        <v>85</v>
      </c>
      <c r="C104" s="90"/>
      <c r="D104" s="90"/>
      <c r="E104" s="82"/>
      <c r="F104" s="150"/>
      <c r="G104" s="154"/>
    </row>
    <row r="105" spans="1:7" ht="12.75">
      <c r="A105" s="71">
        <v>41030600</v>
      </c>
      <c r="B105" s="70" t="s">
        <v>204</v>
      </c>
      <c r="C105" s="101">
        <v>117323500</v>
      </c>
      <c r="D105" s="101">
        <v>123236133</v>
      </c>
      <c r="E105" s="102">
        <v>123196781</v>
      </c>
      <c r="F105" s="150">
        <f>E105/C105*100</f>
        <v>105.00605675759758</v>
      </c>
      <c r="G105" s="154">
        <f>E105/D105*100</f>
        <v>99.96806780686636</v>
      </c>
    </row>
    <row r="106" spans="1:7" ht="12.75">
      <c r="A106" s="71"/>
      <c r="B106" s="70" t="s">
        <v>205</v>
      </c>
      <c r="C106" s="90"/>
      <c r="D106" s="101"/>
      <c r="E106" s="102"/>
      <c r="F106" s="150"/>
      <c r="G106" s="154"/>
    </row>
    <row r="107" spans="1:7" ht="12.75">
      <c r="A107" s="71"/>
      <c r="B107" s="70" t="s">
        <v>206</v>
      </c>
      <c r="C107" s="90"/>
      <c r="D107" s="101"/>
      <c r="E107" s="82"/>
      <c r="F107" s="150"/>
      <c r="G107" s="154"/>
    </row>
    <row r="108" spans="1:7" ht="12.75">
      <c r="A108" s="71"/>
      <c r="B108" s="70" t="s">
        <v>207</v>
      </c>
      <c r="C108" s="90"/>
      <c r="D108" s="101"/>
      <c r="E108" s="82"/>
      <c r="F108" s="150"/>
      <c r="G108" s="154"/>
    </row>
    <row r="109" spans="1:7" ht="12.75">
      <c r="A109" s="71">
        <v>41030800</v>
      </c>
      <c r="B109" s="70" t="s">
        <v>208</v>
      </c>
      <c r="C109" s="90">
        <v>81555600</v>
      </c>
      <c r="D109" s="101">
        <v>74241536</v>
      </c>
      <c r="E109" s="82">
        <v>74241536</v>
      </c>
      <c r="F109" s="150">
        <f>E109/C109*100</f>
        <v>91.03180652217628</v>
      </c>
      <c r="G109" s="154">
        <f>E109/D109*100</f>
        <v>100</v>
      </c>
    </row>
    <row r="110" spans="1:7" ht="12.75">
      <c r="A110" s="71"/>
      <c r="B110" s="70" t="s">
        <v>209</v>
      </c>
      <c r="C110" s="90"/>
      <c r="D110" s="101"/>
      <c r="E110" s="87"/>
      <c r="F110" s="150"/>
      <c r="G110" s="154"/>
    </row>
    <row r="111" spans="1:7" ht="12.75">
      <c r="A111" s="71"/>
      <c r="B111" s="70" t="s">
        <v>210</v>
      </c>
      <c r="C111" s="90"/>
      <c r="D111" s="101"/>
      <c r="E111" s="82"/>
      <c r="F111" s="150"/>
      <c r="G111" s="154"/>
    </row>
    <row r="112" spans="1:7" ht="12.75">
      <c r="A112" s="71"/>
      <c r="B112" s="70" t="s">
        <v>211</v>
      </c>
      <c r="C112" s="90"/>
      <c r="D112" s="101"/>
      <c r="E112" s="102"/>
      <c r="F112" s="150"/>
      <c r="G112" s="154"/>
    </row>
    <row r="113" spans="1:7" ht="12.75">
      <c r="A113" s="71">
        <v>41031000</v>
      </c>
      <c r="B113" s="70" t="s">
        <v>212</v>
      </c>
      <c r="C113" s="90">
        <v>8640</v>
      </c>
      <c r="D113" s="101">
        <v>17426</v>
      </c>
      <c r="E113" s="102">
        <v>17426</v>
      </c>
      <c r="F113" s="150">
        <f>E113/C113*100</f>
        <v>201.68981481481484</v>
      </c>
      <c r="G113" s="154">
        <f>E113/D113*100</f>
        <v>100</v>
      </c>
    </row>
    <row r="114" spans="1:7" ht="12.75">
      <c r="A114" s="71"/>
      <c r="B114" s="70" t="s">
        <v>213</v>
      </c>
      <c r="C114" s="90"/>
      <c r="D114" s="101"/>
      <c r="E114" s="102"/>
      <c r="F114" s="150"/>
      <c r="G114" s="154"/>
    </row>
    <row r="115" spans="1:7" ht="12.75">
      <c r="A115" s="71"/>
      <c r="B115" s="70" t="s">
        <v>214</v>
      </c>
      <c r="C115" s="90"/>
      <c r="D115" s="101"/>
      <c r="E115" s="102"/>
      <c r="F115" s="150"/>
      <c r="G115" s="154"/>
    </row>
    <row r="116" spans="1:7" ht="12.75">
      <c r="A116" s="103">
        <v>41033900</v>
      </c>
      <c r="B116" s="104" t="s">
        <v>97</v>
      </c>
      <c r="C116" s="101">
        <v>54144043</v>
      </c>
      <c r="D116" s="101">
        <v>92590454</v>
      </c>
      <c r="E116" s="105">
        <v>91838388</v>
      </c>
      <c r="F116" s="155">
        <f aca="true" t="shared" si="34" ref="F116:F118">E116/C116*100</f>
        <v>169.6186374556477</v>
      </c>
      <c r="G116" s="154">
        <f aca="true" t="shared" si="35" ref="G116:G118">E116/D116*100</f>
        <v>99.18774995962328</v>
      </c>
    </row>
    <row r="117" spans="1:7" ht="12.75">
      <c r="A117" s="107">
        <v>41035000</v>
      </c>
      <c r="B117" s="108" t="s">
        <v>98</v>
      </c>
      <c r="C117" s="101">
        <f>C118+C122+C125+C129+C131+C132+C134+C139+C143+C145+C146+C148</f>
        <v>34179502</v>
      </c>
      <c r="D117" s="101">
        <f>D118+D122+D125+D129+D131+D132+D134+D139+D143+D145+D146+D148+D150</f>
        <v>41893581</v>
      </c>
      <c r="E117" s="101">
        <f>E118+E122+E125+E129+E131+E132+E134+E139+E143+E145+E146+E148+E150</f>
        <v>40433713</v>
      </c>
      <c r="F117" s="155">
        <f t="shared" si="34"/>
        <v>118.29813377620306</v>
      </c>
      <c r="G117" s="154">
        <f t="shared" si="35"/>
        <v>96.51529431203315</v>
      </c>
    </row>
    <row r="118" spans="1:7" ht="12.75">
      <c r="A118" s="103">
        <v>41035000</v>
      </c>
      <c r="B118" s="104" t="s">
        <v>215</v>
      </c>
      <c r="C118" s="90">
        <v>7500</v>
      </c>
      <c r="D118" s="101">
        <v>7500</v>
      </c>
      <c r="E118" s="105">
        <v>0</v>
      </c>
      <c r="F118" s="155">
        <f t="shared" si="34"/>
        <v>0</v>
      </c>
      <c r="G118" s="154">
        <f t="shared" si="35"/>
        <v>0</v>
      </c>
    </row>
    <row r="119" spans="1:7" ht="12.75">
      <c r="A119" s="103"/>
      <c r="B119" s="104" t="s">
        <v>110</v>
      </c>
      <c r="C119" s="90"/>
      <c r="D119" s="101"/>
      <c r="E119" s="105"/>
      <c r="F119" s="155"/>
      <c r="G119" s="154"/>
    </row>
    <row r="120" spans="1:7" ht="12.75">
      <c r="A120" s="103"/>
      <c r="B120" s="104" t="s">
        <v>111</v>
      </c>
      <c r="C120" s="90"/>
      <c r="D120" s="101"/>
      <c r="E120" s="105"/>
      <c r="F120" s="155"/>
      <c r="G120" s="154"/>
    </row>
    <row r="121" spans="1:7" ht="12.75">
      <c r="A121" s="103"/>
      <c r="B121" s="104" t="s">
        <v>216</v>
      </c>
      <c r="C121" s="90"/>
      <c r="D121" s="101"/>
      <c r="E121" s="105"/>
      <c r="F121" s="155"/>
      <c r="G121" s="154"/>
    </row>
    <row r="122" spans="1:7" ht="12.75">
      <c r="A122" s="103">
        <v>41035000</v>
      </c>
      <c r="B122" s="104" t="s">
        <v>217</v>
      </c>
      <c r="C122" s="90">
        <v>9969</v>
      </c>
      <c r="D122" s="101">
        <v>75819</v>
      </c>
      <c r="E122" s="105">
        <v>27657</v>
      </c>
      <c r="F122" s="155">
        <f>E122/C122*100</f>
        <v>277.43003310261815</v>
      </c>
      <c r="G122" s="154">
        <f>E122/D122*100</f>
        <v>36.47766391010169</v>
      </c>
    </row>
    <row r="123" spans="1:7" ht="12.75">
      <c r="A123" s="103"/>
      <c r="B123" s="104" t="s">
        <v>218</v>
      </c>
      <c r="C123" s="90"/>
      <c r="D123" s="101"/>
      <c r="E123" s="105"/>
      <c r="F123" s="155"/>
      <c r="G123" s="154"/>
    </row>
    <row r="124" spans="1:7" ht="12.75">
      <c r="A124" s="103"/>
      <c r="B124" s="104" t="s">
        <v>117</v>
      </c>
      <c r="C124" s="90"/>
      <c r="D124" s="101"/>
      <c r="E124" s="105"/>
      <c r="F124" s="155"/>
      <c r="G124" s="154"/>
    </row>
    <row r="125" spans="1:7" ht="12.75">
      <c r="A125" s="103">
        <v>41035000</v>
      </c>
      <c r="B125" s="104" t="s">
        <v>215</v>
      </c>
      <c r="C125" s="90">
        <v>360000</v>
      </c>
      <c r="D125" s="101">
        <v>360000</v>
      </c>
      <c r="E125" s="105">
        <v>360000</v>
      </c>
      <c r="F125" s="155">
        <f>E125/C125*100</f>
        <v>100</v>
      </c>
      <c r="G125" s="154">
        <f>E125/D125*100</f>
        <v>100</v>
      </c>
    </row>
    <row r="126" spans="1:7" ht="12.75">
      <c r="A126" s="103"/>
      <c r="B126" s="104" t="s">
        <v>110</v>
      </c>
      <c r="C126" s="90"/>
      <c r="D126" s="101"/>
      <c r="E126" s="105"/>
      <c r="F126" s="155"/>
      <c r="G126" s="154"/>
    </row>
    <row r="127" spans="1:7" ht="12.75">
      <c r="A127" s="103"/>
      <c r="B127" s="104" t="s">
        <v>113</v>
      </c>
      <c r="C127" s="90"/>
      <c r="D127" s="101"/>
      <c r="E127" s="105"/>
      <c r="F127" s="155"/>
      <c r="G127" s="154"/>
    </row>
    <row r="128" spans="1:7" ht="12.75">
      <c r="A128" s="103"/>
      <c r="B128" s="109" t="s">
        <v>219</v>
      </c>
      <c r="C128" s="90"/>
      <c r="D128" s="101"/>
      <c r="E128" s="105"/>
      <c r="F128" s="155"/>
      <c r="G128" s="154"/>
    </row>
    <row r="129" spans="1:7" ht="12.75">
      <c r="A129" s="103">
        <v>41035000</v>
      </c>
      <c r="B129" s="104" t="s">
        <v>99</v>
      </c>
      <c r="C129" s="101">
        <v>50000</v>
      </c>
      <c r="D129" s="101">
        <v>30400</v>
      </c>
      <c r="E129" s="105">
        <v>30376</v>
      </c>
      <c r="F129" s="155">
        <f>E129/C129*100</f>
        <v>60.751999999999995</v>
      </c>
      <c r="G129" s="154">
        <f>E129/D129*100</f>
        <v>99.92105263157895</v>
      </c>
    </row>
    <row r="130" spans="1:7" ht="12.75">
      <c r="A130" s="103"/>
      <c r="B130" s="109" t="s">
        <v>269</v>
      </c>
      <c r="C130" s="101"/>
      <c r="D130" s="101"/>
      <c r="E130" s="105"/>
      <c r="F130" s="155"/>
      <c r="G130" s="154"/>
    </row>
    <row r="131" spans="1:7" ht="12.75">
      <c r="A131" s="103">
        <v>41035000</v>
      </c>
      <c r="B131" s="104" t="s">
        <v>101</v>
      </c>
      <c r="C131" s="101">
        <v>33260600</v>
      </c>
      <c r="D131" s="101">
        <v>35106302</v>
      </c>
      <c r="E131" s="105">
        <v>34614272</v>
      </c>
      <c r="F131" s="155">
        <f aca="true" t="shared" si="36" ref="F131:F132">E131/C131*100</f>
        <v>104.06989651419396</v>
      </c>
      <c r="G131" s="154">
        <f aca="true" t="shared" si="37" ref="G131:G132">E131/D131*100</f>
        <v>98.59845676710694</v>
      </c>
    </row>
    <row r="132" spans="1:7" ht="12.75">
      <c r="A132" s="103">
        <v>41035000</v>
      </c>
      <c r="B132" s="104" t="s">
        <v>270</v>
      </c>
      <c r="C132" s="101">
        <v>391433</v>
      </c>
      <c r="D132" s="101">
        <v>391433</v>
      </c>
      <c r="E132" s="105">
        <v>358486</v>
      </c>
      <c r="F132" s="155">
        <f t="shared" si="36"/>
        <v>91.58297844075487</v>
      </c>
      <c r="G132" s="154">
        <f t="shared" si="37"/>
        <v>91.58297844075487</v>
      </c>
    </row>
    <row r="133" spans="1:7" ht="12.75">
      <c r="A133" s="103"/>
      <c r="B133" s="109" t="s">
        <v>250</v>
      </c>
      <c r="C133" s="101"/>
      <c r="D133" s="101"/>
      <c r="E133" s="105"/>
      <c r="F133" s="155"/>
      <c r="G133" s="154"/>
    </row>
    <row r="134" spans="1:7" ht="12.75">
      <c r="A134" s="103">
        <v>41035000</v>
      </c>
      <c r="B134" s="104" t="s">
        <v>271</v>
      </c>
      <c r="C134" s="101">
        <v>100000</v>
      </c>
      <c r="D134" s="101">
        <v>100000</v>
      </c>
      <c r="E134" s="105">
        <v>0</v>
      </c>
      <c r="F134" s="155">
        <f>E134/C134*100</f>
        <v>0</v>
      </c>
      <c r="G134" s="154">
        <f>E134/D134*100</f>
        <v>0</v>
      </c>
    </row>
    <row r="135" spans="1:7" ht="12.75">
      <c r="A135" s="103"/>
      <c r="B135" s="109" t="s">
        <v>272</v>
      </c>
      <c r="C135" s="101"/>
      <c r="D135" s="101"/>
      <c r="E135" s="105"/>
      <c r="F135" s="155"/>
      <c r="G135" s="154"/>
    </row>
    <row r="136" spans="1:7" ht="12.75">
      <c r="A136" s="103"/>
      <c r="B136" s="109" t="s">
        <v>273</v>
      </c>
      <c r="C136" s="101"/>
      <c r="D136" s="101"/>
      <c r="E136" s="105"/>
      <c r="F136" s="155"/>
      <c r="G136" s="154"/>
    </row>
    <row r="137" spans="1:7" ht="12.75">
      <c r="A137" s="103"/>
      <c r="B137" s="109" t="s">
        <v>274</v>
      </c>
      <c r="C137" s="101"/>
      <c r="D137" s="101"/>
      <c r="E137" s="105"/>
      <c r="F137" s="155"/>
      <c r="G137" s="154"/>
    </row>
    <row r="138" spans="1:7" ht="12.75">
      <c r="A138" s="103"/>
      <c r="B138" s="109" t="s">
        <v>275</v>
      </c>
      <c r="C138" s="101"/>
      <c r="D138" s="101"/>
      <c r="E138" s="105"/>
      <c r="F138" s="155"/>
      <c r="G138" s="154"/>
    </row>
    <row r="139" spans="1:7" ht="12.75">
      <c r="A139" s="71">
        <v>41035000</v>
      </c>
      <c r="B139" s="58" t="s">
        <v>215</v>
      </c>
      <c r="C139" s="101">
        <v>0</v>
      </c>
      <c r="D139" s="101">
        <v>1126000</v>
      </c>
      <c r="E139" s="105">
        <v>953761</v>
      </c>
      <c r="F139" s="155">
        <v>0</v>
      </c>
      <c r="G139" s="154">
        <f>E139/D139*100</f>
        <v>84.70346358792185</v>
      </c>
    </row>
    <row r="140" spans="1:7" ht="12.75">
      <c r="A140" s="71"/>
      <c r="B140" s="58" t="s">
        <v>110</v>
      </c>
      <c r="C140" s="101"/>
      <c r="D140" s="101"/>
      <c r="E140" s="105"/>
      <c r="F140" s="155"/>
      <c r="G140" s="154"/>
    </row>
    <row r="141" spans="1:7" ht="12.75">
      <c r="A141" s="71"/>
      <c r="B141" s="58" t="s">
        <v>285</v>
      </c>
      <c r="C141" s="101"/>
      <c r="D141" s="101"/>
      <c r="E141" s="105"/>
      <c r="F141" s="155"/>
      <c r="G141" s="154"/>
    </row>
    <row r="142" spans="1:7" ht="12.75">
      <c r="A142" s="71"/>
      <c r="B142" s="58" t="s">
        <v>219</v>
      </c>
      <c r="C142" s="101"/>
      <c r="D142" s="101"/>
      <c r="E142" s="105"/>
      <c r="F142" s="155"/>
      <c r="G142" s="154"/>
    </row>
    <row r="143" spans="1:7" ht="12.75">
      <c r="A143" s="71">
        <v>41035000</v>
      </c>
      <c r="B143" s="58" t="s">
        <v>251</v>
      </c>
      <c r="C143" s="101">
        <v>0</v>
      </c>
      <c r="D143" s="101">
        <v>20000</v>
      </c>
      <c r="E143" s="105">
        <v>0</v>
      </c>
      <c r="F143" s="155">
        <v>0</v>
      </c>
      <c r="G143" s="154">
        <f>E143/D143*100</f>
        <v>0</v>
      </c>
    </row>
    <row r="144" spans="1:7" ht="12.75">
      <c r="A144" s="71"/>
      <c r="B144" s="58" t="s">
        <v>252</v>
      </c>
      <c r="C144" s="101"/>
      <c r="D144" s="101"/>
      <c r="E144" s="105"/>
      <c r="F144" s="155"/>
      <c r="G144" s="154"/>
    </row>
    <row r="145" spans="1:7" ht="12.75">
      <c r="A145" s="71">
        <v>41035000</v>
      </c>
      <c r="B145" s="58" t="s">
        <v>281</v>
      </c>
      <c r="C145" s="101">
        <v>0</v>
      </c>
      <c r="D145" s="101">
        <v>109901</v>
      </c>
      <c r="E145" s="105">
        <v>109901</v>
      </c>
      <c r="F145" s="155">
        <v>0</v>
      </c>
      <c r="G145" s="154">
        <f aca="true" t="shared" si="38" ref="G145:G146">E145/D145*100</f>
        <v>100</v>
      </c>
    </row>
    <row r="146" spans="1:7" ht="12.75">
      <c r="A146" s="71">
        <v>41035000</v>
      </c>
      <c r="B146" s="58" t="s">
        <v>251</v>
      </c>
      <c r="C146" s="101">
        <v>0</v>
      </c>
      <c r="D146" s="101">
        <v>4179666</v>
      </c>
      <c r="E146" s="105">
        <v>3593878</v>
      </c>
      <c r="F146" s="155">
        <v>0</v>
      </c>
      <c r="G146" s="154">
        <f t="shared" si="38"/>
        <v>85.98481314057152</v>
      </c>
    </row>
    <row r="147" spans="1:7" ht="12.75">
      <c r="A147" s="71"/>
      <c r="B147" s="58" t="s">
        <v>284</v>
      </c>
      <c r="C147" s="101"/>
      <c r="D147" s="101"/>
      <c r="E147" s="105"/>
      <c r="F147" s="155"/>
      <c r="G147" s="154"/>
    </row>
    <row r="148" spans="1:7" ht="12.75">
      <c r="A148" s="71">
        <v>41035000</v>
      </c>
      <c r="B148" s="58" t="s">
        <v>282</v>
      </c>
      <c r="C148" s="101">
        <v>0</v>
      </c>
      <c r="D148" s="101">
        <v>307732</v>
      </c>
      <c r="E148" s="105">
        <v>307668</v>
      </c>
      <c r="F148" s="155">
        <v>0</v>
      </c>
      <c r="G148" s="154">
        <f>E148/D148*100</f>
        <v>99.97920268285391</v>
      </c>
    </row>
    <row r="149" spans="1:7" ht="12.75">
      <c r="A149" s="71"/>
      <c r="B149" s="58" t="s">
        <v>283</v>
      </c>
      <c r="C149" s="101"/>
      <c r="D149" s="101"/>
      <c r="E149" s="105"/>
      <c r="F149" s="155"/>
      <c r="G149" s="154"/>
    </row>
    <row r="150" spans="1:7" ht="12.75">
      <c r="A150" s="71">
        <v>41035000</v>
      </c>
      <c r="B150" s="58" t="s">
        <v>300</v>
      </c>
      <c r="C150" s="101">
        <v>0</v>
      </c>
      <c r="D150" s="101">
        <v>78828</v>
      </c>
      <c r="E150" s="105">
        <v>77714</v>
      </c>
      <c r="F150" s="155">
        <v>0</v>
      </c>
      <c r="G150" s="154">
        <f>E150/D150*100</f>
        <v>98.5867965697468</v>
      </c>
    </row>
    <row r="151" spans="1:7" ht="12.75">
      <c r="A151" s="71"/>
      <c r="B151" s="172" t="s">
        <v>290</v>
      </c>
      <c r="C151" s="101"/>
      <c r="D151" s="101"/>
      <c r="E151" s="105"/>
      <c r="F151" s="155"/>
      <c r="G151" s="154"/>
    </row>
    <row r="152" spans="1:7" ht="12.75">
      <c r="A152" s="103">
        <v>41035200</v>
      </c>
      <c r="B152" s="109" t="s">
        <v>276</v>
      </c>
      <c r="C152" s="101">
        <v>493326</v>
      </c>
      <c r="D152" s="101">
        <v>493326</v>
      </c>
      <c r="E152" s="105"/>
      <c r="F152" s="155">
        <f>E152/C152*100</f>
        <v>0</v>
      </c>
      <c r="G152" s="154">
        <f>E152/D152*100</f>
        <v>0</v>
      </c>
    </row>
    <row r="153" spans="1:7" ht="12.75">
      <c r="A153" s="103"/>
      <c r="B153" s="109" t="s">
        <v>254</v>
      </c>
      <c r="C153" s="101"/>
      <c r="D153" s="101"/>
      <c r="E153" s="105"/>
      <c r="F153" s="155"/>
      <c r="G153" s="154"/>
    </row>
    <row r="154" spans="1:7" ht="12.75">
      <c r="A154" s="71">
        <v>41035800</v>
      </c>
      <c r="B154" s="86" t="s">
        <v>222</v>
      </c>
      <c r="C154" s="90">
        <v>1160633</v>
      </c>
      <c r="D154" s="101">
        <v>1087333</v>
      </c>
      <c r="E154" s="105">
        <v>987703</v>
      </c>
      <c r="F154" s="155">
        <f>E154/C154*100</f>
        <v>85.10037195220195</v>
      </c>
      <c r="G154" s="154">
        <f>E154/D154*100</f>
        <v>90.83721362268965</v>
      </c>
    </row>
    <row r="155" spans="1:7" ht="12.75">
      <c r="A155" s="71"/>
      <c r="B155" s="86" t="s">
        <v>223</v>
      </c>
      <c r="C155" s="90"/>
      <c r="D155" s="101"/>
      <c r="E155" s="105"/>
      <c r="F155" s="155"/>
      <c r="G155" s="154"/>
    </row>
    <row r="156" spans="1:7" ht="12.75">
      <c r="A156" s="71"/>
      <c r="B156" s="86" t="s">
        <v>224</v>
      </c>
      <c r="C156" s="90"/>
      <c r="D156" s="101"/>
      <c r="E156" s="111"/>
      <c r="F156" s="155"/>
      <c r="G156" s="154"/>
    </row>
    <row r="157" spans="1:7" ht="12.75">
      <c r="A157" s="71"/>
      <c r="B157" s="86" t="s">
        <v>225</v>
      </c>
      <c r="C157" s="90"/>
      <c r="D157" s="101"/>
      <c r="E157" s="102"/>
      <c r="F157" s="150"/>
      <c r="G157" s="154"/>
    </row>
    <row r="158" spans="1:7" ht="12.75">
      <c r="A158" s="71"/>
      <c r="B158" s="86" t="s">
        <v>226</v>
      </c>
      <c r="C158" s="90"/>
      <c r="D158" s="101"/>
      <c r="E158" s="102"/>
      <c r="F158" s="150"/>
      <c r="G158" s="154"/>
    </row>
    <row r="159" spans="1:7" ht="13.5">
      <c r="A159" s="71"/>
      <c r="B159" s="86"/>
      <c r="C159" s="90"/>
      <c r="D159" s="101"/>
      <c r="E159" s="102"/>
      <c r="F159" s="150"/>
      <c r="G159" s="154"/>
    </row>
    <row r="160" spans="1:7" ht="13.5">
      <c r="A160" s="113">
        <v>900102</v>
      </c>
      <c r="B160" s="114" t="s">
        <v>227</v>
      </c>
      <c r="C160" s="115">
        <f>C99+C101</f>
        <v>343174618</v>
      </c>
      <c r="D160" s="115">
        <f>D99+D101</f>
        <v>459698653</v>
      </c>
      <c r="E160" s="115">
        <f>E99+E101</f>
        <v>451492164</v>
      </c>
      <c r="F160" s="157">
        <f>E160/C160*100</f>
        <v>131.56339085660466</v>
      </c>
      <c r="G160" s="158">
        <f>E160/D160*100</f>
        <v>98.21481117109126</v>
      </c>
    </row>
    <row r="161" spans="1:7" ht="13.5">
      <c r="A161" s="94">
        <v>602100</v>
      </c>
      <c r="B161" s="116" t="s">
        <v>228</v>
      </c>
      <c r="C161" s="115"/>
      <c r="D161" s="85"/>
      <c r="E161" s="105">
        <v>22565602</v>
      </c>
      <c r="F161" s="84"/>
      <c r="G161" s="84"/>
    </row>
    <row r="162" spans="1:7" ht="13.5">
      <c r="A162" s="94">
        <v>603000</v>
      </c>
      <c r="B162" s="116" t="s">
        <v>229</v>
      </c>
      <c r="C162" s="115"/>
      <c r="D162" s="115"/>
      <c r="E162" s="118"/>
      <c r="F162" s="119"/>
      <c r="G162" s="119"/>
    </row>
    <row r="163" spans="1:7" ht="15.75" customHeight="1">
      <c r="A163" s="94">
        <v>208400</v>
      </c>
      <c r="B163" s="116" t="s">
        <v>277</v>
      </c>
      <c r="C163" s="115"/>
      <c r="D163" s="115"/>
      <c r="E163" s="160">
        <v>-1336413</v>
      </c>
      <c r="F163" s="119"/>
      <c r="G163" s="119"/>
    </row>
    <row r="164" spans="1:7" ht="13.5">
      <c r="A164" s="120"/>
      <c r="B164" s="121" t="s">
        <v>230</v>
      </c>
      <c r="C164" s="115">
        <f>C160</f>
        <v>343174618</v>
      </c>
      <c r="D164" s="115">
        <f>D160</f>
        <v>459698653</v>
      </c>
      <c r="E164" s="115">
        <f>E160+E161+E162+E163</f>
        <v>472721353</v>
      </c>
      <c r="F164" s="119">
        <f aca="true" t="shared" si="39" ref="F164:F167">E164/C164*100</f>
        <v>137.74950949315254</v>
      </c>
      <c r="G164" s="119">
        <f aca="true" t="shared" si="40" ref="G164:G167">E164/D164*100</f>
        <v>102.83287756338065</v>
      </c>
    </row>
    <row r="165" spans="1:7" ht="12.75">
      <c r="A165" s="80"/>
      <c r="B165" s="122" t="s">
        <v>231</v>
      </c>
      <c r="C165" s="123">
        <f>C166+C181</f>
        <v>9665941</v>
      </c>
      <c r="D165" s="123">
        <f>D166+D181</f>
        <v>17833430</v>
      </c>
      <c r="E165" s="123">
        <f>E166+E181</f>
        <v>16901706</v>
      </c>
      <c r="F165" s="161">
        <f t="shared" si="39"/>
        <v>174.85836091902485</v>
      </c>
      <c r="G165" s="124">
        <f t="shared" si="40"/>
        <v>94.77540775947196</v>
      </c>
    </row>
    <row r="166" spans="1:7" ht="12.75">
      <c r="A166" s="80">
        <v>25000000</v>
      </c>
      <c r="B166" s="81" t="s">
        <v>71</v>
      </c>
      <c r="C166" s="85">
        <f>C167+C174</f>
        <v>9665941</v>
      </c>
      <c r="D166" s="85">
        <f>D167+D174</f>
        <v>15738504</v>
      </c>
      <c r="E166" s="85">
        <f>E167+E174</f>
        <v>14926749</v>
      </c>
      <c r="F166" s="163">
        <f t="shared" si="39"/>
        <v>154.42623744547996</v>
      </c>
      <c r="G166" s="84">
        <f t="shared" si="40"/>
        <v>94.84223532300147</v>
      </c>
    </row>
    <row r="167" spans="1:7" ht="12.75">
      <c r="A167" s="80">
        <v>25010000</v>
      </c>
      <c r="B167" s="81" t="s">
        <v>232</v>
      </c>
      <c r="C167" s="85">
        <f>C169+C171+C172</f>
        <v>9665941</v>
      </c>
      <c r="D167" s="85">
        <f>D169+D171+D172</f>
        <v>9629011</v>
      </c>
      <c r="E167" s="85">
        <f>E169+E171+E172</f>
        <v>8692166</v>
      </c>
      <c r="F167" s="163">
        <f t="shared" si="39"/>
        <v>89.92570925065651</v>
      </c>
      <c r="G167" s="84">
        <f t="shared" si="40"/>
        <v>90.27059996088903</v>
      </c>
    </row>
    <row r="168" spans="1:7" ht="12.75">
      <c r="A168" s="80"/>
      <c r="B168" s="81" t="s">
        <v>73</v>
      </c>
      <c r="C168" s="85"/>
      <c r="D168" s="85"/>
      <c r="E168" s="85"/>
      <c r="F168" s="163"/>
      <c r="G168" s="125"/>
    </row>
    <row r="169" spans="1:7" ht="12.75">
      <c r="A169" s="71">
        <v>25010100</v>
      </c>
      <c r="B169" s="86" t="s">
        <v>233</v>
      </c>
      <c r="C169" s="88">
        <v>9330718</v>
      </c>
      <c r="D169" s="88">
        <v>9158048</v>
      </c>
      <c r="E169" s="92">
        <v>8273599</v>
      </c>
      <c r="F169" s="150">
        <f>E169/C169*100</f>
        <v>88.67055032635216</v>
      </c>
      <c r="G169" s="84">
        <f>E169/D169*100</f>
        <v>90.34238518950764</v>
      </c>
    </row>
    <row r="170" spans="1:7" ht="12.75">
      <c r="A170" s="71"/>
      <c r="B170" s="86" t="s">
        <v>234</v>
      </c>
      <c r="C170" s="88"/>
      <c r="D170" s="88"/>
      <c r="E170" s="126"/>
      <c r="F170" s="150"/>
      <c r="G170" s="84"/>
    </row>
    <row r="171" spans="1:7" ht="12.75">
      <c r="A171" s="71">
        <v>25010300</v>
      </c>
      <c r="B171" s="86" t="s">
        <v>75</v>
      </c>
      <c r="C171" s="88">
        <v>335223</v>
      </c>
      <c r="D171" s="92">
        <v>402583</v>
      </c>
      <c r="E171" s="127">
        <v>319508</v>
      </c>
      <c r="F171" s="163">
        <f>E171/C171*100</f>
        <v>95.31207584205141</v>
      </c>
      <c r="G171" s="84">
        <f aca="true" t="shared" si="41" ref="G171:G172">E171/D171*100</f>
        <v>79.36450371724588</v>
      </c>
    </row>
    <row r="172" spans="1:7" ht="12.75">
      <c r="A172" s="71">
        <v>25010400</v>
      </c>
      <c r="B172" s="86" t="s">
        <v>235</v>
      </c>
      <c r="C172" s="88">
        <v>0</v>
      </c>
      <c r="D172" s="92">
        <v>68380</v>
      </c>
      <c r="E172" s="92">
        <v>99059</v>
      </c>
      <c r="F172" s="150">
        <v>0</v>
      </c>
      <c r="G172" s="84">
        <f t="shared" si="41"/>
        <v>144.86545773618016</v>
      </c>
    </row>
    <row r="173" spans="1:7" ht="12.75">
      <c r="A173" s="71"/>
      <c r="B173" s="86" t="s">
        <v>236</v>
      </c>
      <c r="C173" s="88"/>
      <c r="D173" s="92"/>
      <c r="E173" s="92"/>
      <c r="F173" s="150"/>
      <c r="G173" s="84"/>
    </row>
    <row r="174" spans="1:7" ht="12.75">
      <c r="A174" s="80">
        <v>25020000</v>
      </c>
      <c r="B174" s="81" t="s">
        <v>237</v>
      </c>
      <c r="C174" s="85">
        <f>C175+C176</f>
        <v>0</v>
      </c>
      <c r="D174" s="127">
        <f>D175+D176</f>
        <v>6109493</v>
      </c>
      <c r="E174" s="127">
        <f>E175+E176</f>
        <v>6234583</v>
      </c>
      <c r="F174" s="150">
        <v>0</v>
      </c>
      <c r="G174" s="84">
        <f aca="true" t="shared" si="42" ref="G174:G176">E174/D174*100</f>
        <v>102.0474694053991</v>
      </c>
    </row>
    <row r="175" spans="1:7" ht="12.75">
      <c r="A175" s="71">
        <v>25020100</v>
      </c>
      <c r="B175" s="86" t="s">
        <v>238</v>
      </c>
      <c r="C175" s="88">
        <v>0</v>
      </c>
      <c r="D175" s="92">
        <v>3441910</v>
      </c>
      <c r="E175" s="92">
        <v>3441910</v>
      </c>
      <c r="F175" s="150">
        <v>0</v>
      </c>
      <c r="G175" s="84">
        <f t="shared" si="42"/>
        <v>100</v>
      </c>
    </row>
    <row r="176" spans="1:7" ht="12.75">
      <c r="A176" s="71">
        <v>25020200</v>
      </c>
      <c r="B176" s="86" t="s">
        <v>239</v>
      </c>
      <c r="C176" s="88">
        <v>0</v>
      </c>
      <c r="D176" s="92">
        <v>2667583</v>
      </c>
      <c r="E176" s="92">
        <v>2792673</v>
      </c>
      <c r="F176" s="150">
        <v>0</v>
      </c>
      <c r="G176" s="84">
        <f t="shared" si="42"/>
        <v>104.68926365177767</v>
      </c>
    </row>
    <row r="177" spans="1:7" ht="14.25">
      <c r="A177" s="71"/>
      <c r="B177" s="86" t="s">
        <v>240</v>
      </c>
      <c r="C177" s="128"/>
      <c r="D177" s="126"/>
      <c r="E177" s="128"/>
      <c r="F177" s="164"/>
      <c r="G177" s="129"/>
    </row>
    <row r="178" spans="1:7" ht="14.25">
      <c r="A178" s="71"/>
      <c r="B178" s="86" t="s">
        <v>241</v>
      </c>
      <c r="C178" s="128"/>
      <c r="D178" s="126"/>
      <c r="E178" s="128"/>
      <c r="F178" s="164"/>
      <c r="G178" s="129"/>
    </row>
    <row r="179" spans="1:7" ht="14.25">
      <c r="A179" s="71"/>
      <c r="B179" s="86" t="s">
        <v>242</v>
      </c>
      <c r="C179" s="128"/>
      <c r="D179" s="128"/>
      <c r="E179" s="128"/>
      <c r="F179" s="164"/>
      <c r="G179" s="129"/>
    </row>
    <row r="180" spans="1:7" ht="14.25">
      <c r="A180" s="71"/>
      <c r="B180" s="86" t="s">
        <v>243</v>
      </c>
      <c r="C180" s="128"/>
      <c r="D180" s="128"/>
      <c r="E180" s="128"/>
      <c r="F180" s="164"/>
      <c r="G180" s="129"/>
    </row>
    <row r="181" spans="1:7" ht="14.25">
      <c r="A181" s="80">
        <v>40000000</v>
      </c>
      <c r="B181" s="81" t="s">
        <v>295</v>
      </c>
      <c r="C181" s="88">
        <f aca="true" t="shared" si="43" ref="C181:C183">C182</f>
        <v>0</v>
      </c>
      <c r="D181" s="88">
        <f aca="true" t="shared" si="44" ref="D181:D183">D182</f>
        <v>2094926</v>
      </c>
      <c r="E181" s="88">
        <f aca="true" t="shared" si="45" ref="E181:E183">E182</f>
        <v>1974957</v>
      </c>
      <c r="F181" s="164">
        <v>0</v>
      </c>
      <c r="G181" s="129">
        <f aca="true" t="shared" si="46" ref="G181:G185">E181/D181*100</f>
        <v>94.27335380820135</v>
      </c>
    </row>
    <row r="182" spans="1:7" ht="14.25">
      <c r="A182" s="80">
        <v>41000000</v>
      </c>
      <c r="B182" s="81" t="s">
        <v>83</v>
      </c>
      <c r="C182" s="88">
        <f t="shared" si="43"/>
        <v>0</v>
      </c>
      <c r="D182" s="88">
        <f t="shared" si="44"/>
        <v>2094926</v>
      </c>
      <c r="E182" s="88">
        <f t="shared" si="45"/>
        <v>1974957</v>
      </c>
      <c r="F182" s="164">
        <v>0</v>
      </c>
      <c r="G182" s="129">
        <f t="shared" si="46"/>
        <v>94.27335380820135</v>
      </c>
    </row>
    <row r="183" spans="1:7" ht="14.25">
      <c r="A183" s="80">
        <v>41030000</v>
      </c>
      <c r="B183" s="57" t="s">
        <v>296</v>
      </c>
      <c r="C183" s="88">
        <f t="shared" si="43"/>
        <v>0</v>
      </c>
      <c r="D183" s="88">
        <f t="shared" si="44"/>
        <v>2094926</v>
      </c>
      <c r="E183" s="88">
        <f t="shared" si="45"/>
        <v>1974957</v>
      </c>
      <c r="F183" s="164">
        <v>0</v>
      </c>
      <c r="G183" s="129">
        <f t="shared" si="46"/>
        <v>94.27335380820135</v>
      </c>
    </row>
    <row r="184" spans="1:7" ht="14.25">
      <c r="A184" s="103">
        <v>41035000</v>
      </c>
      <c r="B184" s="171" t="s">
        <v>297</v>
      </c>
      <c r="C184" s="88">
        <f>C185+C187</f>
        <v>0</v>
      </c>
      <c r="D184" s="88">
        <f>D185+D187+D190</f>
        <v>2094926</v>
      </c>
      <c r="E184" s="88">
        <f>E185+E187+E190</f>
        <v>1974957</v>
      </c>
      <c r="F184" s="164">
        <v>0</v>
      </c>
      <c r="G184" s="129">
        <f t="shared" si="46"/>
        <v>94.27335380820135</v>
      </c>
    </row>
    <row r="185" spans="1:7" ht="14.25">
      <c r="A185" s="71">
        <v>41035000</v>
      </c>
      <c r="B185" s="58" t="s">
        <v>251</v>
      </c>
      <c r="C185" s="88">
        <v>0</v>
      </c>
      <c r="D185" s="88">
        <v>45490</v>
      </c>
      <c r="E185" s="88">
        <v>45490</v>
      </c>
      <c r="F185" s="164">
        <v>0</v>
      </c>
      <c r="G185" s="129">
        <f t="shared" si="46"/>
        <v>100</v>
      </c>
    </row>
    <row r="186" spans="1:7" ht="14.25">
      <c r="A186" s="71"/>
      <c r="B186" s="58" t="s">
        <v>284</v>
      </c>
      <c r="C186" s="128"/>
      <c r="D186" s="128"/>
      <c r="E186" s="128"/>
      <c r="F186" s="164"/>
      <c r="G186" s="129"/>
    </row>
    <row r="187" spans="1:7" ht="14.25">
      <c r="A187" s="71">
        <v>41035000</v>
      </c>
      <c r="B187" s="58" t="s">
        <v>286</v>
      </c>
      <c r="C187" s="88">
        <v>0</v>
      </c>
      <c r="D187" s="88">
        <v>200165</v>
      </c>
      <c r="E187" s="88">
        <v>196485</v>
      </c>
      <c r="F187" s="164">
        <v>0</v>
      </c>
      <c r="G187" s="129">
        <f>E187/D187*100</f>
        <v>98.16151674868235</v>
      </c>
    </row>
    <row r="188" spans="1:7" ht="14.25">
      <c r="A188" s="71"/>
      <c r="B188" s="172" t="s">
        <v>298</v>
      </c>
      <c r="C188" s="128"/>
      <c r="D188" s="128"/>
      <c r="E188" s="128"/>
      <c r="F188" s="164"/>
      <c r="G188" s="129"/>
    </row>
    <row r="189" spans="1:7" ht="14.25">
      <c r="A189" s="71"/>
      <c r="B189" s="172" t="s">
        <v>288</v>
      </c>
      <c r="C189" s="128"/>
      <c r="D189" s="128"/>
      <c r="E189" s="128"/>
      <c r="F189" s="164"/>
      <c r="G189" s="129"/>
    </row>
    <row r="190" spans="1:7" ht="14.25">
      <c r="A190" s="71">
        <v>41035000</v>
      </c>
      <c r="B190" s="58" t="s">
        <v>301</v>
      </c>
      <c r="C190" s="88">
        <v>0</v>
      </c>
      <c r="D190" s="88">
        <v>1849271</v>
      </c>
      <c r="E190" s="88">
        <v>1732982</v>
      </c>
      <c r="F190" s="164">
        <v>0</v>
      </c>
      <c r="G190" s="129">
        <f>E190/D190*100</f>
        <v>93.71163015047551</v>
      </c>
    </row>
    <row r="191" spans="1:7" ht="14.25">
      <c r="A191" s="71"/>
      <c r="B191" s="172" t="s">
        <v>292</v>
      </c>
      <c r="C191" s="128"/>
      <c r="D191" s="128"/>
      <c r="E191" s="128"/>
      <c r="F191" s="164"/>
      <c r="G191" s="129"/>
    </row>
    <row r="192" spans="1:7" ht="15">
      <c r="A192" s="71"/>
      <c r="B192" s="58"/>
      <c r="C192" s="128"/>
      <c r="D192" s="128"/>
      <c r="E192" s="128"/>
      <c r="F192" s="164"/>
      <c r="G192" s="129"/>
    </row>
    <row r="193" spans="1:7" ht="13.5">
      <c r="A193" s="94">
        <v>602100</v>
      </c>
      <c r="B193" s="132" t="s">
        <v>228</v>
      </c>
      <c r="C193" s="133"/>
      <c r="D193" s="133"/>
      <c r="E193" s="117">
        <v>1797887</v>
      </c>
      <c r="F193" s="135"/>
      <c r="G193" s="119"/>
    </row>
    <row r="194" spans="1:7" ht="13.5">
      <c r="A194" s="94">
        <v>602300</v>
      </c>
      <c r="B194" s="136" t="s">
        <v>244</v>
      </c>
      <c r="C194" s="133"/>
      <c r="D194" s="133"/>
      <c r="E194" s="160">
        <v>-8964</v>
      </c>
      <c r="F194" s="135"/>
      <c r="G194" s="135"/>
    </row>
    <row r="195" spans="1:7" ht="13.5">
      <c r="A195" s="94">
        <v>602400</v>
      </c>
      <c r="B195" s="116" t="s">
        <v>277</v>
      </c>
      <c r="C195" s="133"/>
      <c r="D195" s="133"/>
      <c r="E195" s="160">
        <v>1336413</v>
      </c>
      <c r="F195" s="135"/>
      <c r="G195" s="135"/>
    </row>
    <row r="196" spans="1:7" ht="13.5">
      <c r="A196" s="100"/>
      <c r="B196" s="81" t="s">
        <v>245</v>
      </c>
      <c r="C196" s="115">
        <f>C165</f>
        <v>9665941</v>
      </c>
      <c r="D196" s="115">
        <f>D165</f>
        <v>17833430</v>
      </c>
      <c r="E196" s="115">
        <f>E165+E193+E194+E195</f>
        <v>20027042</v>
      </c>
      <c r="F196" s="119">
        <f aca="true" t="shared" si="47" ref="F196:F197">E196/C196*100</f>
        <v>207.19185022958447</v>
      </c>
      <c r="G196" s="119">
        <f aca="true" t="shared" si="48" ref="G196:G197">E196/D196*100</f>
        <v>112.30056136144309</v>
      </c>
    </row>
    <row r="197" spans="1:7" ht="13.5">
      <c r="A197" s="94">
        <v>900103</v>
      </c>
      <c r="B197" s="132" t="s">
        <v>246</v>
      </c>
      <c r="C197" s="115">
        <f>C164+C196</f>
        <v>352840559</v>
      </c>
      <c r="D197" s="115">
        <f>D164+D196</f>
        <v>477532083</v>
      </c>
      <c r="E197" s="115">
        <f>E164+E196</f>
        <v>492748395</v>
      </c>
      <c r="F197" s="93">
        <f t="shared" si="47"/>
        <v>139.6518575972441</v>
      </c>
      <c r="G197" s="93">
        <f t="shared" si="48"/>
        <v>103.1864481030063</v>
      </c>
    </row>
    <row r="205" ht="14.25"/>
    <row r="206" ht="15"/>
    <row r="207" ht="15"/>
  </sheetData>
  <sheetProtection selectLockedCells="1" selectUnlockedCells="1"/>
  <mergeCells count="1">
    <mergeCell ref="F10:G10"/>
  </mergeCells>
  <printOptions/>
  <pageMargins left="0.1701388888888889" right="0.1597222222222222" top="0.24027777777777778" bottom="0.25" header="0.5118055555555555" footer="0.5118055555555555"/>
  <pageSetup horizontalDpi="300" verticalDpi="300" orientation="portrait" paperSize="9" scale="44"/>
  <rowBreaks count="1" manualBreakCount="1">
    <brk id="10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 topLeftCell="A1">
      <selection activeCell="C112" sqref="C112"/>
    </sheetView>
  </sheetViews>
  <sheetFormatPr defaultColWidth="9.00390625" defaultRowHeight="12.75"/>
  <cols>
    <col min="1" max="1" width="12.75390625" style="1" customWidth="1"/>
    <col min="2" max="2" width="100.625" style="1" customWidth="1"/>
    <col min="3" max="3" width="23.375" style="1" customWidth="1"/>
    <col min="4" max="4" width="17.375" style="1" customWidth="1"/>
    <col min="5" max="5" width="15.25390625" style="1" customWidth="1"/>
    <col min="6" max="6" width="16.625" style="1" customWidth="1"/>
    <col min="7" max="16384" width="9.125" style="1" customWidth="1"/>
  </cols>
  <sheetData>
    <row r="1" spans="4:7" ht="14.25">
      <c r="D1" s="2"/>
      <c r="E1" s="2" t="s">
        <v>0</v>
      </c>
      <c r="F1" s="2"/>
      <c r="G1" s="3"/>
    </row>
    <row r="2" spans="4:7" ht="14.25">
      <c r="D2" s="2" t="s">
        <v>1</v>
      </c>
      <c r="E2" s="2"/>
      <c r="F2" s="2"/>
      <c r="G2" s="3"/>
    </row>
    <row r="3" spans="4:7" ht="14.25">
      <c r="D3" s="2"/>
      <c r="E3" s="2" t="s">
        <v>2</v>
      </c>
      <c r="F3" s="2"/>
      <c r="G3" s="3"/>
    </row>
    <row r="4" spans="4:7" ht="14.25">
      <c r="D4" s="2"/>
      <c r="E4" s="2"/>
      <c r="F4" s="2"/>
      <c r="G4" s="3"/>
    </row>
    <row r="5" ht="12.75">
      <c r="G5" s="3"/>
    </row>
    <row r="6" spans="2:7" ht="18">
      <c r="B6" s="4" t="s">
        <v>302</v>
      </c>
      <c r="C6" s="4"/>
      <c r="G6" s="3"/>
    </row>
    <row r="7" ht="13.5">
      <c r="G7" s="3"/>
    </row>
    <row r="8" spans="1:7" ht="15.75">
      <c r="A8" s="6" t="s">
        <v>5</v>
      </c>
      <c r="B8" s="7"/>
      <c r="C8" s="8"/>
      <c r="D8" s="9"/>
      <c r="E8" s="10" t="s">
        <v>6</v>
      </c>
      <c r="F8" s="11"/>
      <c r="G8" s="3"/>
    </row>
    <row r="9" spans="1:7" ht="16.5" customHeight="1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spans="1:7" ht="12.75" customHeight="1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spans="1:7" ht="15.75" customHeight="1">
      <c r="A11" s="18"/>
      <c r="B11" s="19"/>
      <c r="C11" s="14"/>
      <c r="D11" s="15" t="s">
        <v>17</v>
      </c>
      <c r="E11" s="14"/>
      <c r="F11" s="17" t="s">
        <v>18</v>
      </c>
      <c r="G11" s="3"/>
    </row>
    <row r="12" spans="1:7" ht="12" customHeight="1">
      <c r="A12" s="20">
        <v>1</v>
      </c>
      <c r="B12" s="21">
        <v>2</v>
      </c>
      <c r="C12" s="22">
        <v>6</v>
      </c>
      <c r="D12" s="23">
        <v>3</v>
      </c>
      <c r="E12" s="22">
        <v>4</v>
      </c>
      <c r="F12" s="22">
        <v>5</v>
      </c>
      <c r="G12" s="3"/>
    </row>
    <row r="13" spans="1:7" ht="15.75" customHeight="1">
      <c r="A13" s="24">
        <v>10000000</v>
      </c>
      <c r="B13" s="25" t="s">
        <v>19</v>
      </c>
      <c r="C13" s="26">
        <f aca="true" t="shared" si="0" ref="C13:C16">D13</f>
        <v>22430974</v>
      </c>
      <c r="D13" s="26">
        <f>D14+D28</f>
        <v>22430974</v>
      </c>
      <c r="E13" s="26"/>
      <c r="F13" s="27"/>
      <c r="G13" s="3"/>
    </row>
    <row r="14" spans="1:7" ht="21" customHeight="1">
      <c r="A14" s="24">
        <v>11000000</v>
      </c>
      <c r="B14" s="25" t="s">
        <v>20</v>
      </c>
      <c r="C14" s="26">
        <f t="shared" si="0"/>
        <v>9004974</v>
      </c>
      <c r="D14" s="26">
        <f>D15</f>
        <v>9004974</v>
      </c>
      <c r="E14" s="26"/>
      <c r="F14" s="27"/>
      <c r="G14" s="3"/>
    </row>
    <row r="15" spans="1:7" s="31" customFormat="1" ht="18.75" customHeight="1">
      <c r="A15" s="18">
        <v>11010000</v>
      </c>
      <c r="B15" s="19" t="s">
        <v>21</v>
      </c>
      <c r="C15" s="28">
        <f t="shared" si="0"/>
        <v>9004974</v>
      </c>
      <c r="D15" s="28">
        <f>D16+D18+D21+D23+D25</f>
        <v>9004974</v>
      </c>
      <c r="E15" s="28"/>
      <c r="F15" s="29"/>
      <c r="G15" s="30"/>
    </row>
    <row r="16" spans="1:7" s="33" customFormat="1" ht="17.25" customHeight="1">
      <c r="A16" s="18">
        <v>11010100</v>
      </c>
      <c r="B16" s="19" t="s">
        <v>22</v>
      </c>
      <c r="C16" s="28">
        <f t="shared" si="0"/>
        <v>6879692</v>
      </c>
      <c r="D16" s="28">
        <v>6879692</v>
      </c>
      <c r="E16" s="28"/>
      <c r="F16" s="29"/>
      <c r="G16" s="32"/>
    </row>
    <row r="17" spans="1:7" s="33" customFormat="1" ht="17.25" customHeight="1">
      <c r="A17" s="18"/>
      <c r="B17" s="19" t="s">
        <v>23</v>
      </c>
      <c r="C17" s="28"/>
      <c r="D17" s="28"/>
      <c r="E17" s="28"/>
      <c r="F17" s="29"/>
      <c r="G17" s="32"/>
    </row>
    <row r="18" spans="1:7" ht="18.75" customHeight="1">
      <c r="A18" s="18">
        <v>11010200</v>
      </c>
      <c r="B18" s="19" t="s">
        <v>24</v>
      </c>
      <c r="C18" s="28">
        <f>D18</f>
        <v>1227600</v>
      </c>
      <c r="D18" s="28">
        <v>1227600</v>
      </c>
      <c r="E18" s="28"/>
      <c r="F18" s="29"/>
      <c r="G18" s="3"/>
    </row>
    <row r="19" spans="1:7" ht="13.5" customHeight="1">
      <c r="A19" s="18"/>
      <c r="B19" s="19" t="s">
        <v>25</v>
      </c>
      <c r="C19" s="28"/>
      <c r="D19" s="28"/>
      <c r="E19" s="28"/>
      <c r="F19" s="29"/>
      <c r="G19" s="3"/>
    </row>
    <row r="20" spans="1:7" ht="13.5" customHeight="1">
      <c r="A20" s="18"/>
      <c r="B20" s="19" t="s">
        <v>26</v>
      </c>
      <c r="C20" s="28"/>
      <c r="D20" s="28"/>
      <c r="E20" s="28"/>
      <c r="F20" s="29"/>
      <c r="G20" s="3"/>
    </row>
    <row r="21" spans="1:7" ht="14.25" customHeight="1">
      <c r="A21" s="18">
        <v>11010400</v>
      </c>
      <c r="B21" s="19" t="s">
        <v>27</v>
      </c>
      <c r="C21" s="28">
        <f>D21</f>
        <v>610359</v>
      </c>
      <c r="D21" s="28">
        <v>610359</v>
      </c>
      <c r="E21" s="28"/>
      <c r="F21" s="29"/>
      <c r="G21" s="3"/>
    </row>
    <row r="22" spans="1:7" ht="14.25" customHeight="1">
      <c r="A22" s="18"/>
      <c r="B22" s="19" t="s">
        <v>28</v>
      </c>
      <c r="C22" s="28"/>
      <c r="D22" s="28"/>
      <c r="E22" s="28"/>
      <c r="F22" s="29"/>
      <c r="G22" s="3"/>
    </row>
    <row r="23" spans="1:7" ht="14.25" customHeight="1">
      <c r="A23" s="18">
        <v>11010500</v>
      </c>
      <c r="B23" s="19" t="s">
        <v>29</v>
      </c>
      <c r="C23" s="28">
        <f>D23</f>
        <v>265980</v>
      </c>
      <c r="D23" s="28">
        <v>265980</v>
      </c>
      <c r="E23" s="28"/>
      <c r="F23" s="29"/>
      <c r="G23" s="3"/>
    </row>
    <row r="24" spans="1:7" ht="12" customHeight="1">
      <c r="A24" s="18"/>
      <c r="B24" s="19" t="s">
        <v>30</v>
      </c>
      <c r="C24" s="28"/>
      <c r="D24" s="28"/>
      <c r="E24" s="28"/>
      <c r="F24" s="29"/>
      <c r="G24" s="3"/>
    </row>
    <row r="25" spans="1:7" ht="12.75" customHeight="1">
      <c r="A25" s="18">
        <v>11010900</v>
      </c>
      <c r="B25" s="19" t="s">
        <v>31</v>
      </c>
      <c r="C25" s="28">
        <f>D25</f>
        <v>21343</v>
      </c>
      <c r="D25" s="28">
        <v>21343</v>
      </c>
      <c r="E25" s="28"/>
      <c r="F25" s="29"/>
      <c r="G25" s="3"/>
    </row>
    <row r="26" spans="1:7" ht="14.25" customHeight="1">
      <c r="A26" s="18"/>
      <c r="B26" s="19" t="s">
        <v>32</v>
      </c>
      <c r="C26" s="28"/>
      <c r="D26" s="28"/>
      <c r="E26" s="28"/>
      <c r="F26" s="29"/>
      <c r="G26" s="3"/>
    </row>
    <row r="27" spans="1:7" ht="14.25" customHeight="1">
      <c r="A27" s="18"/>
      <c r="B27" s="19" t="s">
        <v>33</v>
      </c>
      <c r="C27" s="28"/>
      <c r="D27" s="28"/>
      <c r="E27" s="28"/>
      <c r="F27" s="29"/>
      <c r="G27" s="3"/>
    </row>
    <row r="28" spans="1:7" ht="20.25" customHeight="1">
      <c r="A28" s="24">
        <v>18000000</v>
      </c>
      <c r="B28" s="25" t="s">
        <v>34</v>
      </c>
      <c r="C28" s="26">
        <f aca="true" t="shared" si="1" ref="C28:C39">D28</f>
        <v>13426000</v>
      </c>
      <c r="D28" s="26">
        <f>D29+D34+D37</f>
        <v>13426000</v>
      </c>
      <c r="E28" s="26"/>
      <c r="F28" s="27"/>
      <c r="G28" s="3"/>
    </row>
    <row r="29" spans="1:7" ht="20.25" customHeight="1">
      <c r="A29" s="24">
        <v>18010000</v>
      </c>
      <c r="B29" s="25" t="s">
        <v>35</v>
      </c>
      <c r="C29" s="26">
        <f t="shared" si="1"/>
        <v>8190000</v>
      </c>
      <c r="D29" s="26">
        <f>D30+D31+D32+D33</f>
        <v>8190000</v>
      </c>
      <c r="E29" s="26"/>
      <c r="F29" s="27"/>
      <c r="G29" s="3"/>
    </row>
    <row r="30" spans="1:7" ht="15" customHeight="1">
      <c r="A30" s="18">
        <v>18010500</v>
      </c>
      <c r="B30" s="19" t="s">
        <v>36</v>
      </c>
      <c r="C30" s="28">
        <f t="shared" si="1"/>
        <v>2795000</v>
      </c>
      <c r="D30" s="28">
        <v>2795000</v>
      </c>
      <c r="E30" s="28"/>
      <c r="F30" s="29"/>
      <c r="G30" s="3"/>
    </row>
    <row r="31" spans="1:7" ht="16.5" customHeight="1">
      <c r="A31" s="18">
        <v>18010600</v>
      </c>
      <c r="B31" s="19" t="s">
        <v>37</v>
      </c>
      <c r="C31" s="28">
        <f t="shared" si="1"/>
        <v>4381000</v>
      </c>
      <c r="D31" s="28">
        <v>4381000</v>
      </c>
      <c r="E31" s="28"/>
      <c r="F31" s="29"/>
      <c r="G31" s="3"/>
    </row>
    <row r="32" spans="1:7" ht="13.5" customHeight="1">
      <c r="A32" s="18">
        <v>18010700</v>
      </c>
      <c r="B32" s="19" t="s">
        <v>38</v>
      </c>
      <c r="C32" s="28">
        <f t="shared" si="1"/>
        <v>440500</v>
      </c>
      <c r="D32" s="28">
        <v>440500</v>
      </c>
      <c r="E32" s="28"/>
      <c r="F32" s="29"/>
      <c r="G32" s="3"/>
    </row>
    <row r="33" spans="1:7" ht="14.25" customHeight="1">
      <c r="A33" s="18">
        <v>18010900</v>
      </c>
      <c r="B33" s="19" t="s">
        <v>39</v>
      </c>
      <c r="C33" s="28">
        <f t="shared" si="1"/>
        <v>573500</v>
      </c>
      <c r="D33" s="28">
        <v>573500</v>
      </c>
      <c r="E33" s="28"/>
      <c r="F33" s="29"/>
      <c r="G33" s="3"/>
    </row>
    <row r="34" spans="1:7" ht="14.25" customHeight="1">
      <c r="A34" s="24">
        <v>18020000</v>
      </c>
      <c r="B34" s="25" t="s">
        <v>40</v>
      </c>
      <c r="C34" s="26">
        <f t="shared" si="1"/>
        <v>4691000</v>
      </c>
      <c r="D34" s="26">
        <f>D35+D36</f>
        <v>4691000</v>
      </c>
      <c r="E34" s="26"/>
      <c r="F34" s="27"/>
      <c r="G34" s="3"/>
    </row>
    <row r="35" spans="1:7" ht="14.25" customHeight="1">
      <c r="A35" s="18">
        <v>18020100</v>
      </c>
      <c r="B35" s="19" t="s">
        <v>41</v>
      </c>
      <c r="C35" s="28">
        <f t="shared" si="1"/>
        <v>3168500</v>
      </c>
      <c r="D35" s="28">
        <v>3168500</v>
      </c>
      <c r="E35" s="28"/>
      <c r="F35" s="29"/>
      <c r="G35" s="3"/>
    </row>
    <row r="36" spans="1:7" ht="14.25" customHeight="1">
      <c r="A36" s="18">
        <v>18020200</v>
      </c>
      <c r="B36" s="19" t="s">
        <v>42</v>
      </c>
      <c r="C36" s="28">
        <f t="shared" si="1"/>
        <v>1522500</v>
      </c>
      <c r="D36" s="28">
        <v>1522500</v>
      </c>
      <c r="E36" s="28"/>
      <c r="F36" s="29"/>
      <c r="G36" s="3"/>
    </row>
    <row r="37" spans="1:7" ht="14.25" customHeight="1">
      <c r="A37" s="24">
        <v>18030000</v>
      </c>
      <c r="B37" s="25" t="s">
        <v>43</v>
      </c>
      <c r="C37" s="26">
        <f t="shared" si="1"/>
        <v>545000</v>
      </c>
      <c r="D37" s="26">
        <f>D38+D39</f>
        <v>545000</v>
      </c>
      <c r="E37" s="26"/>
      <c r="F37" s="27"/>
      <c r="G37" s="3"/>
    </row>
    <row r="38" spans="1:7" ht="14.25" customHeight="1">
      <c r="A38" s="18">
        <v>18030100</v>
      </c>
      <c r="B38" s="19" t="s">
        <v>44</v>
      </c>
      <c r="C38" s="28">
        <f t="shared" si="1"/>
        <v>334500</v>
      </c>
      <c r="D38" s="28">
        <v>334500</v>
      </c>
      <c r="E38" s="28"/>
      <c r="F38" s="29"/>
      <c r="G38" s="3"/>
    </row>
    <row r="39" spans="1:7" ht="14.25" customHeight="1">
      <c r="A39" s="18">
        <v>18030200</v>
      </c>
      <c r="B39" s="19" t="s">
        <v>45</v>
      </c>
      <c r="C39" s="28">
        <f t="shared" si="1"/>
        <v>210500</v>
      </c>
      <c r="D39" s="28">
        <v>210500</v>
      </c>
      <c r="E39" s="28"/>
      <c r="F39" s="29"/>
      <c r="G39" s="3"/>
    </row>
    <row r="40" spans="1:7" ht="15.75" customHeight="1">
      <c r="A40" s="24">
        <v>20000000</v>
      </c>
      <c r="B40" s="25" t="s">
        <v>46</v>
      </c>
      <c r="C40" s="26">
        <f>D40+E40</f>
        <v>5412381</v>
      </c>
      <c r="D40" s="26">
        <f>D41+D44+D58</f>
        <v>5327900</v>
      </c>
      <c r="E40" s="26">
        <f>E61</f>
        <v>84481</v>
      </c>
      <c r="F40" s="27"/>
      <c r="G40" s="3"/>
    </row>
    <row r="41" spans="1:7" ht="15.75">
      <c r="A41" s="24">
        <v>21000000</v>
      </c>
      <c r="B41" s="25" t="s">
        <v>47</v>
      </c>
      <c r="C41" s="26">
        <f aca="true" t="shared" si="2" ref="C41:C43">D41</f>
        <v>200000</v>
      </c>
      <c r="D41" s="26">
        <f aca="true" t="shared" si="3" ref="D41:D42">D42</f>
        <v>200000</v>
      </c>
      <c r="E41" s="26"/>
      <c r="F41" s="27"/>
      <c r="G41" s="3"/>
    </row>
    <row r="42" spans="1:7" ht="14.25" customHeight="1">
      <c r="A42" s="24">
        <v>21080000</v>
      </c>
      <c r="B42" s="25" t="s">
        <v>48</v>
      </c>
      <c r="C42" s="26">
        <f t="shared" si="2"/>
        <v>200000</v>
      </c>
      <c r="D42" s="26">
        <f t="shared" si="3"/>
        <v>200000</v>
      </c>
      <c r="E42" s="26"/>
      <c r="F42" s="27"/>
      <c r="G42" s="3"/>
    </row>
    <row r="43" spans="1:7" ht="14.25" customHeight="1">
      <c r="A43" s="18">
        <v>21081100</v>
      </c>
      <c r="B43" s="19" t="s">
        <v>49</v>
      </c>
      <c r="C43" s="28">
        <f t="shared" si="2"/>
        <v>200000</v>
      </c>
      <c r="D43" s="28">
        <v>200000</v>
      </c>
      <c r="E43" s="28"/>
      <c r="F43" s="29"/>
      <c r="G43" s="3"/>
    </row>
    <row r="44" spans="1:7" ht="15.75">
      <c r="A44" s="24">
        <v>22000000</v>
      </c>
      <c r="B44" s="25" t="s">
        <v>50</v>
      </c>
      <c r="C44" s="26">
        <f>C55+C46</f>
        <v>5077500</v>
      </c>
      <c r="D44" s="26">
        <f>D55+D46</f>
        <v>5077500</v>
      </c>
      <c r="E44" s="26"/>
      <c r="F44" s="27"/>
      <c r="G44" s="3"/>
    </row>
    <row r="45" spans="1:7" ht="15.75">
      <c r="A45" s="18"/>
      <c r="B45" s="25" t="s">
        <v>51</v>
      </c>
      <c r="C45" s="28"/>
      <c r="D45" s="28"/>
      <c r="E45" s="28"/>
      <c r="F45" s="29"/>
      <c r="G45" s="3"/>
    </row>
    <row r="46" spans="1:7" ht="15.75">
      <c r="A46" s="24">
        <v>22010000</v>
      </c>
      <c r="B46" s="25" t="s">
        <v>52</v>
      </c>
      <c r="C46" s="26">
        <f aca="true" t="shared" si="4" ref="C46:C47">D46</f>
        <v>4847500</v>
      </c>
      <c r="D46" s="26">
        <f>D47+D49+F51+D51</f>
        <v>4847500</v>
      </c>
      <c r="E46" s="28"/>
      <c r="F46" s="29"/>
      <c r="G46" s="3"/>
    </row>
    <row r="47" spans="1:7" ht="15">
      <c r="A47" s="18">
        <v>22010300</v>
      </c>
      <c r="B47" s="19" t="s">
        <v>53</v>
      </c>
      <c r="C47" s="28">
        <f t="shared" si="4"/>
        <v>1142000</v>
      </c>
      <c r="D47" s="28">
        <v>1142000</v>
      </c>
      <c r="E47" s="28"/>
      <c r="F47" s="29"/>
      <c r="G47" s="3"/>
    </row>
    <row r="48" spans="1:7" ht="15.75">
      <c r="A48" s="24"/>
      <c r="B48" s="19" t="s">
        <v>54</v>
      </c>
      <c r="C48" s="26"/>
      <c r="D48" s="26"/>
      <c r="E48" s="28"/>
      <c r="F48" s="29"/>
      <c r="G48" s="3"/>
    </row>
    <row r="49" spans="1:7" ht="15">
      <c r="A49" s="18">
        <v>22012600</v>
      </c>
      <c r="B49" s="19" t="s">
        <v>56</v>
      </c>
      <c r="C49" s="28">
        <f>D49</f>
        <v>3485400</v>
      </c>
      <c r="D49" s="28">
        <v>3485400</v>
      </c>
      <c r="E49" s="28"/>
      <c r="F49" s="29"/>
      <c r="G49" s="3"/>
    </row>
    <row r="50" spans="1:7" ht="15">
      <c r="A50" s="18"/>
      <c r="B50" s="19" t="s">
        <v>57</v>
      </c>
      <c r="C50" s="28"/>
      <c r="D50" s="28"/>
      <c r="E50" s="28"/>
      <c r="F50" s="29"/>
      <c r="G50" s="3"/>
    </row>
    <row r="51" spans="1:7" ht="15">
      <c r="A51" s="18">
        <v>22012900</v>
      </c>
      <c r="B51" s="19" t="s">
        <v>58</v>
      </c>
      <c r="C51" s="28">
        <f>D51</f>
        <v>220100</v>
      </c>
      <c r="D51" s="28">
        <v>220100</v>
      </c>
      <c r="E51" s="28"/>
      <c r="F51" s="29"/>
      <c r="G51" s="3"/>
    </row>
    <row r="52" spans="1:7" ht="15">
      <c r="A52" s="18"/>
      <c r="B52" s="19" t="s">
        <v>59</v>
      </c>
      <c r="C52" s="28"/>
      <c r="D52" s="28"/>
      <c r="E52" s="28"/>
      <c r="F52" s="29"/>
      <c r="G52" s="3"/>
    </row>
    <row r="53" spans="1:7" ht="15">
      <c r="A53" s="18"/>
      <c r="B53" s="19" t="s">
        <v>60</v>
      </c>
      <c r="C53" s="28"/>
      <c r="D53" s="28"/>
      <c r="E53" s="28"/>
      <c r="F53" s="29"/>
      <c r="G53" s="3"/>
    </row>
    <row r="54" spans="1:7" ht="15">
      <c r="A54" s="18"/>
      <c r="B54" s="19" t="s">
        <v>61</v>
      </c>
      <c r="C54" s="28"/>
      <c r="D54" s="28"/>
      <c r="E54" s="28"/>
      <c r="F54" s="29"/>
      <c r="G54" s="3"/>
    </row>
    <row r="55" spans="1:7" ht="15.75">
      <c r="A55" s="24">
        <v>22090000</v>
      </c>
      <c r="B55" s="25" t="s">
        <v>62</v>
      </c>
      <c r="C55" s="26">
        <f aca="true" t="shared" si="5" ref="C55:C56">D55</f>
        <v>230000</v>
      </c>
      <c r="D55" s="26">
        <f>D56</f>
        <v>230000</v>
      </c>
      <c r="E55" s="26"/>
      <c r="F55" s="27"/>
      <c r="G55" s="3"/>
    </row>
    <row r="56" spans="1:7" ht="15">
      <c r="A56" s="18">
        <v>22090100</v>
      </c>
      <c r="B56" s="19" t="s">
        <v>63</v>
      </c>
      <c r="C56" s="28">
        <f t="shared" si="5"/>
        <v>230000</v>
      </c>
      <c r="D56" s="34">
        <v>230000</v>
      </c>
      <c r="E56" s="28"/>
      <c r="F56" s="29"/>
      <c r="G56" s="3"/>
    </row>
    <row r="57" spans="1:7" ht="15">
      <c r="A57" s="18"/>
      <c r="B57" s="19" t="s">
        <v>64</v>
      </c>
      <c r="C57" s="28"/>
      <c r="D57" s="34"/>
      <c r="E57" s="28"/>
      <c r="F57" s="29"/>
      <c r="G57" s="3"/>
    </row>
    <row r="58" spans="1:7" ht="15.75">
      <c r="A58" s="24">
        <v>24000000</v>
      </c>
      <c r="B58" s="25" t="s">
        <v>70</v>
      </c>
      <c r="C58" s="26">
        <f aca="true" t="shared" si="6" ref="C58:C60">D58</f>
        <v>50400</v>
      </c>
      <c r="D58" s="26">
        <f aca="true" t="shared" si="7" ref="D58:D59">D59</f>
        <v>50400</v>
      </c>
      <c r="E58" s="26"/>
      <c r="F58" s="27"/>
      <c r="G58" s="3"/>
    </row>
    <row r="59" spans="1:7" ht="15.75">
      <c r="A59" s="24">
        <v>24060000</v>
      </c>
      <c r="B59" s="25" t="s">
        <v>48</v>
      </c>
      <c r="C59" s="26">
        <f t="shared" si="6"/>
        <v>50400</v>
      </c>
      <c r="D59" s="26">
        <f t="shared" si="7"/>
        <v>50400</v>
      </c>
      <c r="E59" s="26"/>
      <c r="F59" s="27"/>
      <c r="G59" s="3"/>
    </row>
    <row r="60" spans="1:7" ht="15">
      <c r="A60" s="18">
        <v>24060300</v>
      </c>
      <c r="B60" s="19" t="s">
        <v>48</v>
      </c>
      <c r="C60" s="28">
        <f t="shared" si="6"/>
        <v>50400</v>
      </c>
      <c r="D60" s="28">
        <v>50400</v>
      </c>
      <c r="E60" s="28"/>
      <c r="F60" s="29"/>
      <c r="G60" s="3"/>
    </row>
    <row r="61" spans="1:7" ht="15.75">
      <c r="A61" s="24">
        <v>25000000</v>
      </c>
      <c r="B61" s="25" t="s">
        <v>71</v>
      </c>
      <c r="C61" s="26">
        <f aca="true" t="shared" si="8" ref="C61:C62">E61</f>
        <v>84481</v>
      </c>
      <c r="D61" s="28"/>
      <c r="E61" s="26">
        <f>E62</f>
        <v>84481</v>
      </c>
      <c r="F61" s="29"/>
      <c r="G61" s="3"/>
    </row>
    <row r="62" spans="1:7" ht="15.75">
      <c r="A62" s="24">
        <v>25010000</v>
      </c>
      <c r="B62" s="25" t="s">
        <v>72</v>
      </c>
      <c r="C62" s="26">
        <f t="shared" si="8"/>
        <v>84481</v>
      </c>
      <c r="D62" s="28"/>
      <c r="E62" s="26">
        <f>E64+E65</f>
        <v>84481</v>
      </c>
      <c r="F62" s="29"/>
      <c r="G62" s="3"/>
    </row>
    <row r="63" spans="1:7" ht="15.75">
      <c r="A63" s="24"/>
      <c r="B63" s="25" t="s">
        <v>73</v>
      </c>
      <c r="C63" s="28"/>
      <c r="D63" s="28"/>
      <c r="E63" s="28"/>
      <c r="F63" s="29"/>
      <c r="G63" s="3"/>
    </row>
    <row r="64" spans="1:7" ht="15">
      <c r="A64" s="18">
        <v>25010100</v>
      </c>
      <c r="B64" s="19" t="s">
        <v>74</v>
      </c>
      <c r="C64" s="28">
        <f aca="true" t="shared" si="9" ref="C64:C65">E64</f>
        <v>57740</v>
      </c>
      <c r="D64" s="28"/>
      <c r="E64" s="34">
        <v>57740</v>
      </c>
      <c r="F64" s="29"/>
      <c r="G64" s="3"/>
    </row>
    <row r="65" spans="1:7" ht="15">
      <c r="A65" s="18">
        <v>25010300</v>
      </c>
      <c r="B65" s="19" t="s">
        <v>75</v>
      </c>
      <c r="C65" s="28">
        <f t="shared" si="9"/>
        <v>26741</v>
      </c>
      <c r="D65" s="28"/>
      <c r="E65" s="34">
        <v>26741</v>
      </c>
      <c r="F65" s="29"/>
      <c r="G65" s="3"/>
    </row>
    <row r="66" spans="1:7" ht="15.75">
      <c r="A66" s="24">
        <v>30000000</v>
      </c>
      <c r="B66" s="19" t="s">
        <v>76</v>
      </c>
      <c r="C66" s="26">
        <f aca="true" t="shared" si="10" ref="C66:C68">D66</f>
        <v>26600</v>
      </c>
      <c r="D66" s="26">
        <f aca="true" t="shared" si="11" ref="D66:D67">D67</f>
        <v>26600</v>
      </c>
      <c r="E66" s="26"/>
      <c r="F66" s="27"/>
      <c r="G66" s="3"/>
    </row>
    <row r="67" spans="1:7" ht="15.75">
      <c r="A67" s="24">
        <v>31000000</v>
      </c>
      <c r="B67" s="25" t="s">
        <v>77</v>
      </c>
      <c r="C67" s="26">
        <f t="shared" si="10"/>
        <v>26600</v>
      </c>
      <c r="D67" s="26">
        <f t="shared" si="11"/>
        <v>26600</v>
      </c>
      <c r="E67" s="26"/>
      <c r="F67" s="27"/>
      <c r="G67" s="3"/>
    </row>
    <row r="68" spans="1:7" ht="15">
      <c r="A68" s="18">
        <v>31010200</v>
      </c>
      <c r="B68" s="19" t="s">
        <v>78</v>
      </c>
      <c r="C68" s="28">
        <f t="shared" si="10"/>
        <v>26600</v>
      </c>
      <c r="D68" s="28">
        <v>26600</v>
      </c>
      <c r="E68" s="28"/>
      <c r="F68" s="29"/>
      <c r="G68" s="3"/>
    </row>
    <row r="69" spans="1:7" ht="15">
      <c r="A69" s="18"/>
      <c r="B69" s="19" t="s">
        <v>79</v>
      </c>
      <c r="C69" s="28"/>
      <c r="D69" s="28"/>
      <c r="E69" s="28"/>
      <c r="F69" s="29"/>
      <c r="G69" s="3"/>
    </row>
    <row r="70" spans="1:7" ht="15.75">
      <c r="A70" s="18"/>
      <c r="B70" s="19" t="s">
        <v>80</v>
      </c>
      <c r="C70" s="28"/>
      <c r="D70" s="28"/>
      <c r="E70" s="28"/>
      <c r="F70" s="29"/>
      <c r="G70" s="3"/>
    </row>
    <row r="71" spans="1:7" ht="16.5">
      <c r="A71" s="35"/>
      <c r="B71" s="36" t="s">
        <v>81</v>
      </c>
      <c r="C71" s="37">
        <f>C13+C40+C66</f>
        <v>27869955</v>
      </c>
      <c r="D71" s="37">
        <f>D13+D40+D66</f>
        <v>27785474</v>
      </c>
      <c r="E71" s="37">
        <f>E40</f>
        <v>84481</v>
      </c>
      <c r="F71" s="38"/>
      <c r="G71" s="3"/>
    </row>
    <row r="72" spans="1:7" ht="15.75">
      <c r="A72" s="39">
        <v>40000000</v>
      </c>
      <c r="B72" s="40" t="s">
        <v>82</v>
      </c>
      <c r="C72" s="41">
        <f aca="true" t="shared" si="12" ref="C72:C74">D72+E72</f>
        <v>255908111</v>
      </c>
      <c r="D72" s="26">
        <f aca="true" t="shared" si="13" ref="D72:D73">D73</f>
        <v>255908111</v>
      </c>
      <c r="E72" s="26">
        <f aca="true" t="shared" si="14" ref="E72:E73">E73</f>
        <v>0</v>
      </c>
      <c r="F72" s="27">
        <f aca="true" t="shared" si="15" ref="F72:F73">F73</f>
        <v>0</v>
      </c>
      <c r="G72" s="3"/>
    </row>
    <row r="73" spans="1:7" ht="15.75">
      <c r="A73" s="24">
        <v>41000000</v>
      </c>
      <c r="B73" s="42" t="s">
        <v>83</v>
      </c>
      <c r="C73" s="26">
        <f t="shared" si="12"/>
        <v>255908111</v>
      </c>
      <c r="D73" s="26">
        <f t="shared" si="13"/>
        <v>255908111</v>
      </c>
      <c r="E73" s="26">
        <f t="shared" si="14"/>
        <v>0</v>
      </c>
      <c r="F73" s="27">
        <f t="shared" si="15"/>
        <v>0</v>
      </c>
      <c r="G73" s="3"/>
    </row>
    <row r="74" spans="1:7" ht="15.75">
      <c r="A74" s="24">
        <v>41030000</v>
      </c>
      <c r="B74" s="42" t="s">
        <v>84</v>
      </c>
      <c r="C74" s="26">
        <f t="shared" si="12"/>
        <v>255908111</v>
      </c>
      <c r="D74" s="26">
        <f>D77+D81+D85+D97+D89</f>
        <v>255908111</v>
      </c>
      <c r="E74" s="26">
        <v>0</v>
      </c>
      <c r="F74" s="27">
        <v>0</v>
      </c>
      <c r="G74" s="3"/>
    </row>
    <row r="75" spans="1:7" ht="15">
      <c r="A75" s="18"/>
      <c r="B75" s="43" t="s">
        <v>85</v>
      </c>
      <c r="C75" s="34"/>
      <c r="D75" s="28"/>
      <c r="E75" s="28"/>
      <c r="F75" s="29"/>
      <c r="G75" s="3"/>
    </row>
    <row r="76" spans="1:7" ht="15">
      <c r="A76" s="18"/>
      <c r="B76" s="43"/>
      <c r="C76" s="34"/>
      <c r="D76" s="28"/>
      <c r="E76" s="28"/>
      <c r="F76" s="29"/>
      <c r="G76" s="3"/>
    </row>
    <row r="77" spans="1:7" ht="15">
      <c r="A77" s="18">
        <v>41030600</v>
      </c>
      <c r="B77" s="43" t="s">
        <v>86</v>
      </c>
      <c r="C77" s="34">
        <f>D77</f>
        <v>181677300</v>
      </c>
      <c r="D77" s="28">
        <v>181677300</v>
      </c>
      <c r="E77" s="28"/>
      <c r="F77" s="29"/>
      <c r="G77" s="3"/>
    </row>
    <row r="78" spans="1:7" ht="15">
      <c r="A78" s="18"/>
      <c r="B78" s="43" t="s">
        <v>87</v>
      </c>
      <c r="C78" s="34"/>
      <c r="D78" s="28"/>
      <c r="E78" s="28"/>
      <c r="F78" s="29"/>
      <c r="G78" s="3"/>
    </row>
    <row r="79" spans="1:7" ht="15">
      <c r="A79" s="18"/>
      <c r="B79" s="43" t="s">
        <v>88</v>
      </c>
      <c r="C79" s="34"/>
      <c r="D79" s="28"/>
      <c r="E79" s="28"/>
      <c r="F79" s="29"/>
      <c r="G79" s="3"/>
    </row>
    <row r="80" spans="1:7" ht="15">
      <c r="A80" s="18"/>
      <c r="B80" s="43" t="s">
        <v>89</v>
      </c>
      <c r="C80" s="34"/>
      <c r="D80" s="28"/>
      <c r="E80" s="28"/>
      <c r="F80" s="29"/>
      <c r="G80" s="3"/>
    </row>
    <row r="81" spans="1:7" ht="15">
      <c r="A81" s="18">
        <v>41030800</v>
      </c>
      <c r="B81" s="43" t="s">
        <v>90</v>
      </c>
      <c r="C81" s="34">
        <f>D81</f>
        <v>71834900</v>
      </c>
      <c r="D81" s="28">
        <v>71834900</v>
      </c>
      <c r="E81" s="28"/>
      <c r="F81" s="29"/>
      <c r="G81" s="3"/>
    </row>
    <row r="82" spans="1:7" ht="15">
      <c r="A82" s="18"/>
      <c r="B82" s="43" t="s">
        <v>91</v>
      </c>
      <c r="C82" s="34"/>
      <c r="D82" s="28"/>
      <c r="E82" s="28"/>
      <c r="F82" s="29"/>
      <c r="G82" s="3"/>
    </row>
    <row r="83" spans="1:7" ht="15">
      <c r="A83" s="18"/>
      <c r="B83" s="43" t="s">
        <v>92</v>
      </c>
      <c r="C83" s="34"/>
      <c r="D83" s="28"/>
      <c r="E83" s="28"/>
      <c r="F83" s="29"/>
      <c r="G83" s="3"/>
    </row>
    <row r="84" spans="1:7" ht="15">
      <c r="A84" s="18"/>
      <c r="B84" s="43" t="s">
        <v>93</v>
      </c>
      <c r="C84" s="34"/>
      <c r="D84" s="28"/>
      <c r="E84" s="28"/>
      <c r="F84" s="29"/>
      <c r="G84" s="3"/>
    </row>
    <row r="85" spans="1:7" ht="15">
      <c r="A85" s="18">
        <v>41031000</v>
      </c>
      <c r="B85" s="43" t="s">
        <v>94</v>
      </c>
      <c r="C85" s="34">
        <f>D85</f>
        <v>9900</v>
      </c>
      <c r="D85" s="28">
        <v>9900</v>
      </c>
      <c r="E85" s="28"/>
      <c r="F85" s="29"/>
      <c r="G85" s="3"/>
    </row>
    <row r="86" spans="1:7" ht="15">
      <c r="A86" s="18"/>
      <c r="B86" s="43" t="s">
        <v>95</v>
      </c>
      <c r="C86" s="34"/>
      <c r="D86" s="28"/>
      <c r="E86" s="28"/>
      <c r="F86" s="29"/>
      <c r="G86" s="3"/>
    </row>
    <row r="87" spans="1:7" ht="15">
      <c r="A87" s="18"/>
      <c r="B87" s="43" t="s">
        <v>96</v>
      </c>
      <c r="C87" s="34"/>
      <c r="D87" s="28"/>
      <c r="E87" s="28"/>
      <c r="F87" s="29"/>
      <c r="G87" s="3"/>
    </row>
    <row r="88" spans="1:7" ht="15">
      <c r="A88" s="44"/>
      <c r="B88" s="43"/>
      <c r="C88" s="34"/>
      <c r="D88" s="28"/>
      <c r="E88" s="28"/>
      <c r="F88" s="29"/>
      <c r="G88" s="3"/>
    </row>
    <row r="89" spans="1:7" ht="15">
      <c r="A89" s="44">
        <v>41035000</v>
      </c>
      <c r="B89" s="43" t="s">
        <v>98</v>
      </c>
      <c r="C89" s="34">
        <f aca="true" t="shared" si="16" ref="C89:C90">D89</f>
        <v>1359173</v>
      </c>
      <c r="D89" s="28">
        <f>D90+D94</f>
        <v>1359173</v>
      </c>
      <c r="E89" s="28"/>
      <c r="F89" s="29"/>
      <c r="G89" s="3"/>
    </row>
    <row r="90" spans="1:7" ht="15">
      <c r="A90" s="45">
        <v>41035000</v>
      </c>
      <c r="B90" s="46" t="s">
        <v>109</v>
      </c>
      <c r="C90" s="34">
        <f t="shared" si="16"/>
        <v>1275347</v>
      </c>
      <c r="D90" s="28">
        <v>1275347</v>
      </c>
      <c r="E90" s="28"/>
      <c r="F90" s="29"/>
      <c r="G90" s="3"/>
    </row>
    <row r="91" spans="1:7" ht="15">
      <c r="A91" s="45"/>
      <c r="B91" s="46" t="s">
        <v>110</v>
      </c>
      <c r="C91" s="34"/>
      <c r="D91" s="28"/>
      <c r="E91" s="28"/>
      <c r="F91" s="29"/>
      <c r="G91" s="3"/>
    </row>
    <row r="92" spans="1:7" ht="15">
      <c r="A92" s="45"/>
      <c r="B92" s="46" t="s">
        <v>113</v>
      </c>
      <c r="C92" s="34"/>
      <c r="D92" s="28"/>
      <c r="E92" s="28"/>
      <c r="F92" s="29"/>
      <c r="G92" s="3"/>
    </row>
    <row r="93" spans="1:7" ht="15">
      <c r="A93" s="45"/>
      <c r="B93" s="46" t="s">
        <v>114</v>
      </c>
      <c r="C93" s="34"/>
      <c r="D93" s="28"/>
      <c r="E93" s="28"/>
      <c r="F93" s="29"/>
      <c r="G93" s="3"/>
    </row>
    <row r="94" spans="1:7" ht="15">
      <c r="A94" s="45">
        <v>41035000</v>
      </c>
      <c r="B94" s="46" t="s">
        <v>115</v>
      </c>
      <c r="C94" s="34">
        <f>D94</f>
        <v>83826</v>
      </c>
      <c r="D94" s="28">
        <v>83826</v>
      </c>
      <c r="E94" s="28"/>
      <c r="F94" s="29"/>
      <c r="G94" s="3"/>
    </row>
    <row r="95" spans="1:7" ht="15">
      <c r="A95" s="45"/>
      <c r="B95" s="46" t="s">
        <v>116</v>
      </c>
      <c r="C95" s="34"/>
      <c r="D95" s="28"/>
      <c r="E95" s="28"/>
      <c r="F95" s="29"/>
      <c r="G95" s="3"/>
    </row>
    <row r="96" spans="1:7" ht="15">
      <c r="A96" s="45"/>
      <c r="B96" s="46" t="s">
        <v>117</v>
      </c>
      <c r="C96" s="34"/>
      <c r="D96" s="28"/>
      <c r="E96" s="28"/>
      <c r="F96" s="29"/>
      <c r="G96" s="3"/>
    </row>
    <row r="97" spans="1:7" ht="18" customHeight="1">
      <c r="A97" s="18">
        <v>41035800</v>
      </c>
      <c r="B97" s="43" t="s">
        <v>118</v>
      </c>
      <c r="C97" s="34">
        <f>D97</f>
        <v>1026838</v>
      </c>
      <c r="D97" s="28">
        <v>1026838</v>
      </c>
      <c r="E97" s="28"/>
      <c r="F97" s="29"/>
      <c r="G97" s="3"/>
    </row>
    <row r="98" spans="1:7" ht="15">
      <c r="A98" s="18"/>
      <c r="B98" s="43" t="s">
        <v>119</v>
      </c>
      <c r="C98" s="34"/>
      <c r="D98" s="28"/>
      <c r="E98" s="28"/>
      <c r="F98" s="29"/>
      <c r="G98" s="3"/>
    </row>
    <row r="99" spans="1:7" ht="15">
      <c r="A99" s="18"/>
      <c r="B99" s="43" t="s">
        <v>120</v>
      </c>
      <c r="C99" s="28"/>
      <c r="D99" s="28"/>
      <c r="E99" s="28"/>
      <c r="F99" s="29"/>
      <c r="G99" s="3"/>
    </row>
    <row r="100" spans="1:7" ht="15">
      <c r="A100" s="18"/>
      <c r="B100" s="43" t="s">
        <v>121</v>
      </c>
      <c r="C100" s="28"/>
      <c r="D100" s="28"/>
      <c r="E100" s="28"/>
      <c r="F100" s="29"/>
      <c r="G100" s="3"/>
    </row>
    <row r="101" spans="1:7" ht="15">
      <c r="A101" s="18"/>
      <c r="B101" s="43" t="s">
        <v>303</v>
      </c>
      <c r="C101" s="28"/>
      <c r="D101" s="28"/>
      <c r="E101" s="28"/>
      <c r="F101" s="29"/>
      <c r="G101" s="3"/>
    </row>
    <row r="102" spans="1:7" ht="15">
      <c r="A102" s="18"/>
      <c r="B102" s="43" t="s">
        <v>304</v>
      </c>
      <c r="C102" s="28"/>
      <c r="D102" s="28"/>
      <c r="E102" s="28"/>
      <c r="F102" s="29"/>
      <c r="G102" s="3"/>
    </row>
    <row r="103" spans="1:7" ht="15.75">
      <c r="A103" s="18"/>
      <c r="B103" s="43"/>
      <c r="C103" s="28"/>
      <c r="D103" s="28"/>
      <c r="E103" s="28"/>
      <c r="F103" s="29"/>
      <c r="G103" s="3"/>
    </row>
    <row r="104" spans="1:7" ht="16.5">
      <c r="A104" s="47"/>
      <c r="B104" s="48" t="s">
        <v>123</v>
      </c>
      <c r="C104" s="37">
        <f>C71+C72</f>
        <v>283778066</v>
      </c>
      <c r="D104" s="37">
        <f>D72+D71</f>
        <v>283693585</v>
      </c>
      <c r="E104" s="37">
        <f>E71+E72</f>
        <v>84481</v>
      </c>
      <c r="F104" s="38">
        <f>F72</f>
        <v>0</v>
      </c>
      <c r="G104" s="3"/>
    </row>
    <row r="105" spans="1:7" ht="15.75">
      <c r="A105" s="42"/>
      <c r="B105" s="42"/>
      <c r="C105" s="49"/>
      <c r="D105" s="49"/>
      <c r="E105" s="49"/>
      <c r="F105" s="50"/>
      <c r="G105" s="3"/>
    </row>
    <row r="106" spans="1:7" ht="15">
      <c r="A106" s="51"/>
      <c r="B106" s="51"/>
      <c r="C106" s="52"/>
      <c r="D106" s="49"/>
      <c r="E106" s="49"/>
      <c r="F106" s="50"/>
      <c r="G106" s="3"/>
    </row>
    <row r="107" spans="1:7" ht="15">
      <c r="A107" s="51"/>
      <c r="B107" s="51"/>
      <c r="C107" s="52"/>
      <c r="D107" s="49"/>
      <c r="E107" s="49"/>
      <c r="F107" s="50"/>
      <c r="G107" s="3"/>
    </row>
    <row r="108" spans="1:7" ht="15">
      <c r="A108" s="51"/>
      <c r="B108" s="51"/>
      <c r="C108" s="51"/>
      <c r="D108" s="53"/>
      <c r="E108" s="54"/>
      <c r="F108" s="54"/>
      <c r="G108" s="3"/>
    </row>
    <row r="109" spans="1:7" ht="14.25">
      <c r="A109" s="2"/>
      <c r="B109" s="2"/>
      <c r="C109" s="2"/>
      <c r="D109" s="2"/>
      <c r="E109" s="2"/>
      <c r="F109" s="55"/>
      <c r="G109" s="3"/>
    </row>
    <row r="110" spans="1:7" ht="18">
      <c r="A110" s="56" t="s">
        <v>305</v>
      </c>
      <c r="B110" s="56"/>
      <c r="C110" s="56"/>
      <c r="D110" s="56" t="s">
        <v>306</v>
      </c>
      <c r="E110" s="2"/>
      <c r="F110" s="2"/>
      <c r="G110" s="3"/>
    </row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</sheetData>
  <sheetProtection selectLockedCells="1" selectUnlockedCells="1"/>
  <printOptions/>
  <pageMargins left="0.7798611111111111" right="0.1701388888888889" top="0.1701388888888889" bottom="0.20972222222222223" header="0.5118055555555555" footer="0.5118055555555555"/>
  <pageSetup horizontalDpi="300" verticalDpi="300" orientation="portrait" paperSize="9" scale="51"/>
  <rowBreaks count="1" manualBreakCount="1">
    <brk id="7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="75" zoomScaleNormal="75" workbookViewId="0" topLeftCell="A106">
      <selection activeCell="G3" sqref="G3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375" style="0" customWidth="1"/>
    <col min="6" max="6" width="17.875" style="0" customWidth="1"/>
    <col min="7" max="7" width="19.75390625" style="0" customWidth="1"/>
    <col min="8" max="8" width="21.25390625" style="0" customWidth="1"/>
    <col min="9" max="9" width="20.625" style="0" customWidth="1"/>
  </cols>
  <sheetData>
    <row r="1" spans="1:10" ht="14.25">
      <c r="A1" s="57"/>
      <c r="B1" s="57"/>
      <c r="C1" s="57"/>
      <c r="D1" s="57"/>
      <c r="E1" s="57"/>
      <c r="F1" s="2"/>
      <c r="G1" s="2" t="s">
        <v>0</v>
      </c>
      <c r="H1" s="2"/>
      <c r="I1" s="2"/>
      <c r="J1" s="57"/>
    </row>
    <row r="2" spans="1:10" ht="14.25">
      <c r="A2" s="57"/>
      <c r="B2" s="57"/>
      <c r="C2" s="57"/>
      <c r="D2" s="57"/>
      <c r="E2" s="57"/>
      <c r="F2" s="2" t="s">
        <v>307</v>
      </c>
      <c r="G2" s="2"/>
      <c r="H2" s="2"/>
      <c r="I2" s="2"/>
      <c r="J2" s="57"/>
    </row>
    <row r="3" spans="1:10" ht="14.25">
      <c r="A3" s="57"/>
      <c r="B3" s="57"/>
      <c r="C3" s="57"/>
      <c r="D3" s="57"/>
      <c r="E3" s="57"/>
      <c r="F3" s="2"/>
      <c r="G3" s="2" t="s">
        <v>308</v>
      </c>
      <c r="H3" s="2"/>
      <c r="I3" s="2"/>
      <c r="J3" s="57"/>
    </row>
    <row r="4" spans="1:10" ht="18">
      <c r="A4" s="59"/>
      <c r="B4" s="57"/>
      <c r="C4" s="57"/>
      <c r="D4" s="57"/>
      <c r="E4" s="57"/>
      <c r="F4" s="2"/>
      <c r="G4" s="2"/>
      <c r="H4" s="2"/>
      <c r="I4" s="2"/>
      <c r="J4" s="57"/>
    </row>
    <row r="5" spans="1:9" ht="12.75">
      <c r="A5" s="60"/>
      <c r="B5" s="61"/>
      <c r="C5" s="61"/>
      <c r="D5" s="61"/>
      <c r="E5" s="61"/>
      <c r="F5" s="1"/>
      <c r="G5" s="1"/>
      <c r="H5" s="1"/>
      <c r="I5" s="1"/>
    </row>
    <row r="6" spans="1:8" ht="12.75">
      <c r="A6" s="62"/>
      <c r="B6" s="57" t="s">
        <v>309</v>
      </c>
      <c r="C6" s="57"/>
      <c r="D6" s="57"/>
      <c r="E6" s="57"/>
      <c r="F6" s="60"/>
      <c r="G6" s="60"/>
      <c r="H6" s="60"/>
    </row>
    <row r="7" spans="1:8" ht="12.75">
      <c r="A7" s="57"/>
      <c r="B7" s="57" t="s">
        <v>131</v>
      </c>
      <c r="C7" s="57"/>
      <c r="D7" s="57"/>
      <c r="E7" s="57"/>
      <c r="F7" s="60"/>
      <c r="G7" s="60"/>
      <c r="H7" s="60"/>
    </row>
    <row r="8" spans="1:8" ht="12.75">
      <c r="A8" s="61"/>
      <c r="B8" s="61"/>
      <c r="C8" s="63"/>
      <c r="D8" s="63"/>
      <c r="E8" s="63"/>
      <c r="F8" s="61"/>
      <c r="G8" s="61"/>
      <c r="H8" s="61"/>
    </row>
    <row r="9" spans="1:9" ht="13.5">
      <c r="A9" s="58"/>
      <c r="B9" s="64"/>
      <c r="C9" s="65"/>
      <c r="D9" s="65"/>
      <c r="E9" s="65"/>
      <c r="F9" s="64"/>
      <c r="G9" s="64"/>
      <c r="H9" s="64"/>
      <c r="I9" t="s">
        <v>4</v>
      </c>
    </row>
    <row r="10" spans="1:9" ht="13.5">
      <c r="A10" s="67" t="s">
        <v>5</v>
      </c>
      <c r="B10" s="68"/>
      <c r="C10" s="67" t="s">
        <v>132</v>
      </c>
      <c r="D10" s="67" t="s">
        <v>257</v>
      </c>
      <c r="E10" s="67" t="s">
        <v>258</v>
      </c>
      <c r="F10" s="67" t="s">
        <v>134</v>
      </c>
      <c r="G10" s="175" t="s">
        <v>310</v>
      </c>
      <c r="H10" s="175"/>
      <c r="I10" s="175"/>
    </row>
    <row r="11" spans="1:9" ht="12.75">
      <c r="A11" s="70" t="s">
        <v>7</v>
      </c>
      <c r="B11" s="64" t="s">
        <v>136</v>
      </c>
      <c r="C11" s="71" t="s">
        <v>137</v>
      </c>
      <c r="D11" s="71" t="s">
        <v>259</v>
      </c>
      <c r="E11" s="71" t="s">
        <v>260</v>
      </c>
      <c r="F11" s="71" t="s">
        <v>139</v>
      </c>
      <c r="G11" s="72" t="s">
        <v>140</v>
      </c>
      <c r="H11" s="146" t="s">
        <v>141</v>
      </c>
      <c r="I11" s="71" t="s">
        <v>141</v>
      </c>
    </row>
    <row r="12" spans="1:9" ht="12.75">
      <c r="A12" s="70" t="s">
        <v>12</v>
      </c>
      <c r="B12" s="64"/>
      <c r="C12" s="71" t="s">
        <v>311</v>
      </c>
      <c r="D12" s="71" t="s">
        <v>312</v>
      </c>
      <c r="E12" s="71" t="s">
        <v>313</v>
      </c>
      <c r="F12" s="71" t="s">
        <v>144</v>
      </c>
      <c r="G12" s="72" t="s">
        <v>145</v>
      </c>
      <c r="H12" s="146" t="s">
        <v>265</v>
      </c>
      <c r="I12" s="73" t="s">
        <v>146</v>
      </c>
    </row>
    <row r="13" spans="1:9" ht="13.5">
      <c r="A13" s="70"/>
      <c r="B13" s="64"/>
      <c r="C13" s="74"/>
      <c r="D13" s="71"/>
      <c r="E13" s="71"/>
      <c r="F13" s="74" t="s">
        <v>147</v>
      </c>
      <c r="G13" s="72" t="s">
        <v>314</v>
      </c>
      <c r="H13" s="146" t="s">
        <v>312</v>
      </c>
      <c r="I13" s="71" t="s">
        <v>260</v>
      </c>
    </row>
    <row r="14" spans="1:9" ht="13.5">
      <c r="A14" s="75">
        <v>1</v>
      </c>
      <c r="B14" s="76">
        <v>2</v>
      </c>
      <c r="C14" s="77">
        <v>3</v>
      </c>
      <c r="D14" s="77"/>
      <c r="E14" s="77">
        <v>4</v>
      </c>
      <c r="F14" s="77">
        <v>5</v>
      </c>
      <c r="G14" s="78">
        <v>6</v>
      </c>
      <c r="H14" s="78"/>
      <c r="I14" s="79">
        <v>7</v>
      </c>
    </row>
    <row r="15" spans="1:9" ht="12.75">
      <c r="A15" s="80">
        <v>10000000</v>
      </c>
      <c r="B15" s="81" t="s">
        <v>19</v>
      </c>
      <c r="C15" s="82">
        <f>C16+C32</f>
        <v>22430974</v>
      </c>
      <c r="D15" s="82">
        <f>D16+D32</f>
        <v>22430974</v>
      </c>
      <c r="E15" s="82">
        <f>E16+E32</f>
        <v>10592936</v>
      </c>
      <c r="F15" s="82">
        <f>F16+F32</f>
        <v>10278056</v>
      </c>
      <c r="G15" s="83">
        <f aca="true" t="shared" si="0" ref="G15:G16">F15/C15*100</f>
        <v>45.820819015705695</v>
      </c>
      <c r="H15" s="83">
        <f aca="true" t="shared" si="1" ref="H15:H16">F15/D15*100</f>
        <v>45.820819015705695</v>
      </c>
      <c r="I15" s="83">
        <f aca="true" t="shared" si="2" ref="I15:I16">F15/E15*100</f>
        <v>97.02745301208276</v>
      </c>
    </row>
    <row r="16" spans="1:9" ht="12.75">
      <c r="A16" s="80">
        <v>11000000</v>
      </c>
      <c r="B16" s="81" t="s">
        <v>150</v>
      </c>
      <c r="C16" s="82">
        <f>C18</f>
        <v>9004974</v>
      </c>
      <c r="D16" s="82">
        <f>D18</f>
        <v>9004974</v>
      </c>
      <c r="E16" s="82">
        <f>E18</f>
        <v>4279736</v>
      </c>
      <c r="F16" s="82">
        <f>F18</f>
        <v>4280814</v>
      </c>
      <c r="G16" s="84">
        <f t="shared" si="0"/>
        <v>47.53832715119444</v>
      </c>
      <c r="H16" s="84">
        <f t="shared" si="1"/>
        <v>47.53832715119444</v>
      </c>
      <c r="I16" s="84">
        <f t="shared" si="2"/>
        <v>100.02518846956916</v>
      </c>
    </row>
    <row r="17" spans="1:9" ht="12.75">
      <c r="A17" s="80"/>
      <c r="B17" s="81" t="s">
        <v>151</v>
      </c>
      <c r="C17" s="82"/>
      <c r="D17" s="82"/>
      <c r="E17" s="82"/>
      <c r="F17" s="85"/>
      <c r="G17" s="84"/>
      <c r="H17" s="84"/>
      <c r="I17" s="84"/>
    </row>
    <row r="18" spans="1:9" ht="12.75">
      <c r="A18" s="71">
        <v>11010000</v>
      </c>
      <c r="B18" s="86" t="s">
        <v>21</v>
      </c>
      <c r="C18" s="87">
        <f>C19+C21+C24+C26+C29</f>
        <v>9004974</v>
      </c>
      <c r="D18" s="87">
        <f>D19+D21+D24+D26+D29</f>
        <v>9004974</v>
      </c>
      <c r="E18" s="87">
        <f>E19+E21+E24+E26+E29</f>
        <v>4279736</v>
      </c>
      <c r="F18" s="87">
        <f>F19+F21+F24+F26+F29</f>
        <v>4280814</v>
      </c>
      <c r="G18" s="84">
        <f aca="true" t="shared" si="3" ref="G18:G19">F18/C18*100</f>
        <v>47.53832715119444</v>
      </c>
      <c r="H18" s="84">
        <f aca="true" t="shared" si="4" ref="H18:H19">F18/D18*100</f>
        <v>47.53832715119444</v>
      </c>
      <c r="I18" s="84">
        <f aca="true" t="shared" si="5" ref="I18:I19">F18/E18*100</f>
        <v>100.02518846956916</v>
      </c>
    </row>
    <row r="19" spans="1:9" ht="12.75">
      <c r="A19" s="71">
        <v>11010100</v>
      </c>
      <c r="B19" s="86" t="s">
        <v>152</v>
      </c>
      <c r="C19" s="87">
        <v>6879692</v>
      </c>
      <c r="D19" s="87">
        <v>6879692</v>
      </c>
      <c r="E19" s="87">
        <v>3232510</v>
      </c>
      <c r="F19" s="87">
        <v>3337453</v>
      </c>
      <c r="G19" s="84">
        <f t="shared" si="3"/>
        <v>48.51166302212366</v>
      </c>
      <c r="H19" s="84">
        <f t="shared" si="4"/>
        <v>48.51166302212366</v>
      </c>
      <c r="I19" s="84">
        <f t="shared" si="5"/>
        <v>103.2464864764533</v>
      </c>
    </row>
    <row r="20" spans="1:9" ht="12.75">
      <c r="A20" s="71"/>
      <c r="B20" s="86" t="s">
        <v>153</v>
      </c>
      <c r="C20" s="87"/>
      <c r="D20" s="87"/>
      <c r="E20" s="87"/>
      <c r="F20" s="87"/>
      <c r="G20" s="84"/>
      <c r="H20" s="84"/>
      <c r="I20" s="84"/>
    </row>
    <row r="21" spans="1:9" ht="12.75">
      <c r="A21" s="71">
        <v>11010200</v>
      </c>
      <c r="B21" s="86" t="s">
        <v>24</v>
      </c>
      <c r="C21" s="87">
        <v>1227600</v>
      </c>
      <c r="D21" s="87">
        <v>1227600</v>
      </c>
      <c r="E21" s="87">
        <v>613800</v>
      </c>
      <c r="F21" s="87">
        <v>662084</v>
      </c>
      <c r="G21" s="84">
        <f>F21/C21*100</f>
        <v>53.933202997719135</v>
      </c>
      <c r="H21" s="84">
        <f>F21/D21*100</f>
        <v>53.933202997719135</v>
      </c>
      <c r="I21" s="84">
        <f>F21/E21*100</f>
        <v>107.86640599543827</v>
      </c>
    </row>
    <row r="22" spans="1:9" ht="12.75">
      <c r="A22" s="71"/>
      <c r="B22" s="86" t="s">
        <v>154</v>
      </c>
      <c r="C22" s="87"/>
      <c r="D22" s="87"/>
      <c r="E22" s="87"/>
      <c r="F22" s="87"/>
      <c r="G22" s="84"/>
      <c r="H22" s="84"/>
      <c r="I22" s="84"/>
    </row>
    <row r="23" spans="1:9" ht="12.75">
      <c r="A23" s="71"/>
      <c r="B23" s="86" t="s">
        <v>155</v>
      </c>
      <c r="C23" s="87"/>
      <c r="D23" s="87"/>
      <c r="E23" s="87"/>
      <c r="F23" s="87"/>
      <c r="G23" s="84"/>
      <c r="H23" s="84"/>
      <c r="I23" s="84"/>
    </row>
    <row r="24" spans="1:9" ht="12.75">
      <c r="A24" s="71">
        <v>11010400</v>
      </c>
      <c r="B24" s="86" t="s">
        <v>156</v>
      </c>
      <c r="C24" s="87">
        <v>610359</v>
      </c>
      <c r="D24" s="87">
        <v>610359</v>
      </c>
      <c r="E24" s="87">
        <v>267189</v>
      </c>
      <c r="F24" s="87">
        <v>149651</v>
      </c>
      <c r="G24" s="84">
        <f>F24/C24*100</f>
        <v>24.518521067109685</v>
      </c>
      <c r="H24" s="84">
        <f>F24/D24*100</f>
        <v>24.518521067109685</v>
      </c>
      <c r="I24" s="84">
        <f>F24/E24*100</f>
        <v>56.00941655532227</v>
      </c>
    </row>
    <row r="25" spans="1:9" ht="12.75">
      <c r="A25" s="71"/>
      <c r="B25" s="86" t="s">
        <v>157</v>
      </c>
      <c r="C25" s="87"/>
      <c r="D25" s="87"/>
      <c r="E25" s="87"/>
      <c r="F25" s="87"/>
      <c r="G25" s="84"/>
      <c r="H25" s="84"/>
      <c r="I25" s="84"/>
    </row>
    <row r="26" spans="1:9" ht="12.75">
      <c r="A26" s="71">
        <v>11010500</v>
      </c>
      <c r="B26" s="86" t="s">
        <v>158</v>
      </c>
      <c r="C26" s="87">
        <v>265980</v>
      </c>
      <c r="D26" s="87">
        <v>265980</v>
      </c>
      <c r="E26" s="87">
        <v>156240</v>
      </c>
      <c r="F26" s="87">
        <v>116580</v>
      </c>
      <c r="G26" s="84">
        <f>F26/C26*100</f>
        <v>43.83036318520189</v>
      </c>
      <c r="H26" s="84">
        <f>F26/D26*100</f>
        <v>43.83036318520189</v>
      </c>
      <c r="I26" s="84">
        <f>F26/E26*100</f>
        <v>74.61597542242704</v>
      </c>
    </row>
    <row r="27" spans="1:9" ht="12.75">
      <c r="A27" s="71"/>
      <c r="B27" s="86" t="s">
        <v>159</v>
      </c>
      <c r="C27" s="87"/>
      <c r="D27" s="87"/>
      <c r="E27" s="87"/>
      <c r="F27" s="88"/>
      <c r="G27" s="84"/>
      <c r="H27" s="84"/>
      <c r="I27" s="84"/>
    </row>
    <row r="28" spans="1:9" ht="12.75">
      <c r="A28" s="71"/>
      <c r="B28" s="86" t="s">
        <v>160</v>
      </c>
      <c r="C28" s="87"/>
      <c r="D28" s="87"/>
      <c r="E28" s="87"/>
      <c r="F28" s="88"/>
      <c r="G28" s="84"/>
      <c r="H28" s="84"/>
      <c r="I28" s="84"/>
    </row>
    <row r="29" spans="1:9" ht="12.75">
      <c r="A29" s="89">
        <v>11010900</v>
      </c>
      <c r="B29" s="86" t="s">
        <v>161</v>
      </c>
      <c r="C29" s="87">
        <v>21343</v>
      </c>
      <c r="D29" s="87">
        <v>21343</v>
      </c>
      <c r="E29" s="87">
        <v>9997</v>
      </c>
      <c r="F29" s="88">
        <v>15046</v>
      </c>
      <c r="G29" s="84">
        <f>F29/C29*100</f>
        <v>70.49618141779506</v>
      </c>
      <c r="H29" s="84">
        <f>F29/D29*100</f>
        <v>70.49618141779506</v>
      </c>
      <c r="I29" s="84">
        <f>F29/E29*100</f>
        <v>150.50515154546363</v>
      </c>
    </row>
    <row r="30" spans="1:9" ht="12.75">
      <c r="A30" s="89"/>
      <c r="B30" s="86" t="s">
        <v>162</v>
      </c>
      <c r="C30" s="87"/>
      <c r="D30" s="87"/>
      <c r="E30" s="87"/>
      <c r="F30" s="88"/>
      <c r="G30" s="84"/>
      <c r="H30" s="84"/>
      <c r="I30" s="84"/>
    </row>
    <row r="31" spans="1:9" ht="12.75">
      <c r="A31" s="89"/>
      <c r="B31" s="86" t="s">
        <v>163</v>
      </c>
      <c r="C31" s="87"/>
      <c r="D31" s="87"/>
      <c r="E31" s="87"/>
      <c r="F31" s="88"/>
      <c r="G31" s="84"/>
      <c r="H31" s="84"/>
      <c r="I31" s="84"/>
    </row>
    <row r="32" spans="1:9" ht="12.75">
      <c r="A32" s="80">
        <v>18000000</v>
      </c>
      <c r="B32" s="81" t="s">
        <v>34</v>
      </c>
      <c r="C32" s="82">
        <f>C33+C38+C43+C46</f>
        <v>13426000</v>
      </c>
      <c r="D32" s="82">
        <f>D33+D38+D43+D46</f>
        <v>13426000</v>
      </c>
      <c r="E32" s="82">
        <f>E33+E38+E43+E46</f>
        <v>6313200</v>
      </c>
      <c r="F32" s="82">
        <f>F33+F38+F43+F46</f>
        <v>5997242</v>
      </c>
      <c r="G32" s="84">
        <f aca="true" t="shared" si="6" ref="G32:G39">F32/C32*100</f>
        <v>44.668866378668255</v>
      </c>
      <c r="H32" s="84">
        <f aca="true" t="shared" si="7" ref="H32:H39">F32/D32*100</f>
        <v>44.668866378668255</v>
      </c>
      <c r="I32" s="84">
        <f aca="true" t="shared" si="8" ref="I32:I39">F32/E32*100</f>
        <v>94.99527973135652</v>
      </c>
    </row>
    <row r="33" spans="1:9" ht="12.75">
      <c r="A33" s="80">
        <v>18010000</v>
      </c>
      <c r="B33" s="81" t="s">
        <v>35</v>
      </c>
      <c r="C33" s="82">
        <f>C34+C35+C36+C37</f>
        <v>8190000</v>
      </c>
      <c r="D33" s="82">
        <f>D34+D35+D36+D37</f>
        <v>8190000</v>
      </c>
      <c r="E33" s="82">
        <f>E34+E35+E36+E37</f>
        <v>3936500</v>
      </c>
      <c r="F33" s="82">
        <f>F34+F35+F36+F37</f>
        <v>3989629</v>
      </c>
      <c r="G33" s="84">
        <f t="shared" si="6"/>
        <v>48.713418803418804</v>
      </c>
      <c r="H33" s="84">
        <f t="shared" si="7"/>
        <v>48.713418803418804</v>
      </c>
      <c r="I33" s="84">
        <f t="shared" si="8"/>
        <v>101.34965070494093</v>
      </c>
    </row>
    <row r="34" spans="1:9" ht="12.75">
      <c r="A34" s="80">
        <v>18010500</v>
      </c>
      <c r="B34" s="86" t="s">
        <v>36</v>
      </c>
      <c r="C34" s="82">
        <v>2795000</v>
      </c>
      <c r="D34" s="82">
        <v>2795000</v>
      </c>
      <c r="E34" s="82">
        <v>1390000</v>
      </c>
      <c r="F34" s="85">
        <v>1385216</v>
      </c>
      <c r="G34" s="84">
        <f t="shared" si="6"/>
        <v>49.560500894454385</v>
      </c>
      <c r="H34" s="84">
        <f t="shared" si="7"/>
        <v>49.560500894454385</v>
      </c>
      <c r="I34" s="84">
        <f t="shared" si="8"/>
        <v>99.6558273381295</v>
      </c>
    </row>
    <row r="35" spans="1:9" ht="12.75">
      <c r="A35" s="80">
        <v>18010600</v>
      </c>
      <c r="B35" s="86" t="s">
        <v>37</v>
      </c>
      <c r="C35" s="82">
        <v>4381000</v>
      </c>
      <c r="D35" s="82">
        <v>4381000</v>
      </c>
      <c r="E35" s="82">
        <v>2291000</v>
      </c>
      <c r="F35" s="85">
        <v>2335208</v>
      </c>
      <c r="G35" s="84">
        <f t="shared" si="6"/>
        <v>53.3030814882447</v>
      </c>
      <c r="H35" s="84">
        <f t="shared" si="7"/>
        <v>53.3030814882447</v>
      </c>
      <c r="I35" s="84">
        <f t="shared" si="8"/>
        <v>101.92963771278917</v>
      </c>
    </row>
    <row r="36" spans="1:9" ht="12.75">
      <c r="A36" s="80">
        <v>18010700</v>
      </c>
      <c r="B36" s="86" t="s">
        <v>38</v>
      </c>
      <c r="C36" s="82">
        <v>440500</v>
      </c>
      <c r="D36" s="82">
        <v>440500</v>
      </c>
      <c r="E36" s="82">
        <v>85000</v>
      </c>
      <c r="F36" s="85">
        <v>126769</v>
      </c>
      <c r="G36" s="84">
        <f t="shared" si="6"/>
        <v>28.778433598183884</v>
      </c>
      <c r="H36" s="84">
        <f t="shared" si="7"/>
        <v>28.778433598183884</v>
      </c>
      <c r="I36" s="84">
        <f t="shared" si="8"/>
        <v>149.14000000000001</v>
      </c>
    </row>
    <row r="37" spans="1:9" ht="12.75">
      <c r="A37" s="80">
        <v>18010900</v>
      </c>
      <c r="B37" s="86" t="s">
        <v>39</v>
      </c>
      <c r="C37" s="82">
        <v>573500</v>
      </c>
      <c r="D37" s="82">
        <v>573500</v>
      </c>
      <c r="E37" s="82">
        <v>170500</v>
      </c>
      <c r="F37" s="85">
        <v>142436</v>
      </c>
      <c r="G37" s="84">
        <f t="shared" si="6"/>
        <v>24.836268526591105</v>
      </c>
      <c r="H37" s="84">
        <f t="shared" si="7"/>
        <v>24.836268526591105</v>
      </c>
      <c r="I37" s="84">
        <f t="shared" si="8"/>
        <v>83.54017595307917</v>
      </c>
    </row>
    <row r="38" spans="1:9" ht="12.75">
      <c r="A38" s="80">
        <v>18020000</v>
      </c>
      <c r="B38" s="81" t="s">
        <v>40</v>
      </c>
      <c r="C38" s="82">
        <f>C39+C41</f>
        <v>4691000</v>
      </c>
      <c r="D38" s="82">
        <f>D39+D41</f>
        <v>4691000</v>
      </c>
      <c r="E38" s="82">
        <f>E39+E41</f>
        <v>2118400</v>
      </c>
      <c r="F38" s="85">
        <f>F39+F41</f>
        <v>1790600</v>
      </c>
      <c r="G38" s="84">
        <f t="shared" si="6"/>
        <v>38.17096567895971</v>
      </c>
      <c r="H38" s="84">
        <f t="shared" si="7"/>
        <v>38.17096567895971</v>
      </c>
      <c r="I38" s="84">
        <f t="shared" si="8"/>
        <v>84.5260574018127</v>
      </c>
    </row>
    <row r="39" spans="1:9" ht="12.75">
      <c r="A39" s="71">
        <v>18020100</v>
      </c>
      <c r="B39" s="86" t="s">
        <v>171</v>
      </c>
      <c r="C39" s="87">
        <v>3168500</v>
      </c>
      <c r="D39" s="87">
        <v>3168500</v>
      </c>
      <c r="E39" s="87">
        <v>1428200</v>
      </c>
      <c r="F39" s="88">
        <v>1409303</v>
      </c>
      <c r="G39" s="84">
        <f t="shared" si="6"/>
        <v>44.47855452106675</v>
      </c>
      <c r="H39" s="84">
        <f t="shared" si="7"/>
        <v>44.47855452106675</v>
      </c>
      <c r="I39" s="84">
        <f t="shared" si="8"/>
        <v>98.67686598515614</v>
      </c>
    </row>
    <row r="40" spans="1:9" ht="12.75">
      <c r="A40" s="71"/>
      <c r="B40" s="86" t="s">
        <v>172</v>
      </c>
      <c r="C40" s="87"/>
      <c r="D40" s="87"/>
      <c r="E40" s="87"/>
      <c r="F40" s="88"/>
      <c r="G40" s="84"/>
      <c r="H40" s="84"/>
      <c r="I40" s="84"/>
    </row>
    <row r="41" spans="1:9" ht="12.75">
      <c r="A41" s="71">
        <v>18020200</v>
      </c>
      <c r="B41" s="86" t="s">
        <v>173</v>
      </c>
      <c r="C41" s="87">
        <v>1522500</v>
      </c>
      <c r="D41" s="87">
        <v>1522500</v>
      </c>
      <c r="E41" s="87">
        <v>690200</v>
      </c>
      <c r="F41" s="88">
        <v>381297</v>
      </c>
      <c r="G41" s="84">
        <f>F41/C41*100</f>
        <v>25.044137931034484</v>
      </c>
      <c r="H41" s="84">
        <f>F41/D41*100</f>
        <v>25.044137931034484</v>
      </c>
      <c r="I41" s="84">
        <f>F41/E41*100</f>
        <v>55.24442190669371</v>
      </c>
    </row>
    <row r="42" spans="1:9" ht="12.75">
      <c r="A42" s="71"/>
      <c r="B42" s="86" t="s">
        <v>172</v>
      </c>
      <c r="C42" s="87"/>
      <c r="D42" s="87"/>
      <c r="E42" s="87"/>
      <c r="F42" s="88"/>
      <c r="G42" s="84"/>
      <c r="H42" s="84"/>
      <c r="I42" s="84"/>
    </row>
    <row r="43" spans="1:9" ht="12.75">
      <c r="A43" s="80">
        <v>18030000</v>
      </c>
      <c r="B43" s="81" t="s">
        <v>43</v>
      </c>
      <c r="C43" s="82">
        <f>C44+C45</f>
        <v>545000</v>
      </c>
      <c r="D43" s="82">
        <f>D44+D45</f>
        <v>545000</v>
      </c>
      <c r="E43" s="82">
        <f>E44+E45</f>
        <v>258300</v>
      </c>
      <c r="F43" s="85">
        <f>F44+F45</f>
        <v>242641</v>
      </c>
      <c r="G43" s="84">
        <f aca="true" t="shared" si="9" ref="G43:G45">F43/C43*100</f>
        <v>44.521284403669725</v>
      </c>
      <c r="H43" s="84">
        <f aca="true" t="shared" si="10" ref="H43:H45">F43/D43*100</f>
        <v>44.521284403669725</v>
      </c>
      <c r="I43" s="84">
        <f aca="true" t="shared" si="11" ref="I43:I45">F43/E43*100</f>
        <v>93.93766937669376</v>
      </c>
    </row>
    <row r="44" spans="1:9" ht="12.75">
      <c r="A44" s="71">
        <v>18030100</v>
      </c>
      <c r="B44" s="86" t="s">
        <v>44</v>
      </c>
      <c r="C44" s="87">
        <v>334500</v>
      </c>
      <c r="D44" s="87">
        <v>334500</v>
      </c>
      <c r="E44" s="87">
        <v>153600</v>
      </c>
      <c r="F44" s="88">
        <v>144729</v>
      </c>
      <c r="G44" s="84">
        <f t="shared" si="9"/>
        <v>43.267264573991035</v>
      </c>
      <c r="H44" s="84">
        <f t="shared" si="10"/>
        <v>43.267264573991035</v>
      </c>
      <c r="I44" s="84">
        <f t="shared" si="11"/>
        <v>94.224609375</v>
      </c>
    </row>
    <row r="45" spans="1:9" ht="12.75">
      <c r="A45" s="71">
        <v>18030200</v>
      </c>
      <c r="B45" s="86" t="s">
        <v>45</v>
      </c>
      <c r="C45" s="87">
        <v>210500</v>
      </c>
      <c r="D45" s="87">
        <v>210500</v>
      </c>
      <c r="E45" s="87">
        <v>104700</v>
      </c>
      <c r="F45" s="88">
        <v>97912</v>
      </c>
      <c r="G45" s="84">
        <f t="shared" si="9"/>
        <v>46.51401425178147</v>
      </c>
      <c r="H45" s="84">
        <f t="shared" si="10"/>
        <v>46.51401425178147</v>
      </c>
      <c r="I45" s="84">
        <f t="shared" si="11"/>
        <v>93.51671442215856</v>
      </c>
    </row>
    <row r="46" spans="1:9" ht="12.75">
      <c r="A46" s="80">
        <v>18040000</v>
      </c>
      <c r="B46" s="81" t="s">
        <v>174</v>
      </c>
      <c r="C46" s="82">
        <v>0</v>
      </c>
      <c r="D46" s="82">
        <v>0</v>
      </c>
      <c r="E46" s="82">
        <v>0</v>
      </c>
      <c r="F46" s="82">
        <v>-25628</v>
      </c>
      <c r="G46" s="84">
        <v>0</v>
      </c>
      <c r="H46" s="84">
        <v>0</v>
      </c>
      <c r="I46" s="84">
        <v>0</v>
      </c>
    </row>
    <row r="47" spans="1:9" ht="12.75">
      <c r="A47" s="80"/>
      <c r="B47" s="81" t="s">
        <v>175</v>
      </c>
      <c r="C47" s="82"/>
      <c r="D47" s="82"/>
      <c r="E47" s="82"/>
      <c r="F47" s="85"/>
      <c r="G47" s="84"/>
      <c r="H47" s="84"/>
      <c r="I47" s="84"/>
    </row>
    <row r="48" spans="1:9" ht="12.75">
      <c r="A48" s="80">
        <v>20000000</v>
      </c>
      <c r="B48" s="81" t="s">
        <v>46</v>
      </c>
      <c r="C48" s="82">
        <f>C49+C51+C61+C67</f>
        <v>5327900</v>
      </c>
      <c r="D48" s="82">
        <f>D49+D51+D61+D67</f>
        <v>5327900</v>
      </c>
      <c r="E48" s="82">
        <f>E49+E51+E61+E67</f>
        <v>1895200</v>
      </c>
      <c r="F48" s="82">
        <f>F49+F51+F61+F67</f>
        <v>997237</v>
      </c>
      <c r="G48" s="84">
        <f aca="true" t="shared" si="12" ref="G48:G53">F48/C48*100</f>
        <v>18.717261960622384</v>
      </c>
      <c r="H48" s="84">
        <f aca="true" t="shared" si="13" ref="H48:H53">F48/D48*100</f>
        <v>18.717261960622384</v>
      </c>
      <c r="I48" s="84">
        <f aca="true" t="shared" si="14" ref="I48:I53">F48/E48*100</f>
        <v>52.61909033347404</v>
      </c>
    </row>
    <row r="49" spans="1:9" ht="12.75">
      <c r="A49" s="80">
        <v>21000000</v>
      </c>
      <c r="B49" s="81" t="s">
        <v>47</v>
      </c>
      <c r="C49" s="82">
        <f>C50</f>
        <v>200000</v>
      </c>
      <c r="D49" s="82">
        <f>D50</f>
        <v>200000</v>
      </c>
      <c r="E49" s="82">
        <f>E50</f>
        <v>15900</v>
      </c>
      <c r="F49" s="82">
        <f>F50</f>
        <v>2325</v>
      </c>
      <c r="G49" s="84">
        <f t="shared" si="12"/>
        <v>1.1625</v>
      </c>
      <c r="H49" s="84">
        <f t="shared" si="13"/>
        <v>1.1625</v>
      </c>
      <c r="I49" s="84">
        <f t="shared" si="14"/>
        <v>14.622641509433961</v>
      </c>
    </row>
    <row r="50" spans="1:9" ht="12.75">
      <c r="A50" s="71">
        <v>21081100</v>
      </c>
      <c r="B50" s="86" t="s">
        <v>49</v>
      </c>
      <c r="C50" s="87">
        <v>200000</v>
      </c>
      <c r="D50" s="87">
        <v>200000</v>
      </c>
      <c r="E50" s="87">
        <v>15900</v>
      </c>
      <c r="F50" s="92">
        <v>2325</v>
      </c>
      <c r="G50" s="84">
        <f t="shared" si="12"/>
        <v>1.1625</v>
      </c>
      <c r="H50" s="84">
        <f t="shared" si="13"/>
        <v>1.1625</v>
      </c>
      <c r="I50" s="84">
        <f t="shared" si="14"/>
        <v>14.622641509433961</v>
      </c>
    </row>
    <row r="51" spans="1:9" ht="12.75">
      <c r="A51" s="80">
        <v>22000000</v>
      </c>
      <c r="B51" s="81" t="s">
        <v>187</v>
      </c>
      <c r="C51" s="82">
        <f>C52</f>
        <v>4847500</v>
      </c>
      <c r="D51" s="82">
        <f>D52</f>
        <v>4847500</v>
      </c>
      <c r="E51" s="82">
        <f>E52</f>
        <v>1770400</v>
      </c>
      <c r="F51" s="82">
        <f>F52</f>
        <v>740404</v>
      </c>
      <c r="G51" s="84">
        <f t="shared" si="12"/>
        <v>15.27393501805054</v>
      </c>
      <c r="H51" s="84">
        <f t="shared" si="13"/>
        <v>15.27393501805054</v>
      </c>
      <c r="I51" s="84">
        <f t="shared" si="14"/>
        <v>41.82128332580208</v>
      </c>
    </row>
    <row r="52" spans="1:9" ht="12.75">
      <c r="A52" s="80">
        <v>22010000</v>
      </c>
      <c r="B52" s="81" t="s">
        <v>52</v>
      </c>
      <c r="C52" s="82">
        <f>C53+C55+C57</f>
        <v>4847500</v>
      </c>
      <c r="D52" s="82">
        <f>D53+D55+D57</f>
        <v>4847500</v>
      </c>
      <c r="E52" s="82">
        <f>E53+E55+E57</f>
        <v>1770400</v>
      </c>
      <c r="F52" s="82">
        <f>F53+F55+F57</f>
        <v>740404</v>
      </c>
      <c r="G52" s="84">
        <f t="shared" si="12"/>
        <v>15.27393501805054</v>
      </c>
      <c r="H52" s="84">
        <f t="shared" si="13"/>
        <v>15.27393501805054</v>
      </c>
      <c r="I52" s="84">
        <f t="shared" si="14"/>
        <v>41.82128332580208</v>
      </c>
    </row>
    <row r="53" spans="1:9" ht="12.75">
      <c r="A53" s="80">
        <v>22010300</v>
      </c>
      <c r="B53" s="81" t="s">
        <v>188</v>
      </c>
      <c r="C53" s="82">
        <v>1142000</v>
      </c>
      <c r="D53" s="82">
        <v>1142000</v>
      </c>
      <c r="E53" s="82">
        <v>460000</v>
      </c>
      <c r="F53" s="85">
        <v>65940</v>
      </c>
      <c r="G53" s="84">
        <f t="shared" si="12"/>
        <v>5.774080560420315</v>
      </c>
      <c r="H53" s="84">
        <f t="shared" si="13"/>
        <v>5.774080560420315</v>
      </c>
      <c r="I53" s="84">
        <f t="shared" si="14"/>
        <v>14.334782608695651</v>
      </c>
    </row>
    <row r="54" spans="1:9" ht="12.75">
      <c r="A54" s="80"/>
      <c r="B54" s="81" t="s">
        <v>54</v>
      </c>
      <c r="C54" s="82"/>
      <c r="D54" s="82"/>
      <c r="E54" s="82"/>
      <c r="F54" s="85"/>
      <c r="G54" s="84"/>
      <c r="H54" s="84"/>
      <c r="I54" s="84"/>
    </row>
    <row r="55" spans="1:9" ht="12.75">
      <c r="A55" s="80">
        <v>22012600</v>
      </c>
      <c r="B55" s="81" t="s">
        <v>190</v>
      </c>
      <c r="C55" s="82">
        <v>3485400</v>
      </c>
      <c r="D55" s="82">
        <v>3485400</v>
      </c>
      <c r="E55" s="82">
        <v>1240400</v>
      </c>
      <c r="F55" s="85">
        <v>665630</v>
      </c>
      <c r="G55" s="84">
        <f>F55/C55*100</f>
        <v>19.097664543524417</v>
      </c>
      <c r="H55" s="84">
        <f>F55/D55*100</f>
        <v>19.097664543524417</v>
      </c>
      <c r="I55" s="84">
        <f>F55/E55*100</f>
        <v>53.66252821670429</v>
      </c>
    </row>
    <row r="56" spans="1:9" ht="12.75">
      <c r="A56" s="80"/>
      <c r="B56" s="81" t="s">
        <v>57</v>
      </c>
      <c r="C56" s="82"/>
      <c r="D56" s="82"/>
      <c r="E56" s="82"/>
      <c r="F56" s="85"/>
      <c r="G56" s="84"/>
      <c r="H56" s="84"/>
      <c r="I56" s="84"/>
    </row>
    <row r="57" spans="1:9" ht="12.75">
      <c r="A57" s="80">
        <v>22012900</v>
      </c>
      <c r="B57" s="81" t="s">
        <v>191</v>
      </c>
      <c r="C57" s="82">
        <v>220100</v>
      </c>
      <c r="D57" s="82">
        <v>220100</v>
      </c>
      <c r="E57" s="82">
        <v>70000</v>
      </c>
      <c r="F57" s="85">
        <v>8834</v>
      </c>
      <c r="G57" s="84">
        <f>F57/C57*100</f>
        <v>4.013630168105407</v>
      </c>
      <c r="H57" s="84">
        <f>F57/D57*100</f>
        <v>4.013630168105407</v>
      </c>
      <c r="I57" s="84">
        <f>F57/E57*100</f>
        <v>12.620000000000001</v>
      </c>
    </row>
    <row r="58" spans="1:9" ht="12.75">
      <c r="A58" s="80"/>
      <c r="B58" s="81" t="s">
        <v>192</v>
      </c>
      <c r="C58" s="82"/>
      <c r="D58" s="82"/>
      <c r="E58" s="82"/>
      <c r="F58" s="85"/>
      <c r="G58" s="84"/>
      <c r="H58" s="84"/>
      <c r="I58" s="84"/>
    </row>
    <row r="59" spans="1:9" ht="12.75">
      <c r="A59" s="80"/>
      <c r="B59" s="81" t="s">
        <v>193</v>
      </c>
      <c r="C59" s="82"/>
      <c r="D59" s="82"/>
      <c r="E59" s="82"/>
      <c r="F59" s="85"/>
      <c r="G59" s="84"/>
      <c r="H59" s="84"/>
      <c r="I59" s="84"/>
    </row>
    <row r="60" spans="1:9" ht="12.75">
      <c r="A60" s="80"/>
      <c r="B60" s="81" t="s">
        <v>194</v>
      </c>
      <c r="C60" s="82"/>
      <c r="D60" s="82"/>
      <c r="E60" s="82"/>
      <c r="F60" s="85"/>
      <c r="G60" s="84"/>
      <c r="H60" s="84"/>
      <c r="I60" s="84"/>
    </row>
    <row r="61" spans="1:9" ht="12.75">
      <c r="A61" s="80">
        <v>22090000</v>
      </c>
      <c r="B61" s="81" t="s">
        <v>62</v>
      </c>
      <c r="C61" s="82">
        <f>C62+C64+C65</f>
        <v>230000</v>
      </c>
      <c r="D61" s="82">
        <f>D62+D64+D65</f>
        <v>230000</v>
      </c>
      <c r="E61" s="82">
        <f>E62+E64+E65</f>
        <v>68100</v>
      </c>
      <c r="F61" s="82">
        <f>F62+F64+F65</f>
        <v>112367</v>
      </c>
      <c r="G61" s="84">
        <f aca="true" t="shared" si="15" ref="G61:G62">F61/C61*100</f>
        <v>48.85521739130434</v>
      </c>
      <c r="H61" s="84">
        <f aca="true" t="shared" si="16" ref="H61:H62">F61/D61*100</f>
        <v>48.85521739130434</v>
      </c>
      <c r="I61" s="84">
        <f aca="true" t="shared" si="17" ref="I61:I62">F61/E61*100</f>
        <v>165.0029368575624</v>
      </c>
    </row>
    <row r="62" spans="1:9" ht="12.75">
      <c r="A62" s="71">
        <v>22090100</v>
      </c>
      <c r="B62" s="86" t="s">
        <v>195</v>
      </c>
      <c r="C62" s="87">
        <v>230000</v>
      </c>
      <c r="D62" s="87">
        <v>230000</v>
      </c>
      <c r="E62" s="87">
        <v>68100</v>
      </c>
      <c r="F62" s="88">
        <v>85519</v>
      </c>
      <c r="G62" s="84">
        <f t="shared" si="15"/>
        <v>37.18217391304348</v>
      </c>
      <c r="H62" s="84">
        <f t="shared" si="16"/>
        <v>37.18217391304348</v>
      </c>
      <c r="I62" s="84">
        <f t="shared" si="17"/>
        <v>125.57856093979443</v>
      </c>
    </row>
    <row r="63" spans="1:9" ht="12.75">
      <c r="A63" s="71"/>
      <c r="B63" s="86" t="s">
        <v>196</v>
      </c>
      <c r="C63" s="87"/>
      <c r="D63" s="87"/>
      <c r="E63" s="87"/>
      <c r="F63" s="88"/>
      <c r="G63" s="84"/>
      <c r="H63" s="84"/>
      <c r="I63" s="84"/>
    </row>
    <row r="64" spans="1:9" ht="12.75">
      <c r="A64" s="71">
        <v>22090200</v>
      </c>
      <c r="B64" s="86" t="s">
        <v>65</v>
      </c>
      <c r="C64" s="87">
        <v>0</v>
      </c>
      <c r="D64" s="87">
        <v>0</v>
      </c>
      <c r="E64" s="87">
        <v>0</v>
      </c>
      <c r="F64" s="88">
        <v>5822</v>
      </c>
      <c r="G64" s="84">
        <v>0</v>
      </c>
      <c r="H64" s="84">
        <v>0</v>
      </c>
      <c r="I64" s="84">
        <v>0</v>
      </c>
    </row>
    <row r="65" spans="1:9" ht="12.75">
      <c r="A65" s="71">
        <v>22090400</v>
      </c>
      <c r="B65" s="86" t="s">
        <v>197</v>
      </c>
      <c r="C65" s="87">
        <v>0</v>
      </c>
      <c r="D65" s="87">
        <v>0</v>
      </c>
      <c r="E65" s="87">
        <v>0</v>
      </c>
      <c r="F65" s="88">
        <v>21026</v>
      </c>
      <c r="G65" s="84">
        <v>0</v>
      </c>
      <c r="H65" s="84">
        <v>0</v>
      </c>
      <c r="I65" s="84">
        <v>0</v>
      </c>
    </row>
    <row r="66" spans="1:9" ht="12.75">
      <c r="A66" s="71"/>
      <c r="B66" s="86" t="s">
        <v>198</v>
      </c>
      <c r="C66" s="87"/>
      <c r="D66" s="87"/>
      <c r="E66" s="87"/>
      <c r="F66" s="88"/>
      <c r="G66" s="84"/>
      <c r="H66" s="84"/>
      <c r="I66" s="84"/>
    </row>
    <row r="67" spans="1:9" ht="12.75">
      <c r="A67" s="80">
        <v>24000000</v>
      </c>
      <c r="B67" s="81" t="s">
        <v>70</v>
      </c>
      <c r="C67" s="82">
        <f aca="true" t="shared" si="18" ref="C67:C68">C68</f>
        <v>50400</v>
      </c>
      <c r="D67" s="82">
        <f aca="true" t="shared" si="19" ref="D67:D68">D68</f>
        <v>50400</v>
      </c>
      <c r="E67" s="82">
        <f aca="true" t="shared" si="20" ref="E67:E68">E68</f>
        <v>40800</v>
      </c>
      <c r="F67" s="85">
        <f aca="true" t="shared" si="21" ref="F67:F68">F68</f>
        <v>142141</v>
      </c>
      <c r="G67" s="84">
        <f aca="true" t="shared" si="22" ref="G67:G72">F67/C67*100</f>
        <v>282.0257936507936</v>
      </c>
      <c r="H67" s="84">
        <f aca="true" t="shared" si="23" ref="H67:H72">F67/D67*100</f>
        <v>282.0257936507936</v>
      </c>
      <c r="I67" s="84">
        <f aca="true" t="shared" si="24" ref="I67:I72">F67/E67*100</f>
        <v>348.3848039215686</v>
      </c>
    </row>
    <row r="68" spans="1:9" ht="12.75">
      <c r="A68" s="80">
        <v>24060000</v>
      </c>
      <c r="B68" s="81" t="s">
        <v>48</v>
      </c>
      <c r="C68" s="82">
        <f t="shared" si="18"/>
        <v>50400</v>
      </c>
      <c r="D68" s="82">
        <f t="shared" si="19"/>
        <v>50400</v>
      </c>
      <c r="E68" s="82">
        <f t="shared" si="20"/>
        <v>40800</v>
      </c>
      <c r="F68" s="85">
        <f t="shared" si="21"/>
        <v>142141</v>
      </c>
      <c r="G68" s="84">
        <f t="shared" si="22"/>
        <v>282.0257936507936</v>
      </c>
      <c r="H68" s="84">
        <f t="shared" si="23"/>
        <v>282.0257936507936</v>
      </c>
      <c r="I68" s="84">
        <f t="shared" si="24"/>
        <v>348.3848039215686</v>
      </c>
    </row>
    <row r="69" spans="1:9" ht="12.75">
      <c r="A69" s="71">
        <v>24060300</v>
      </c>
      <c r="B69" s="86" t="s">
        <v>48</v>
      </c>
      <c r="C69" s="87">
        <v>50400</v>
      </c>
      <c r="D69" s="87">
        <v>50400</v>
      </c>
      <c r="E69" s="87">
        <v>40800</v>
      </c>
      <c r="F69" s="88">
        <v>142141</v>
      </c>
      <c r="G69" s="84">
        <f t="shared" si="22"/>
        <v>282.0257936507936</v>
      </c>
      <c r="H69" s="84">
        <f t="shared" si="23"/>
        <v>282.0257936507936</v>
      </c>
      <c r="I69" s="84">
        <f t="shared" si="24"/>
        <v>348.3848039215686</v>
      </c>
    </row>
    <row r="70" spans="1:9" ht="12.75">
      <c r="A70" s="80">
        <v>30000000</v>
      </c>
      <c r="B70" s="81" t="s">
        <v>199</v>
      </c>
      <c r="C70" s="82">
        <f aca="true" t="shared" si="25" ref="C70:C71">C71</f>
        <v>26600</v>
      </c>
      <c r="D70" s="82">
        <f aca="true" t="shared" si="26" ref="D70:D71">D71</f>
        <v>26600</v>
      </c>
      <c r="E70" s="82">
        <f aca="true" t="shared" si="27" ref="E70:E71">E71</f>
        <v>14200</v>
      </c>
      <c r="F70" s="85">
        <f aca="true" t="shared" si="28" ref="F70:F71">F71</f>
        <v>14700</v>
      </c>
      <c r="G70" s="84">
        <f t="shared" si="22"/>
        <v>55.26315789473685</v>
      </c>
      <c r="H70" s="84">
        <f t="shared" si="23"/>
        <v>55.26315789473685</v>
      </c>
      <c r="I70" s="84">
        <f t="shared" si="24"/>
        <v>103.52112676056338</v>
      </c>
    </row>
    <row r="71" spans="1:9" ht="12.75">
      <c r="A71" s="80">
        <v>31000000</v>
      </c>
      <c r="B71" s="81" t="s">
        <v>77</v>
      </c>
      <c r="C71" s="82">
        <f t="shared" si="25"/>
        <v>26600</v>
      </c>
      <c r="D71" s="82">
        <f t="shared" si="26"/>
        <v>26600</v>
      </c>
      <c r="E71" s="82">
        <f t="shared" si="27"/>
        <v>14200</v>
      </c>
      <c r="F71" s="85">
        <f t="shared" si="28"/>
        <v>14700</v>
      </c>
      <c r="G71" s="84">
        <f t="shared" si="22"/>
        <v>55.26315789473685</v>
      </c>
      <c r="H71" s="84">
        <f t="shared" si="23"/>
        <v>55.26315789473685</v>
      </c>
      <c r="I71" s="84">
        <f t="shared" si="24"/>
        <v>103.52112676056338</v>
      </c>
    </row>
    <row r="72" spans="1:9" ht="12.75">
      <c r="A72" s="71">
        <v>31010200</v>
      </c>
      <c r="B72" s="86" t="s">
        <v>200</v>
      </c>
      <c r="C72" s="87">
        <v>26600</v>
      </c>
      <c r="D72" s="87">
        <v>26600</v>
      </c>
      <c r="E72" s="87">
        <v>14200</v>
      </c>
      <c r="F72" s="88">
        <v>14700</v>
      </c>
      <c r="G72" s="84">
        <f t="shared" si="22"/>
        <v>55.26315789473685</v>
      </c>
      <c r="H72" s="84">
        <f t="shared" si="23"/>
        <v>55.26315789473685</v>
      </c>
      <c r="I72" s="84">
        <f t="shared" si="24"/>
        <v>103.52112676056338</v>
      </c>
    </row>
    <row r="73" spans="1:9" ht="12.75">
      <c r="A73" s="71"/>
      <c r="B73" s="86" t="s">
        <v>201</v>
      </c>
      <c r="C73" s="87"/>
      <c r="D73" s="87"/>
      <c r="E73" s="87"/>
      <c r="F73" s="85"/>
      <c r="G73" s="84"/>
      <c r="H73" s="84"/>
      <c r="I73" s="84"/>
    </row>
    <row r="74" spans="1:9" ht="13.5">
      <c r="A74" s="71"/>
      <c r="B74" s="86" t="s">
        <v>202</v>
      </c>
      <c r="C74" s="87"/>
      <c r="D74" s="87"/>
      <c r="E74" s="87"/>
      <c r="F74" s="85"/>
      <c r="G74" s="93"/>
      <c r="H74" s="84"/>
      <c r="I74" s="84"/>
    </row>
    <row r="75" spans="1:9" ht="15.75">
      <c r="A75" s="94">
        <v>900101</v>
      </c>
      <c r="B75" s="95" t="s">
        <v>203</v>
      </c>
      <c r="C75" s="96">
        <f>C15+C48+C70</f>
        <v>27785474</v>
      </c>
      <c r="D75" s="96">
        <f>D15+D48+D70</f>
        <v>27785474</v>
      </c>
      <c r="E75" s="96">
        <f>E15+E48+E70</f>
        <v>12502336</v>
      </c>
      <c r="F75" s="96">
        <f>F15+F48+F70</f>
        <v>11289993</v>
      </c>
      <c r="G75" s="97">
        <f>F75/C75*100</f>
        <v>40.63271693691459</v>
      </c>
      <c r="H75" s="97">
        <f>F75/D75*100</f>
        <v>40.63271693691459</v>
      </c>
      <c r="I75" s="97">
        <f>F75/E75*100</f>
        <v>90.30306816262177</v>
      </c>
    </row>
    <row r="76" spans="1:9" ht="15.75">
      <c r="A76" s="94"/>
      <c r="B76" s="95"/>
      <c r="C76" s="96"/>
      <c r="D76" s="96"/>
      <c r="E76" s="96"/>
      <c r="F76" s="96"/>
      <c r="G76" s="97"/>
      <c r="H76" s="97"/>
      <c r="I76" s="97"/>
    </row>
    <row r="77" spans="1:9" ht="12.75">
      <c r="A77" s="80">
        <v>40000000</v>
      </c>
      <c r="B77" s="98" t="s">
        <v>82</v>
      </c>
      <c r="C77" s="85">
        <f aca="true" t="shared" si="29" ref="C77:C78">C78</f>
        <v>255908111</v>
      </c>
      <c r="D77" s="85">
        <f aca="true" t="shared" si="30" ref="D77:D78">D78</f>
        <v>267133260</v>
      </c>
      <c r="E77" s="85">
        <f aca="true" t="shared" si="31" ref="E77:E78">E78</f>
        <v>152996767</v>
      </c>
      <c r="F77" s="85">
        <f aca="true" t="shared" si="32" ref="F77:F78">F78</f>
        <v>152281530</v>
      </c>
      <c r="G77" s="99">
        <f aca="true" t="shared" si="33" ref="G77:G79">F77/C77*100</f>
        <v>59.50633194271829</v>
      </c>
      <c r="H77" s="99">
        <f aca="true" t="shared" si="34" ref="H77:H79">F77/D77*100</f>
        <v>57.005829225458484</v>
      </c>
      <c r="I77" s="83">
        <f aca="true" t="shared" si="35" ref="I77:I79">F77/E77*100</f>
        <v>99.53251495830628</v>
      </c>
    </row>
    <row r="78" spans="1:9" ht="12.75">
      <c r="A78" s="80">
        <v>41000000</v>
      </c>
      <c r="B78" s="100" t="s">
        <v>83</v>
      </c>
      <c r="C78" s="85">
        <f t="shared" si="29"/>
        <v>255908111</v>
      </c>
      <c r="D78" s="85">
        <f t="shared" si="30"/>
        <v>267133260</v>
      </c>
      <c r="E78" s="85">
        <f t="shared" si="31"/>
        <v>152996767</v>
      </c>
      <c r="F78" s="85">
        <f t="shared" si="32"/>
        <v>152281530</v>
      </c>
      <c r="G78" s="84">
        <f t="shared" si="33"/>
        <v>59.50633194271829</v>
      </c>
      <c r="H78" s="84">
        <f t="shared" si="34"/>
        <v>57.005829225458484</v>
      </c>
      <c r="I78" s="84">
        <f t="shared" si="35"/>
        <v>99.53251495830628</v>
      </c>
    </row>
    <row r="79" spans="1:9" ht="12.75">
      <c r="A79" s="80">
        <v>41030000</v>
      </c>
      <c r="B79" s="100" t="s">
        <v>84</v>
      </c>
      <c r="C79" s="85">
        <f>C81+C85+C89+C92+C100</f>
        <v>255908111</v>
      </c>
      <c r="D79" s="85">
        <f>D81+D85+D89+D92+D100</f>
        <v>267133260</v>
      </c>
      <c r="E79" s="85">
        <f>E81+E85+E89+E92+E100</f>
        <v>152996767</v>
      </c>
      <c r="F79" s="85">
        <f>F81+F85+F89+F92+F100</f>
        <v>152281530</v>
      </c>
      <c r="G79" s="84">
        <f t="shared" si="33"/>
        <v>59.50633194271829</v>
      </c>
      <c r="H79" s="84">
        <f t="shared" si="34"/>
        <v>57.005829225458484</v>
      </c>
      <c r="I79" s="84">
        <f t="shared" si="35"/>
        <v>99.53251495830628</v>
      </c>
    </row>
    <row r="80" spans="1:9" ht="12.75">
      <c r="A80" s="71"/>
      <c r="B80" s="70" t="s">
        <v>85</v>
      </c>
      <c r="C80" s="90"/>
      <c r="D80" s="90"/>
      <c r="E80" s="82"/>
      <c r="F80" s="82"/>
      <c r="G80" s="84"/>
      <c r="H80" s="84"/>
      <c r="I80" s="84"/>
    </row>
    <row r="81" spans="1:9" ht="12.75">
      <c r="A81" s="71">
        <v>41030600</v>
      </c>
      <c r="B81" s="70" t="s">
        <v>204</v>
      </c>
      <c r="C81" s="101">
        <v>181677300</v>
      </c>
      <c r="D81" s="101">
        <v>181677300</v>
      </c>
      <c r="E81" s="87">
        <v>68062822</v>
      </c>
      <c r="F81" s="102">
        <v>67370491</v>
      </c>
      <c r="G81" s="84">
        <f>F81/C81*100</f>
        <v>37.08250342778101</v>
      </c>
      <c r="H81" s="84">
        <f>F81/D81*100</f>
        <v>37.08250342778101</v>
      </c>
      <c r="I81" s="84">
        <f>F81/E81*100</f>
        <v>98.98280591421849</v>
      </c>
    </row>
    <row r="82" spans="1:9" ht="12.75">
      <c r="A82" s="71"/>
      <c r="B82" s="70" t="s">
        <v>205</v>
      </c>
      <c r="C82" s="90"/>
      <c r="D82" s="90"/>
      <c r="E82" s="87"/>
      <c r="F82" s="102"/>
      <c r="G82" s="84"/>
      <c r="H82" s="84"/>
      <c r="I82" s="84"/>
    </row>
    <row r="83" spans="1:9" ht="12.75">
      <c r="A83" s="71"/>
      <c r="B83" s="70" t="s">
        <v>206</v>
      </c>
      <c r="C83" s="90"/>
      <c r="D83" s="90"/>
      <c r="E83" s="82"/>
      <c r="F83" s="82"/>
      <c r="G83" s="84"/>
      <c r="H83" s="84"/>
      <c r="I83" s="84"/>
    </row>
    <row r="84" spans="1:9" ht="12.75">
      <c r="A84" s="71"/>
      <c r="B84" s="70" t="s">
        <v>207</v>
      </c>
      <c r="C84" s="90"/>
      <c r="D84" s="90"/>
      <c r="E84" s="82"/>
      <c r="F84" s="82"/>
      <c r="G84" s="84"/>
      <c r="H84" s="84"/>
      <c r="I84" s="84"/>
    </row>
    <row r="85" spans="1:9" ht="12.75">
      <c r="A85" s="71">
        <v>41030800</v>
      </c>
      <c r="B85" s="70" t="s">
        <v>208</v>
      </c>
      <c r="C85" s="90">
        <v>71834900</v>
      </c>
      <c r="D85" s="90">
        <v>83045949</v>
      </c>
      <c r="E85" s="82">
        <v>83045949</v>
      </c>
      <c r="F85" s="82">
        <v>83045949</v>
      </c>
      <c r="G85" s="84">
        <f>F85/C85*100</f>
        <v>115.60668839241093</v>
      </c>
      <c r="H85" s="84">
        <f>F85/D85*100</f>
        <v>100</v>
      </c>
      <c r="I85" s="84">
        <f>F85/E85*100</f>
        <v>100</v>
      </c>
    </row>
    <row r="86" spans="1:9" ht="12.75">
      <c r="A86" s="71"/>
      <c r="B86" s="70" t="s">
        <v>209</v>
      </c>
      <c r="C86" s="90"/>
      <c r="D86" s="90"/>
      <c r="E86" s="87"/>
      <c r="F86" s="87"/>
      <c r="G86" s="84"/>
      <c r="H86" s="84"/>
      <c r="I86" s="84"/>
    </row>
    <row r="87" spans="1:9" ht="12.75">
      <c r="A87" s="71"/>
      <c r="B87" s="70" t="s">
        <v>210</v>
      </c>
      <c r="C87" s="90"/>
      <c r="D87" s="90"/>
      <c r="E87" s="82"/>
      <c r="F87" s="82"/>
      <c r="G87" s="84"/>
      <c r="H87" s="84"/>
      <c r="I87" s="84"/>
    </row>
    <row r="88" spans="1:9" ht="12.75">
      <c r="A88" s="71"/>
      <c r="B88" s="70" t="s">
        <v>211</v>
      </c>
      <c r="C88" s="90"/>
      <c r="D88" s="90"/>
      <c r="E88" s="87"/>
      <c r="F88" s="102"/>
      <c r="G88" s="84"/>
      <c r="H88" s="84"/>
      <c r="I88" s="84"/>
    </row>
    <row r="89" spans="1:9" ht="12.75">
      <c r="A89" s="71">
        <v>41031000</v>
      </c>
      <c r="B89" s="70" t="s">
        <v>212</v>
      </c>
      <c r="C89" s="90">
        <v>9900</v>
      </c>
      <c r="D89" s="90">
        <v>24000</v>
      </c>
      <c r="E89" s="102">
        <v>23789</v>
      </c>
      <c r="F89" s="102">
        <v>23789</v>
      </c>
      <c r="G89" s="84">
        <f>F89/C89*100</f>
        <v>240.2929292929293</v>
      </c>
      <c r="H89" s="84">
        <f>F89/D89*100</f>
        <v>99.12083333333334</v>
      </c>
      <c r="I89" s="84">
        <f>F89/E89*100</f>
        <v>100</v>
      </c>
    </row>
    <row r="90" spans="1:9" ht="12.75">
      <c r="A90" s="71"/>
      <c r="B90" s="70" t="s">
        <v>213</v>
      </c>
      <c r="C90" s="90"/>
      <c r="D90" s="90"/>
      <c r="E90" s="102"/>
      <c r="F90" s="102"/>
      <c r="G90" s="84"/>
      <c r="H90" s="84"/>
      <c r="I90" s="84"/>
    </row>
    <row r="91" spans="1:9" ht="12.75">
      <c r="A91" s="71"/>
      <c r="B91" s="70" t="s">
        <v>214</v>
      </c>
      <c r="C91" s="90"/>
      <c r="D91" s="90"/>
      <c r="E91" s="102"/>
      <c r="F91" s="102"/>
      <c r="G91" s="84"/>
      <c r="H91" s="84"/>
      <c r="I91" s="84"/>
    </row>
    <row r="92" spans="1:9" ht="12.75">
      <c r="A92" s="107">
        <v>41035000</v>
      </c>
      <c r="B92" s="108" t="s">
        <v>98</v>
      </c>
      <c r="C92" s="101">
        <f>C93+C96</f>
        <v>1359173</v>
      </c>
      <c r="D92" s="101">
        <f>D93+D96</f>
        <v>1359173</v>
      </c>
      <c r="E92" s="101">
        <f>E93+E96</f>
        <v>1278585</v>
      </c>
      <c r="F92" s="101">
        <f>F93+F96</f>
        <v>1257002</v>
      </c>
      <c r="G92" s="106">
        <f aca="true" t="shared" si="36" ref="G92:G93">F92/C92*100</f>
        <v>92.48285538338386</v>
      </c>
      <c r="H92" s="106">
        <f aca="true" t="shared" si="37" ref="H92:H93">F92/D92*100</f>
        <v>92.48285538338386</v>
      </c>
      <c r="I92" s="106">
        <f aca="true" t="shared" si="38" ref="I92:I93">F92/E92*100</f>
        <v>98.31196205179945</v>
      </c>
    </row>
    <row r="93" spans="1:9" ht="12.75">
      <c r="A93" s="103">
        <v>41035000</v>
      </c>
      <c r="B93" s="104" t="s">
        <v>217</v>
      </c>
      <c r="C93" s="90">
        <v>83826</v>
      </c>
      <c r="D93" s="90">
        <v>83826</v>
      </c>
      <c r="E93" s="105">
        <v>45726</v>
      </c>
      <c r="F93" s="105">
        <v>24271</v>
      </c>
      <c r="G93" s="106">
        <f t="shared" si="36"/>
        <v>28.95402381122802</v>
      </c>
      <c r="H93" s="106">
        <f t="shared" si="37"/>
        <v>28.95402381122802</v>
      </c>
      <c r="I93" s="106">
        <f t="shared" si="38"/>
        <v>53.0792109521935</v>
      </c>
    </row>
    <row r="94" spans="1:9" ht="12.75">
      <c r="A94" s="103"/>
      <c r="B94" s="104" t="s">
        <v>218</v>
      </c>
      <c r="C94" s="90"/>
      <c r="D94" s="90"/>
      <c r="E94" s="105"/>
      <c r="F94" s="105"/>
      <c r="G94" s="106"/>
      <c r="H94" s="106"/>
      <c r="I94" s="106"/>
    </row>
    <row r="95" spans="1:9" ht="12.75">
      <c r="A95" s="103"/>
      <c r="B95" s="104" t="s">
        <v>117</v>
      </c>
      <c r="C95" s="90"/>
      <c r="D95" s="90"/>
      <c r="E95" s="105"/>
      <c r="F95" s="105"/>
      <c r="G95" s="106"/>
      <c r="H95" s="106"/>
      <c r="I95" s="106"/>
    </row>
    <row r="96" spans="1:9" ht="12.75">
      <c r="A96" s="103">
        <v>41035000</v>
      </c>
      <c r="B96" s="104" t="s">
        <v>215</v>
      </c>
      <c r="C96" s="90">
        <v>1275347</v>
      </c>
      <c r="D96" s="90">
        <v>1275347</v>
      </c>
      <c r="E96" s="105">
        <v>1232859</v>
      </c>
      <c r="F96" s="105">
        <v>1232731</v>
      </c>
      <c r="G96" s="106">
        <f>F96/C96*100</f>
        <v>96.65847804558288</v>
      </c>
      <c r="H96" s="106">
        <f>F96/D96*100</f>
        <v>96.65847804558288</v>
      </c>
      <c r="I96" s="106">
        <f>F96/E96*100</f>
        <v>99.98961762861771</v>
      </c>
    </row>
    <row r="97" spans="1:9" ht="12.75">
      <c r="A97" s="103"/>
      <c r="B97" s="104" t="s">
        <v>110</v>
      </c>
      <c r="C97" s="90"/>
      <c r="D97" s="90"/>
      <c r="E97" s="105"/>
      <c r="F97" s="105"/>
      <c r="G97" s="106"/>
      <c r="H97" s="106"/>
      <c r="I97" s="106"/>
    </row>
    <row r="98" spans="1:9" ht="12.75">
      <c r="A98" s="103"/>
      <c r="B98" s="104" t="s">
        <v>113</v>
      </c>
      <c r="C98" s="90"/>
      <c r="D98" s="90"/>
      <c r="E98" s="105"/>
      <c r="F98" s="105"/>
      <c r="G98" s="106"/>
      <c r="H98" s="106"/>
      <c r="I98" s="106"/>
    </row>
    <row r="99" spans="1:9" ht="12.75">
      <c r="A99" s="103"/>
      <c r="B99" s="109" t="s">
        <v>219</v>
      </c>
      <c r="C99" s="90"/>
      <c r="D99" s="90"/>
      <c r="E99" s="105"/>
      <c r="F99" s="105"/>
      <c r="G99" s="106"/>
      <c r="H99" s="106"/>
      <c r="I99" s="106"/>
    </row>
    <row r="100" spans="1:9" ht="12.75">
      <c r="A100" s="71">
        <v>41035800</v>
      </c>
      <c r="B100" s="86" t="s">
        <v>222</v>
      </c>
      <c r="C100" s="90">
        <v>1026838</v>
      </c>
      <c r="D100" s="90">
        <v>1026838</v>
      </c>
      <c r="E100" s="102">
        <v>585622</v>
      </c>
      <c r="F100" s="105">
        <v>584299</v>
      </c>
      <c r="G100" s="106">
        <f>F100/C100*100</f>
        <v>56.9027441524369</v>
      </c>
      <c r="H100" s="106">
        <f>F100/D100*100</f>
        <v>56.9027441524369</v>
      </c>
      <c r="I100" s="106">
        <f>F100/E100*100</f>
        <v>99.77408635604536</v>
      </c>
    </row>
    <row r="101" spans="1:9" ht="12.75">
      <c r="A101" s="71"/>
      <c r="B101" s="86" t="s">
        <v>223</v>
      </c>
      <c r="C101" s="90"/>
      <c r="D101" s="90"/>
      <c r="E101" s="102"/>
      <c r="F101" s="105"/>
      <c r="G101" s="106"/>
      <c r="H101" s="106"/>
      <c r="I101" s="106"/>
    </row>
    <row r="102" spans="1:9" ht="12.75">
      <c r="A102" s="71"/>
      <c r="B102" s="86" t="s">
        <v>224</v>
      </c>
      <c r="C102" s="90"/>
      <c r="D102" s="90"/>
      <c r="E102" s="87"/>
      <c r="F102" s="111"/>
      <c r="G102" s="106"/>
      <c r="H102" s="106"/>
      <c r="I102" s="106"/>
    </row>
    <row r="103" spans="1:9" ht="12.75">
      <c r="A103" s="71"/>
      <c r="B103" s="86" t="s">
        <v>225</v>
      </c>
      <c r="C103" s="90"/>
      <c r="D103" s="90"/>
      <c r="E103" s="112"/>
      <c r="F103" s="102"/>
      <c r="G103" s="84"/>
      <c r="H103" s="84"/>
      <c r="I103" s="84"/>
    </row>
    <row r="104" spans="1:9" ht="12.75">
      <c r="A104" s="71"/>
      <c r="B104" s="86" t="s">
        <v>226</v>
      </c>
      <c r="C104" s="90"/>
      <c r="D104" s="90"/>
      <c r="E104" s="102"/>
      <c r="F104" s="102"/>
      <c r="G104" s="84"/>
      <c r="H104" s="84"/>
      <c r="I104" s="84"/>
    </row>
    <row r="105" spans="1:9" ht="13.5">
      <c r="A105" s="71"/>
      <c r="B105" s="86"/>
      <c r="C105" s="90"/>
      <c r="D105" s="90"/>
      <c r="E105" s="102"/>
      <c r="F105" s="102"/>
      <c r="G105" s="84"/>
      <c r="H105" s="84"/>
      <c r="I105" s="84"/>
    </row>
    <row r="106" spans="1:9" ht="13.5">
      <c r="A106" s="113">
        <v>900102</v>
      </c>
      <c r="B106" s="114" t="s">
        <v>227</v>
      </c>
      <c r="C106" s="115">
        <f>C75+C77</f>
        <v>283693585</v>
      </c>
      <c r="D106" s="115">
        <f>D75+D77</f>
        <v>294918734</v>
      </c>
      <c r="E106" s="115">
        <f>E75+E77</f>
        <v>165499103</v>
      </c>
      <c r="F106" s="115">
        <f>F75+F77</f>
        <v>163571523</v>
      </c>
      <c r="G106" s="97">
        <f>F106/C106*100</f>
        <v>57.657815209321704</v>
      </c>
      <c r="H106" s="97">
        <f>F106/D106*100</f>
        <v>55.46325280238047</v>
      </c>
      <c r="I106" s="97">
        <f>F106/E106*100</f>
        <v>98.83529278101284</v>
      </c>
    </row>
    <row r="107" spans="1:9" ht="13.5">
      <c r="A107" s="94">
        <v>602100</v>
      </c>
      <c r="B107" s="116" t="s">
        <v>228</v>
      </c>
      <c r="C107" s="115"/>
      <c r="D107" s="85"/>
      <c r="E107" s="102"/>
      <c r="F107" s="102">
        <v>4162973</v>
      </c>
      <c r="G107" s="84"/>
      <c r="H107" s="84"/>
      <c r="I107" s="84"/>
    </row>
    <row r="108" spans="1:9" ht="13.5">
      <c r="A108" s="94">
        <v>603000</v>
      </c>
      <c r="B108" s="116" t="s">
        <v>229</v>
      </c>
      <c r="C108" s="115"/>
      <c r="D108" s="115"/>
      <c r="E108" s="117"/>
      <c r="F108" s="118"/>
      <c r="G108" s="119"/>
      <c r="H108" s="119"/>
      <c r="I108" s="119"/>
    </row>
    <row r="109" spans="1:9" ht="13.5">
      <c r="A109" s="120"/>
      <c r="B109" s="121" t="s">
        <v>230</v>
      </c>
      <c r="C109" s="115">
        <f>C106</f>
        <v>283693585</v>
      </c>
      <c r="D109" s="115">
        <f>D106</f>
        <v>294918734</v>
      </c>
      <c r="E109" s="115">
        <f>E106</f>
        <v>165499103</v>
      </c>
      <c r="F109" s="115">
        <f>F106+F107+F108</f>
        <v>167734496</v>
      </c>
      <c r="G109" s="119">
        <f aca="true" t="shared" si="39" ref="G109:G112">F109/C109*100</f>
        <v>59.12523400908061</v>
      </c>
      <c r="H109" s="119">
        <f aca="true" t="shared" si="40" ref="H109:H112">F109/D109*100</f>
        <v>56.8748189458863</v>
      </c>
      <c r="I109" s="119">
        <f aca="true" t="shared" si="41" ref="I109:I112">F109/E109*100</f>
        <v>101.3506979551424</v>
      </c>
    </row>
    <row r="110" spans="1:9" ht="12.75">
      <c r="A110" s="80"/>
      <c r="B110" s="122" t="s">
        <v>231</v>
      </c>
      <c r="C110" s="123">
        <f>C111</f>
        <v>84481</v>
      </c>
      <c r="D110" s="123">
        <f>D111</f>
        <v>235852</v>
      </c>
      <c r="E110" s="123">
        <f>E111</f>
        <v>235852</v>
      </c>
      <c r="F110" s="123">
        <f>F111</f>
        <v>210302</v>
      </c>
      <c r="G110" s="124">
        <f t="shared" si="39"/>
        <v>248.93407985227446</v>
      </c>
      <c r="H110" s="125">
        <f t="shared" si="40"/>
        <v>89.16693519664875</v>
      </c>
      <c r="I110" s="125">
        <f t="shared" si="41"/>
        <v>89.16693519664875</v>
      </c>
    </row>
    <row r="111" spans="1:9" ht="12.75">
      <c r="A111" s="80">
        <v>25000000</v>
      </c>
      <c r="B111" s="81" t="s">
        <v>71</v>
      </c>
      <c r="C111" s="85">
        <f>C112+C119</f>
        <v>84481</v>
      </c>
      <c r="D111" s="85">
        <f>D112+D119</f>
        <v>235852</v>
      </c>
      <c r="E111" s="85">
        <f>E112+E119</f>
        <v>235852</v>
      </c>
      <c r="F111" s="85">
        <f>F112+F119</f>
        <v>210302</v>
      </c>
      <c r="G111" s="125">
        <f t="shared" si="39"/>
        <v>248.93407985227446</v>
      </c>
      <c r="H111" s="125">
        <f t="shared" si="40"/>
        <v>89.16693519664875</v>
      </c>
      <c r="I111" s="125">
        <f t="shared" si="41"/>
        <v>89.16693519664875</v>
      </c>
    </row>
    <row r="112" spans="1:9" ht="12.75">
      <c r="A112" s="80">
        <v>25010000</v>
      </c>
      <c r="B112" s="81" t="s">
        <v>232</v>
      </c>
      <c r="C112" s="85">
        <f>C114+C116+C117</f>
        <v>84481</v>
      </c>
      <c r="D112" s="85">
        <f>D114+D116+D117</f>
        <v>84481</v>
      </c>
      <c r="E112" s="85">
        <f>E114+E116+E117</f>
        <v>84481</v>
      </c>
      <c r="F112" s="85">
        <f>F114+F116+F117</f>
        <v>37716</v>
      </c>
      <c r="G112" s="125">
        <f t="shared" si="39"/>
        <v>44.64435790296043</v>
      </c>
      <c r="H112" s="125">
        <f t="shared" si="40"/>
        <v>44.64435790296043</v>
      </c>
      <c r="I112" s="125">
        <f t="shared" si="41"/>
        <v>44.64435790296043</v>
      </c>
    </row>
    <row r="113" spans="1:9" ht="12.75">
      <c r="A113" s="80"/>
      <c r="B113" s="81" t="s">
        <v>73</v>
      </c>
      <c r="C113" s="85"/>
      <c r="D113" s="85"/>
      <c r="E113" s="85"/>
      <c r="F113" s="85"/>
      <c r="G113" s="125"/>
      <c r="H113" s="125"/>
      <c r="I113" s="125"/>
    </row>
    <row r="114" spans="1:9" ht="12.75">
      <c r="A114" s="71">
        <v>25010100</v>
      </c>
      <c r="B114" s="86" t="s">
        <v>233</v>
      </c>
      <c r="C114" s="92">
        <v>57740</v>
      </c>
      <c r="D114" s="92">
        <v>57740</v>
      </c>
      <c r="E114" s="105">
        <v>57740</v>
      </c>
      <c r="F114" s="176">
        <v>37716</v>
      </c>
      <c r="G114" s="84">
        <f>F114/C114*100</f>
        <v>65.3204018011777</v>
      </c>
      <c r="H114" s="84">
        <f>F114/D114*100</f>
        <v>65.3204018011777</v>
      </c>
      <c r="I114" s="84">
        <f>F114/E114*100</f>
        <v>65.3204018011777</v>
      </c>
    </row>
    <row r="115" spans="1:9" ht="12.75">
      <c r="A115" s="71"/>
      <c r="B115" s="86" t="s">
        <v>234</v>
      </c>
      <c r="C115" s="92"/>
      <c r="D115" s="92"/>
      <c r="E115" s="169"/>
      <c r="F115" s="126"/>
      <c r="G115" s="84"/>
      <c r="H115" s="84"/>
      <c r="I115" s="84"/>
    </row>
    <row r="116" spans="1:9" ht="12.75">
      <c r="A116" s="71">
        <v>25010300</v>
      </c>
      <c r="B116" s="86" t="s">
        <v>75</v>
      </c>
      <c r="C116" s="92">
        <v>26741</v>
      </c>
      <c r="D116" s="92">
        <v>26741</v>
      </c>
      <c r="E116" s="111">
        <v>26741</v>
      </c>
      <c r="F116" s="127">
        <v>0</v>
      </c>
      <c r="G116" s="125">
        <f>F116/C116*100</f>
        <v>0</v>
      </c>
      <c r="H116" s="125">
        <f aca="true" t="shared" si="42" ref="H116:H117">F116/D116*100</f>
        <v>0</v>
      </c>
      <c r="I116" s="125">
        <f aca="true" t="shared" si="43" ref="I116:I117">F116/E116*100</f>
        <v>0</v>
      </c>
    </row>
    <row r="117" spans="1:9" ht="12.75">
      <c r="A117" s="71">
        <v>25010400</v>
      </c>
      <c r="B117" s="86" t="s">
        <v>235</v>
      </c>
      <c r="C117" s="92">
        <v>0</v>
      </c>
      <c r="D117" s="92"/>
      <c r="E117" s="105">
        <v>0</v>
      </c>
      <c r="F117" s="92">
        <v>0</v>
      </c>
      <c r="G117" s="84">
        <v>0</v>
      </c>
      <c r="H117" s="84" t="e">
        <f t="shared" si="42"/>
        <v>#DIV/0!</v>
      </c>
      <c r="I117" s="84" t="e">
        <f t="shared" si="43"/>
        <v>#DIV/0!</v>
      </c>
    </row>
    <row r="118" spans="1:9" ht="12.75">
      <c r="A118" s="71"/>
      <c r="B118" s="86" t="s">
        <v>236</v>
      </c>
      <c r="C118" s="92"/>
      <c r="D118" s="92"/>
      <c r="E118" s="92"/>
      <c r="F118" s="92"/>
      <c r="G118" s="84"/>
      <c r="H118" s="84"/>
      <c r="I118" s="84"/>
    </row>
    <row r="119" spans="1:9" ht="12.75">
      <c r="A119" s="80">
        <v>25020000</v>
      </c>
      <c r="B119" s="81" t="s">
        <v>237</v>
      </c>
      <c r="C119" s="127">
        <f>C120+C121</f>
        <v>0</v>
      </c>
      <c r="D119" s="127">
        <f>D120+D121</f>
        <v>151371</v>
      </c>
      <c r="E119" s="127">
        <f>E120+E121</f>
        <v>151371</v>
      </c>
      <c r="F119" s="127">
        <f>F120+F121</f>
        <v>172586</v>
      </c>
      <c r="G119" s="84">
        <v>0</v>
      </c>
      <c r="H119" s="84">
        <f aca="true" t="shared" si="44" ref="H119:H121">F119/D119*100</f>
        <v>114.01523409371677</v>
      </c>
      <c r="I119" s="84">
        <f aca="true" t="shared" si="45" ref="I119:I121">F119/E119*100</f>
        <v>114.01523409371677</v>
      </c>
    </row>
    <row r="120" spans="1:9" ht="12.75">
      <c r="A120" s="71">
        <v>25020100</v>
      </c>
      <c r="B120" s="86" t="s">
        <v>238</v>
      </c>
      <c r="C120" s="92">
        <v>0</v>
      </c>
      <c r="D120" s="92">
        <v>127100</v>
      </c>
      <c r="E120" s="105">
        <v>127100</v>
      </c>
      <c r="F120" s="176">
        <v>127100</v>
      </c>
      <c r="G120" s="84">
        <v>0</v>
      </c>
      <c r="H120" s="84">
        <f t="shared" si="44"/>
        <v>100</v>
      </c>
      <c r="I120" s="84">
        <f t="shared" si="45"/>
        <v>100</v>
      </c>
    </row>
    <row r="121" spans="1:9" ht="12.75">
      <c r="A121" s="71">
        <v>25020200</v>
      </c>
      <c r="B121" s="86" t="s">
        <v>239</v>
      </c>
      <c r="C121" s="92">
        <v>0</v>
      </c>
      <c r="D121" s="92">
        <v>24271</v>
      </c>
      <c r="E121" s="105">
        <v>24271</v>
      </c>
      <c r="F121" s="176">
        <v>45486</v>
      </c>
      <c r="G121" s="84">
        <v>0</v>
      </c>
      <c r="H121" s="84">
        <f t="shared" si="44"/>
        <v>187.4088418276956</v>
      </c>
      <c r="I121" s="84">
        <f t="shared" si="45"/>
        <v>187.4088418276956</v>
      </c>
    </row>
    <row r="122" spans="1:9" ht="14.25">
      <c r="A122" s="71"/>
      <c r="B122" s="86" t="s">
        <v>240</v>
      </c>
      <c r="C122" s="126"/>
      <c r="D122" s="126"/>
      <c r="E122" s="169"/>
      <c r="F122" s="126"/>
      <c r="G122" s="129"/>
      <c r="H122" s="129"/>
      <c r="I122" s="130"/>
    </row>
    <row r="123" spans="1:9" ht="14.25">
      <c r="A123" s="71"/>
      <c r="B123" s="86" t="s">
        <v>241</v>
      </c>
      <c r="C123" s="128"/>
      <c r="D123" s="128"/>
      <c r="E123" s="128"/>
      <c r="F123" s="128"/>
      <c r="G123" s="129"/>
      <c r="H123" s="129"/>
      <c r="I123" s="130"/>
    </row>
    <row r="124" spans="1:9" ht="14.25">
      <c r="A124" s="71"/>
      <c r="B124" s="86" t="s">
        <v>242</v>
      </c>
      <c r="C124" s="128"/>
      <c r="D124" s="128"/>
      <c r="E124" s="128"/>
      <c r="F124" s="128"/>
      <c r="G124" s="129"/>
      <c r="H124" s="129"/>
      <c r="I124" s="130"/>
    </row>
    <row r="125" spans="1:9" ht="14.25">
      <c r="A125" s="71"/>
      <c r="B125" s="86" t="s">
        <v>243</v>
      </c>
      <c r="C125" s="128"/>
      <c r="D125" s="128"/>
      <c r="E125" s="128"/>
      <c r="F125" s="128"/>
      <c r="G125" s="129"/>
      <c r="H125" s="129"/>
      <c r="I125" s="130"/>
    </row>
    <row r="126" spans="1:9" ht="13.5">
      <c r="A126" s="91"/>
      <c r="B126" s="86"/>
      <c r="C126" s="128"/>
      <c r="D126" s="128"/>
      <c r="E126" s="112"/>
      <c r="F126" s="128"/>
      <c r="G126" s="131"/>
      <c r="H126" s="130"/>
      <c r="I126" s="130"/>
    </row>
    <row r="127" spans="1:9" ht="13.5">
      <c r="A127" s="94">
        <v>602100</v>
      </c>
      <c r="B127" s="132" t="s">
        <v>228</v>
      </c>
      <c r="C127" s="133"/>
      <c r="D127" s="133"/>
      <c r="E127" s="134"/>
      <c r="F127" s="177">
        <v>2373604</v>
      </c>
      <c r="G127" s="135"/>
      <c r="H127" s="135"/>
      <c r="I127" s="135"/>
    </row>
    <row r="128" spans="1:9" ht="13.5">
      <c r="A128" s="94">
        <v>602300</v>
      </c>
      <c r="B128" s="136" t="s">
        <v>244</v>
      </c>
      <c r="C128" s="133"/>
      <c r="D128" s="133"/>
      <c r="E128" s="137"/>
      <c r="F128" s="138">
        <v>-2304071</v>
      </c>
      <c r="G128" s="135"/>
      <c r="H128" s="135"/>
      <c r="I128" s="135"/>
    </row>
    <row r="129" spans="1:9" ht="13.5">
      <c r="A129" s="100"/>
      <c r="B129" s="81" t="s">
        <v>245</v>
      </c>
      <c r="C129" s="115">
        <f>C110</f>
        <v>84481</v>
      </c>
      <c r="D129" s="115">
        <f>D110</f>
        <v>235852</v>
      </c>
      <c r="E129" s="115">
        <f>E110</f>
        <v>235852</v>
      </c>
      <c r="F129" s="115">
        <f>F110+F127+F128</f>
        <v>279835</v>
      </c>
      <c r="G129" s="119"/>
      <c r="H129" s="119"/>
      <c r="I129" s="119"/>
    </row>
    <row r="130" spans="1:9" ht="13.5">
      <c r="A130" s="94">
        <v>900103</v>
      </c>
      <c r="B130" s="132" t="s">
        <v>246</v>
      </c>
      <c r="C130" s="115">
        <f>C109+C129</f>
        <v>283778066</v>
      </c>
      <c r="D130" s="115">
        <f>D109+D129</f>
        <v>295154586</v>
      </c>
      <c r="E130" s="115">
        <f>E109+E129</f>
        <v>165734955</v>
      </c>
      <c r="F130" s="115">
        <f>F109+F129</f>
        <v>168014331</v>
      </c>
      <c r="G130" s="93">
        <f>F130/C130*100</f>
        <v>59.2062428813649</v>
      </c>
      <c r="H130" s="93">
        <f>F130/D130*100</f>
        <v>56.9241810798088</v>
      </c>
      <c r="I130" s="93">
        <f>F130/E130*100</f>
        <v>101.3753139764632</v>
      </c>
    </row>
    <row r="131" spans="3:9" ht="12.75">
      <c r="C131" s="139"/>
      <c r="D131" s="139"/>
      <c r="E131" s="139"/>
      <c r="F131" s="139"/>
      <c r="G131" s="60"/>
      <c r="H131" s="60"/>
      <c r="I131" s="60"/>
    </row>
    <row r="132" spans="3:9" ht="12.75">
      <c r="C132" s="139"/>
      <c r="D132" s="139"/>
      <c r="E132" s="139"/>
      <c r="F132" s="139"/>
      <c r="G132" s="60"/>
      <c r="H132" s="60"/>
      <c r="I132" s="60"/>
    </row>
    <row r="133" spans="7:9" ht="12.75">
      <c r="G133" s="60"/>
      <c r="H133" s="60"/>
      <c r="I133" s="60"/>
    </row>
    <row r="134" spans="2:9" ht="14.25">
      <c r="B134" s="140"/>
      <c r="C134" s="60"/>
      <c r="D134" s="60"/>
      <c r="E134" s="60"/>
      <c r="G134" s="60"/>
      <c r="H134" s="60"/>
      <c r="I134" s="60"/>
    </row>
    <row r="135" spans="2:9" ht="18">
      <c r="B135" s="141" t="s">
        <v>315</v>
      </c>
      <c r="C135" s="141"/>
      <c r="D135" s="141"/>
      <c r="E135" s="141"/>
      <c r="F135" s="142"/>
      <c r="G135" s="143"/>
      <c r="H135" s="143"/>
      <c r="I135" s="60"/>
    </row>
    <row r="136" spans="2:9" ht="15">
      <c r="B136" s="141" t="s">
        <v>316</v>
      </c>
      <c r="G136" s="60"/>
      <c r="H136" s="141" t="s">
        <v>317</v>
      </c>
      <c r="I136" s="60"/>
    </row>
  </sheetData>
  <sheetProtection selectLockedCells="1" selectUnlockedCells="1"/>
  <mergeCells count="1">
    <mergeCell ref="G10:I10"/>
  </mergeCells>
  <printOptions/>
  <pageMargins left="0.3701388888888889" right="0.1597222222222222" top="0.24027777777777778" bottom="0.25" header="0.5118055555555555" footer="0.5118055555555555"/>
  <pageSetup horizontalDpi="300" verticalDpi="300" orientation="portrait" paperSize="9" scale="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="75" zoomScaleNormal="75" workbookViewId="0" topLeftCell="A1">
      <selection activeCell="E154" sqref="E154"/>
    </sheetView>
  </sheetViews>
  <sheetFormatPr defaultColWidth="9.00390625" defaultRowHeight="12.75"/>
  <cols>
    <col min="1" max="1" width="13.625" style="0" customWidth="1"/>
    <col min="2" max="2" width="87.375" style="0" customWidth="1"/>
    <col min="3" max="3" width="18.75390625" style="0" customWidth="1"/>
    <col min="4" max="4" width="16.375" style="0" customWidth="1"/>
    <col min="5" max="5" width="17.875" style="0" customWidth="1"/>
    <col min="6" max="6" width="23.625" style="0" customWidth="1"/>
    <col min="7" max="7" width="26.25390625" style="0" customWidth="1"/>
  </cols>
  <sheetData>
    <row r="1" spans="1:9" ht="12.75">
      <c r="A1" s="57"/>
      <c r="B1" s="57"/>
      <c r="C1" s="57"/>
      <c r="D1" s="58" t="s">
        <v>126</v>
      </c>
      <c r="E1" s="58"/>
      <c r="F1" s="58"/>
      <c r="G1" s="58"/>
      <c r="H1" s="57"/>
      <c r="I1" s="57"/>
    </row>
    <row r="2" spans="1:9" ht="12.75">
      <c r="A2" s="57"/>
      <c r="B2" s="57"/>
      <c r="C2" s="57"/>
      <c r="D2" s="58" t="s">
        <v>127</v>
      </c>
      <c r="E2" s="58"/>
      <c r="F2" s="58"/>
      <c r="G2" s="58"/>
      <c r="H2" s="57"/>
      <c r="I2" s="57"/>
    </row>
    <row r="3" spans="1:9" ht="12.75">
      <c r="A3" s="57"/>
      <c r="B3" s="57"/>
      <c r="C3" s="57"/>
      <c r="D3" s="58"/>
      <c r="E3" s="58"/>
      <c r="F3" s="58" t="s">
        <v>128</v>
      </c>
      <c r="G3" s="58" t="s">
        <v>129</v>
      </c>
      <c r="H3" s="58"/>
      <c r="I3" s="57"/>
    </row>
    <row r="4" spans="1:9" ht="18">
      <c r="A4" s="59"/>
      <c r="B4" s="57"/>
      <c r="C4" s="57"/>
      <c r="D4" s="57"/>
      <c r="E4" s="58"/>
      <c r="F4" s="58"/>
      <c r="G4" s="58"/>
      <c r="H4" s="60"/>
      <c r="I4" s="57"/>
    </row>
    <row r="5" spans="1:7" ht="12.75">
      <c r="A5" s="60"/>
      <c r="B5" s="61"/>
      <c r="C5" s="61"/>
      <c r="D5" s="61"/>
      <c r="E5" s="1"/>
      <c r="F5" s="1"/>
      <c r="G5" s="1"/>
    </row>
    <row r="6" spans="1:6" ht="12.75">
      <c r="A6" s="62"/>
      <c r="B6" s="57" t="s">
        <v>130</v>
      </c>
      <c r="C6" s="57"/>
      <c r="D6" s="57"/>
      <c r="E6" s="60"/>
      <c r="F6" s="60"/>
    </row>
    <row r="7" spans="1:6" ht="12.75">
      <c r="A7" s="57"/>
      <c r="B7" s="57" t="s">
        <v>131</v>
      </c>
      <c r="C7" s="57"/>
      <c r="D7" s="57"/>
      <c r="E7" s="60"/>
      <c r="F7" s="60"/>
    </row>
    <row r="8" spans="1:6" ht="12.75">
      <c r="A8" s="61"/>
      <c r="B8" s="61"/>
      <c r="C8" s="63"/>
      <c r="D8" s="63"/>
      <c r="E8" s="61"/>
      <c r="F8" s="61"/>
    </row>
    <row r="9" spans="1:7" ht="13.5">
      <c r="A9" s="58"/>
      <c r="B9" s="64"/>
      <c r="C9" s="65"/>
      <c r="D9" s="65"/>
      <c r="E9" s="64"/>
      <c r="F9" s="64"/>
      <c r="G9" s="66" t="s">
        <v>4</v>
      </c>
    </row>
    <row r="10" spans="1:7" ht="13.5">
      <c r="A10" s="67" t="s">
        <v>5</v>
      </c>
      <c r="B10" s="68"/>
      <c r="C10" s="67" t="s">
        <v>132</v>
      </c>
      <c r="D10" s="67" t="s">
        <v>133</v>
      </c>
      <c r="E10" s="67" t="s">
        <v>134</v>
      </c>
      <c r="F10" s="69" t="s">
        <v>135</v>
      </c>
      <c r="G10" s="69"/>
    </row>
    <row r="11" spans="1:7" ht="12.75">
      <c r="A11" s="70" t="s">
        <v>7</v>
      </c>
      <c r="B11" s="64" t="s">
        <v>136</v>
      </c>
      <c r="C11" s="71" t="s">
        <v>137</v>
      </c>
      <c r="D11" s="71" t="s">
        <v>138</v>
      </c>
      <c r="E11" s="71" t="s">
        <v>139</v>
      </c>
      <c r="F11" s="72" t="s">
        <v>140</v>
      </c>
      <c r="G11" s="71" t="s">
        <v>141</v>
      </c>
    </row>
    <row r="12" spans="1:7" ht="12.75">
      <c r="A12" s="70" t="s">
        <v>12</v>
      </c>
      <c r="B12" s="64"/>
      <c r="C12" s="71" t="s">
        <v>142</v>
      </c>
      <c r="D12" s="71" t="s">
        <v>143</v>
      </c>
      <c r="E12" s="71" t="s">
        <v>144</v>
      </c>
      <c r="F12" s="72" t="s">
        <v>145</v>
      </c>
      <c r="G12" s="73" t="s">
        <v>146</v>
      </c>
    </row>
    <row r="13" spans="1:7" ht="13.5">
      <c r="A13" s="70"/>
      <c r="B13" s="64"/>
      <c r="C13" s="74"/>
      <c r="D13" s="71"/>
      <c r="E13" s="74" t="s">
        <v>147</v>
      </c>
      <c r="F13" s="72" t="s">
        <v>148</v>
      </c>
      <c r="G13" s="71" t="s">
        <v>149</v>
      </c>
    </row>
    <row r="14" spans="1:7" ht="13.5">
      <c r="A14" s="75">
        <v>1</v>
      </c>
      <c r="B14" s="76">
        <v>2</v>
      </c>
      <c r="C14" s="77">
        <v>3</v>
      </c>
      <c r="D14" s="77">
        <v>4</v>
      </c>
      <c r="E14" s="77">
        <v>5</v>
      </c>
      <c r="F14" s="78">
        <v>6</v>
      </c>
      <c r="G14" s="79">
        <v>7</v>
      </c>
    </row>
    <row r="15" spans="1:7" ht="12.75">
      <c r="A15" s="80">
        <v>10000000</v>
      </c>
      <c r="B15" s="81" t="s">
        <v>19</v>
      </c>
      <c r="C15" s="82">
        <f>C16+C32+C39+C35</f>
        <v>32517800</v>
      </c>
      <c r="D15" s="82">
        <f>D16+D32+D39+D35</f>
        <v>32517800</v>
      </c>
      <c r="E15" s="82">
        <f>E16+E32+E39+E35</f>
        <v>42975971</v>
      </c>
      <c r="F15" s="83">
        <f aca="true" t="shared" si="0" ref="F15:F16">E15/C15*100</f>
        <v>132.16137315562554</v>
      </c>
      <c r="G15" s="83">
        <f aca="true" t="shared" si="1" ref="G15:G16">E15/D15*100</f>
        <v>132.16137315562554</v>
      </c>
    </row>
    <row r="16" spans="1:7" ht="12.75">
      <c r="A16" s="80">
        <v>11000000</v>
      </c>
      <c r="B16" s="81" t="s">
        <v>150</v>
      </c>
      <c r="C16" s="82">
        <f>C18</f>
        <v>13676900</v>
      </c>
      <c r="D16" s="82">
        <f>D18</f>
        <v>13676900</v>
      </c>
      <c r="E16" s="82">
        <f>E18</f>
        <v>18290766</v>
      </c>
      <c r="F16" s="84">
        <f t="shared" si="0"/>
        <v>133.73473521046435</v>
      </c>
      <c r="G16" s="84">
        <f t="shared" si="1"/>
        <v>133.73473521046435</v>
      </c>
    </row>
    <row r="17" spans="1:7" ht="12.75">
      <c r="A17" s="80"/>
      <c r="B17" s="81" t="s">
        <v>151</v>
      </c>
      <c r="C17" s="82"/>
      <c r="D17" s="82"/>
      <c r="E17" s="85"/>
      <c r="F17" s="84"/>
      <c r="G17" s="84"/>
    </row>
    <row r="18" spans="1:7" ht="12.75">
      <c r="A18" s="71">
        <v>11010000</v>
      </c>
      <c r="B18" s="86" t="s">
        <v>21</v>
      </c>
      <c r="C18" s="87">
        <f>C19+C21+C24+C26+C29</f>
        <v>13676900</v>
      </c>
      <c r="D18" s="87">
        <f>D19+D21+D24+D26+D29</f>
        <v>13676900</v>
      </c>
      <c r="E18" s="87">
        <f>E19+E21+E24+E26+E29</f>
        <v>18290766</v>
      </c>
      <c r="F18" s="84">
        <f aca="true" t="shared" si="2" ref="F18:F19">E18/C18*100</f>
        <v>133.73473521046435</v>
      </c>
      <c r="G18" s="84">
        <f aca="true" t="shared" si="3" ref="G18:G19">E18/D18*100</f>
        <v>133.73473521046435</v>
      </c>
    </row>
    <row r="19" spans="1:7" ht="12.75">
      <c r="A19" s="71">
        <v>11010100</v>
      </c>
      <c r="B19" s="86" t="s">
        <v>152</v>
      </c>
      <c r="C19" s="87">
        <v>9571400</v>
      </c>
      <c r="D19" s="87">
        <v>9571400</v>
      </c>
      <c r="E19" s="87">
        <v>13897974</v>
      </c>
      <c r="F19" s="84">
        <f t="shared" si="2"/>
        <v>145.2031468750653</v>
      </c>
      <c r="G19" s="84">
        <f t="shared" si="3"/>
        <v>145.2031468750653</v>
      </c>
    </row>
    <row r="20" spans="1:7" ht="12.75">
      <c r="A20" s="71"/>
      <c r="B20" s="86" t="s">
        <v>153</v>
      </c>
      <c r="C20" s="87"/>
      <c r="D20" s="87"/>
      <c r="E20" s="87"/>
      <c r="F20" s="84"/>
      <c r="G20" s="84"/>
    </row>
    <row r="21" spans="1:7" ht="12.75">
      <c r="A21" s="71">
        <v>11010200</v>
      </c>
      <c r="B21" s="86" t="s">
        <v>24</v>
      </c>
      <c r="C21" s="87">
        <v>2780100</v>
      </c>
      <c r="D21" s="87">
        <v>2780100</v>
      </c>
      <c r="E21" s="87">
        <v>2983025</v>
      </c>
      <c r="F21" s="84">
        <f>E21/C21*100</f>
        <v>107.2991978705802</v>
      </c>
      <c r="G21" s="84">
        <f>E21/D21*100</f>
        <v>107.2991978705802</v>
      </c>
    </row>
    <row r="22" spans="1:7" ht="12.75">
      <c r="A22" s="71"/>
      <c r="B22" s="86" t="s">
        <v>154</v>
      </c>
      <c r="C22" s="87"/>
      <c r="D22" s="87"/>
      <c r="E22" s="87"/>
      <c r="F22" s="84"/>
      <c r="G22" s="84"/>
    </row>
    <row r="23" spans="1:7" ht="12.75">
      <c r="A23" s="71"/>
      <c r="B23" s="86" t="s">
        <v>155</v>
      </c>
      <c r="C23" s="87"/>
      <c r="D23" s="87"/>
      <c r="E23" s="87"/>
      <c r="F23" s="84"/>
      <c r="G23" s="84"/>
    </row>
    <row r="24" spans="1:7" ht="12.75">
      <c r="A24" s="71">
        <v>11010400</v>
      </c>
      <c r="B24" s="86" t="s">
        <v>156</v>
      </c>
      <c r="C24" s="87">
        <v>833900</v>
      </c>
      <c r="D24" s="87">
        <v>833900</v>
      </c>
      <c r="E24" s="87">
        <v>841087</v>
      </c>
      <c r="F24" s="84">
        <f>E24/C24*100</f>
        <v>100.86185393932125</v>
      </c>
      <c r="G24" s="84">
        <f>E24/D24*100</f>
        <v>100.86185393932125</v>
      </c>
    </row>
    <row r="25" spans="1:7" ht="12.75">
      <c r="A25" s="71"/>
      <c r="B25" s="86" t="s">
        <v>157</v>
      </c>
      <c r="C25" s="87"/>
      <c r="D25" s="87"/>
      <c r="E25" s="87"/>
      <c r="F25" s="84"/>
      <c r="G25" s="84"/>
    </row>
    <row r="26" spans="1:7" ht="12.75">
      <c r="A26" s="71">
        <v>11010500</v>
      </c>
      <c r="B26" s="86" t="s">
        <v>158</v>
      </c>
      <c r="C26" s="87">
        <v>331900</v>
      </c>
      <c r="D26" s="87">
        <v>331900</v>
      </c>
      <c r="E26" s="87">
        <v>482840</v>
      </c>
      <c r="F26" s="84">
        <f>E26/C26*100</f>
        <v>145.47755347996386</v>
      </c>
      <c r="G26" s="84">
        <f>E26/D26*100</f>
        <v>145.47755347996386</v>
      </c>
    </row>
    <row r="27" spans="1:7" ht="12.75">
      <c r="A27" s="71"/>
      <c r="B27" s="86" t="s">
        <v>159</v>
      </c>
      <c r="C27" s="87"/>
      <c r="D27" s="87"/>
      <c r="E27" s="88"/>
      <c r="F27" s="84"/>
      <c r="G27" s="84"/>
    </row>
    <row r="28" spans="1:7" ht="12.75">
      <c r="A28" s="71"/>
      <c r="B28" s="86" t="s">
        <v>160</v>
      </c>
      <c r="C28" s="87"/>
      <c r="D28" s="87"/>
      <c r="E28" s="88"/>
      <c r="F28" s="84"/>
      <c r="G28" s="84"/>
    </row>
    <row r="29" spans="1:7" ht="12.75">
      <c r="A29" s="89">
        <v>11010900</v>
      </c>
      <c r="B29" s="86" t="s">
        <v>161</v>
      </c>
      <c r="C29" s="87">
        <v>159600</v>
      </c>
      <c r="D29" s="87">
        <v>159600</v>
      </c>
      <c r="E29" s="88">
        <v>85840</v>
      </c>
      <c r="F29" s="84">
        <f>E29/C29*100</f>
        <v>53.7844611528822</v>
      </c>
      <c r="G29" s="84">
        <f>E29/D29*100</f>
        <v>53.7844611528822</v>
      </c>
    </row>
    <row r="30" spans="1:7" ht="12.75">
      <c r="A30" s="89"/>
      <c r="B30" s="86" t="s">
        <v>162</v>
      </c>
      <c r="C30" s="87"/>
      <c r="D30" s="87"/>
      <c r="E30" s="88"/>
      <c r="F30" s="84"/>
      <c r="G30" s="84"/>
    </row>
    <row r="31" spans="1:7" ht="12.75">
      <c r="A31" s="89"/>
      <c r="B31" s="86" t="s">
        <v>163</v>
      </c>
      <c r="C31" s="87"/>
      <c r="D31" s="87"/>
      <c r="E31" s="88"/>
      <c r="F31" s="84"/>
      <c r="G31" s="84"/>
    </row>
    <row r="32" spans="1:7" ht="12.75">
      <c r="A32" s="89">
        <v>13000000</v>
      </c>
      <c r="B32" s="86" t="s">
        <v>164</v>
      </c>
      <c r="C32" s="87">
        <f aca="true" t="shared" si="4" ref="C32:C33">C33</f>
        <v>0</v>
      </c>
      <c r="D32" s="87">
        <f aca="true" t="shared" si="5" ref="D32:D33">D33</f>
        <v>0</v>
      </c>
      <c r="E32" s="90">
        <f aca="true" t="shared" si="6" ref="E32:E33">E33</f>
        <v>348</v>
      </c>
      <c r="F32" s="84">
        <v>0</v>
      </c>
      <c r="G32" s="84">
        <v>0</v>
      </c>
    </row>
    <row r="33" spans="1:7" ht="12.75">
      <c r="A33" s="89">
        <v>13020000</v>
      </c>
      <c r="B33" s="86" t="s">
        <v>165</v>
      </c>
      <c r="C33" s="87">
        <f t="shared" si="4"/>
        <v>0</v>
      </c>
      <c r="D33" s="87">
        <f t="shared" si="5"/>
        <v>0</v>
      </c>
      <c r="E33" s="90">
        <f t="shared" si="6"/>
        <v>348</v>
      </c>
      <c r="F33" s="84">
        <v>0</v>
      </c>
      <c r="G33" s="84">
        <v>0</v>
      </c>
    </row>
    <row r="34" spans="1:7" ht="12.75">
      <c r="A34" s="71">
        <v>13020200</v>
      </c>
      <c r="B34" s="86" t="s">
        <v>166</v>
      </c>
      <c r="C34" s="87">
        <v>0</v>
      </c>
      <c r="D34" s="87">
        <v>0</v>
      </c>
      <c r="E34" s="88">
        <v>348</v>
      </c>
      <c r="F34" s="84">
        <v>0</v>
      </c>
      <c r="G34" s="84">
        <v>0</v>
      </c>
    </row>
    <row r="35" spans="1:7" ht="12.75">
      <c r="A35" s="80">
        <v>16000000</v>
      </c>
      <c r="B35" s="81" t="s">
        <v>167</v>
      </c>
      <c r="C35" s="87">
        <f aca="true" t="shared" si="7" ref="C35:C36">C36</f>
        <v>0</v>
      </c>
      <c r="D35" s="87">
        <f aca="true" t="shared" si="8" ref="D35:D36">D36</f>
        <v>0</v>
      </c>
      <c r="E35" s="90">
        <f>E36</f>
        <v>-7000</v>
      </c>
      <c r="F35" s="84">
        <v>0</v>
      </c>
      <c r="G35" s="84">
        <v>0</v>
      </c>
    </row>
    <row r="36" spans="1:7" ht="12.75">
      <c r="A36" s="80">
        <v>16010000</v>
      </c>
      <c r="B36" s="81" t="s">
        <v>168</v>
      </c>
      <c r="C36" s="87">
        <f t="shared" si="7"/>
        <v>0</v>
      </c>
      <c r="D36" s="87">
        <f t="shared" si="8"/>
        <v>0</v>
      </c>
      <c r="E36" s="87">
        <f>E37+E38</f>
        <v>-7000</v>
      </c>
      <c r="F36" s="84">
        <v>0</v>
      </c>
      <c r="G36" s="84">
        <v>0</v>
      </c>
    </row>
    <row r="37" spans="1:7" ht="12.75">
      <c r="A37" s="91">
        <v>16010200</v>
      </c>
      <c r="B37" s="86" t="s">
        <v>169</v>
      </c>
      <c r="C37" s="87">
        <v>0</v>
      </c>
      <c r="D37" s="87">
        <v>0</v>
      </c>
      <c r="E37" s="87">
        <v>0</v>
      </c>
      <c r="F37" s="84">
        <v>0</v>
      </c>
      <c r="G37" s="84">
        <v>0</v>
      </c>
    </row>
    <row r="38" spans="1:7" ht="12.75">
      <c r="A38" s="91">
        <v>16010400</v>
      </c>
      <c r="B38" s="86" t="s">
        <v>170</v>
      </c>
      <c r="C38" s="87">
        <v>0</v>
      </c>
      <c r="D38" s="87">
        <v>0</v>
      </c>
      <c r="E38" s="90">
        <v>-7000</v>
      </c>
      <c r="F38" s="84"/>
      <c r="G38" s="84"/>
    </row>
    <row r="39" spans="1:7" ht="12.75">
      <c r="A39" s="80">
        <v>18000000</v>
      </c>
      <c r="B39" s="81" t="s">
        <v>34</v>
      </c>
      <c r="C39" s="82">
        <f>C40+C45+C50+C53</f>
        <v>18840900</v>
      </c>
      <c r="D39" s="82">
        <f>D40+D45+D50+D53</f>
        <v>18840900</v>
      </c>
      <c r="E39" s="82">
        <f>E40+E45+E50+E53</f>
        <v>24691857</v>
      </c>
      <c r="F39" s="84">
        <f aca="true" t="shared" si="9" ref="F39:F46">E39/C39*100</f>
        <v>131.05455153416239</v>
      </c>
      <c r="G39" s="84">
        <f aca="true" t="shared" si="10" ref="G39:G46">E39/D39*100</f>
        <v>131.05455153416239</v>
      </c>
    </row>
    <row r="40" spans="1:7" ht="12.75">
      <c r="A40" s="80">
        <v>18010000</v>
      </c>
      <c r="B40" s="81" t="s">
        <v>35</v>
      </c>
      <c r="C40" s="82">
        <f>C41+C42+C43+C44</f>
        <v>18297400</v>
      </c>
      <c r="D40" s="82">
        <f>D41+D42+D43+D44</f>
        <v>18297400</v>
      </c>
      <c r="E40" s="82">
        <f>E41+E42+E43+E44</f>
        <v>24082496</v>
      </c>
      <c r="F40" s="84">
        <f t="shared" si="9"/>
        <v>131.61703848634232</v>
      </c>
      <c r="G40" s="84">
        <f t="shared" si="10"/>
        <v>131.61703848634232</v>
      </c>
    </row>
    <row r="41" spans="1:7" ht="12.75">
      <c r="A41" s="80">
        <v>18010500</v>
      </c>
      <c r="B41" s="86" t="s">
        <v>36</v>
      </c>
      <c r="C41" s="82">
        <v>4947000</v>
      </c>
      <c r="D41" s="82">
        <v>4947000</v>
      </c>
      <c r="E41" s="85">
        <v>9303269</v>
      </c>
      <c r="F41" s="84">
        <f t="shared" si="9"/>
        <v>188.0588033151405</v>
      </c>
      <c r="G41" s="84">
        <f t="shared" si="10"/>
        <v>188.0588033151405</v>
      </c>
    </row>
    <row r="42" spans="1:7" ht="12.75">
      <c r="A42" s="80">
        <v>18010600</v>
      </c>
      <c r="B42" s="86" t="s">
        <v>37</v>
      </c>
      <c r="C42" s="82">
        <v>11872800</v>
      </c>
      <c r="D42" s="82">
        <v>11872800</v>
      </c>
      <c r="E42" s="85">
        <v>13360628</v>
      </c>
      <c r="F42" s="84">
        <f t="shared" si="9"/>
        <v>112.53139950138132</v>
      </c>
      <c r="G42" s="84">
        <f t="shared" si="10"/>
        <v>112.53139950138132</v>
      </c>
    </row>
    <row r="43" spans="1:7" ht="12.75">
      <c r="A43" s="80">
        <v>18010700</v>
      </c>
      <c r="B43" s="86" t="s">
        <v>38</v>
      </c>
      <c r="C43" s="82">
        <v>207800</v>
      </c>
      <c r="D43" s="82">
        <v>207800</v>
      </c>
      <c r="E43" s="85">
        <v>532377</v>
      </c>
      <c r="F43" s="84">
        <f t="shared" si="9"/>
        <v>256.1968238691049</v>
      </c>
      <c r="G43" s="84">
        <f t="shared" si="10"/>
        <v>256.1968238691049</v>
      </c>
    </row>
    <row r="44" spans="1:7" ht="12.75">
      <c r="A44" s="80">
        <v>18010900</v>
      </c>
      <c r="B44" s="86" t="s">
        <v>39</v>
      </c>
      <c r="C44" s="82">
        <v>1269800</v>
      </c>
      <c r="D44" s="82">
        <v>1269800</v>
      </c>
      <c r="E44" s="85">
        <v>886222</v>
      </c>
      <c r="F44" s="84">
        <f t="shared" si="9"/>
        <v>69.79225074814931</v>
      </c>
      <c r="G44" s="84">
        <f t="shared" si="10"/>
        <v>69.79225074814931</v>
      </c>
    </row>
    <row r="45" spans="1:7" ht="12.75">
      <c r="A45" s="80">
        <v>18020000</v>
      </c>
      <c r="B45" s="81" t="s">
        <v>40</v>
      </c>
      <c r="C45" s="82">
        <f>C46+C48</f>
        <v>436400</v>
      </c>
      <c r="D45" s="82">
        <f>D46+D48</f>
        <v>436400</v>
      </c>
      <c r="E45" s="85">
        <f>E46+E48</f>
        <v>532215</v>
      </c>
      <c r="F45" s="84">
        <f t="shared" si="9"/>
        <v>121.9557745187901</v>
      </c>
      <c r="G45" s="84">
        <f t="shared" si="10"/>
        <v>121.9557745187901</v>
      </c>
    </row>
    <row r="46" spans="1:7" ht="12.75">
      <c r="A46" s="71">
        <v>18020100</v>
      </c>
      <c r="B46" s="86" t="s">
        <v>171</v>
      </c>
      <c r="C46" s="87">
        <v>301700</v>
      </c>
      <c r="D46" s="87">
        <v>301700</v>
      </c>
      <c r="E46" s="88">
        <v>379065</v>
      </c>
      <c r="F46" s="84">
        <f t="shared" si="9"/>
        <v>125.64302287040105</v>
      </c>
      <c r="G46" s="84">
        <f t="shared" si="10"/>
        <v>125.64302287040105</v>
      </c>
    </row>
    <row r="47" spans="1:7" ht="12.75">
      <c r="A47" s="71"/>
      <c r="B47" s="86" t="s">
        <v>172</v>
      </c>
      <c r="C47" s="87"/>
      <c r="D47" s="87"/>
      <c r="E47" s="88"/>
      <c r="F47" s="84"/>
      <c r="G47" s="84"/>
    </row>
    <row r="48" spans="1:7" ht="12.75">
      <c r="A48" s="71">
        <v>18020200</v>
      </c>
      <c r="B48" s="86" t="s">
        <v>173</v>
      </c>
      <c r="C48" s="87">
        <v>134700</v>
      </c>
      <c r="D48" s="87">
        <v>134700</v>
      </c>
      <c r="E48" s="88">
        <v>153150</v>
      </c>
      <c r="F48" s="84">
        <f>E48/C48*100</f>
        <v>113.69710467706014</v>
      </c>
      <c r="G48" s="84">
        <f>E48/D48*100</f>
        <v>113.69710467706014</v>
      </c>
    </row>
    <row r="49" spans="1:7" ht="12.75">
      <c r="A49" s="71"/>
      <c r="B49" s="86" t="s">
        <v>172</v>
      </c>
      <c r="C49" s="87"/>
      <c r="D49" s="87"/>
      <c r="E49" s="88"/>
      <c r="F49" s="84"/>
      <c r="G49" s="84"/>
    </row>
    <row r="50" spans="1:7" ht="12.75">
      <c r="A50" s="80">
        <v>18030000</v>
      </c>
      <c r="B50" s="81" t="s">
        <v>43</v>
      </c>
      <c r="C50" s="82">
        <f>C51+C52</f>
        <v>107100</v>
      </c>
      <c r="D50" s="82">
        <f>D51+D52</f>
        <v>107100</v>
      </c>
      <c r="E50" s="85">
        <f>E51+E52</f>
        <v>119506</v>
      </c>
      <c r="F50" s="84">
        <f aca="true" t="shared" si="11" ref="F50:F52">E50/C50*100</f>
        <v>111.58356676003736</v>
      </c>
      <c r="G50" s="84">
        <f aca="true" t="shared" si="12" ref="G50:G52">E50/D50*100</f>
        <v>111.58356676003736</v>
      </c>
    </row>
    <row r="51" spans="1:7" ht="12.75">
      <c r="A51" s="71">
        <v>18030100</v>
      </c>
      <c r="B51" s="86" t="s">
        <v>44</v>
      </c>
      <c r="C51" s="87">
        <v>96000</v>
      </c>
      <c r="D51" s="87">
        <v>96000</v>
      </c>
      <c r="E51" s="88">
        <v>89312</v>
      </c>
      <c r="F51" s="84">
        <f t="shared" si="11"/>
        <v>93.03333333333333</v>
      </c>
      <c r="G51" s="84">
        <f t="shared" si="12"/>
        <v>93.03333333333333</v>
      </c>
    </row>
    <row r="52" spans="1:7" ht="12.75">
      <c r="A52" s="71">
        <v>18030200</v>
      </c>
      <c r="B52" s="86" t="s">
        <v>45</v>
      </c>
      <c r="C52" s="87">
        <v>11100</v>
      </c>
      <c r="D52" s="87">
        <v>11100</v>
      </c>
      <c r="E52" s="88">
        <v>30194</v>
      </c>
      <c r="F52" s="84">
        <f t="shared" si="11"/>
        <v>272.01801801801804</v>
      </c>
      <c r="G52" s="84">
        <f t="shared" si="12"/>
        <v>272.01801801801804</v>
      </c>
    </row>
    <row r="53" spans="1:7" ht="12.75">
      <c r="A53" s="80">
        <v>18040000</v>
      </c>
      <c r="B53" s="81" t="s">
        <v>174</v>
      </c>
      <c r="C53" s="82">
        <f>C55+C57+C59+C61</f>
        <v>0</v>
      </c>
      <c r="D53" s="82">
        <f>D55+D57+D59+D61</f>
        <v>0</v>
      </c>
      <c r="E53" s="82">
        <f>E55+E57+E59+E61</f>
        <v>-42360</v>
      </c>
      <c r="F53" s="84">
        <v>0</v>
      </c>
      <c r="G53" s="84">
        <v>0</v>
      </c>
    </row>
    <row r="54" spans="1:7" ht="12.75">
      <c r="A54" s="80"/>
      <c r="B54" s="81" t="s">
        <v>175</v>
      </c>
      <c r="C54" s="82"/>
      <c r="D54" s="82"/>
      <c r="E54" s="85"/>
      <c r="F54" s="84"/>
      <c r="G54" s="84"/>
    </row>
    <row r="55" spans="1:7" ht="12.75">
      <c r="A55" s="71">
        <v>18040200</v>
      </c>
      <c r="B55" s="86" t="s">
        <v>176</v>
      </c>
      <c r="C55" s="87">
        <v>0</v>
      </c>
      <c r="D55" s="87">
        <v>0</v>
      </c>
      <c r="E55" s="85">
        <v>-42655</v>
      </c>
      <c r="F55" s="84">
        <v>0</v>
      </c>
      <c r="G55" s="84">
        <v>0</v>
      </c>
    </row>
    <row r="56" spans="1:7" ht="12.75">
      <c r="A56" s="71"/>
      <c r="B56" s="86" t="s">
        <v>177</v>
      </c>
      <c r="C56" s="87"/>
      <c r="D56" s="87"/>
      <c r="E56" s="85"/>
      <c r="F56" s="84"/>
      <c r="G56" s="84"/>
    </row>
    <row r="57" spans="1:7" ht="12.75">
      <c r="A57" s="71">
        <v>18040700</v>
      </c>
      <c r="B57" s="86" t="s">
        <v>178</v>
      </c>
      <c r="C57" s="87">
        <v>0</v>
      </c>
      <c r="D57" s="87">
        <v>0</v>
      </c>
      <c r="E57" s="88">
        <v>1656</v>
      </c>
      <c r="F57" s="84">
        <v>0</v>
      </c>
      <c r="G57" s="84">
        <v>0</v>
      </c>
    </row>
    <row r="58" spans="1:7" ht="12.75">
      <c r="A58" s="71"/>
      <c r="B58" s="86" t="s">
        <v>179</v>
      </c>
      <c r="C58" s="87"/>
      <c r="D58" s="87"/>
      <c r="E58" s="88"/>
      <c r="F58" s="84"/>
      <c r="G58" s="84"/>
    </row>
    <row r="59" spans="1:7" ht="12.75">
      <c r="A59" s="71">
        <v>18040800</v>
      </c>
      <c r="B59" s="86" t="s">
        <v>180</v>
      </c>
      <c r="C59" s="87">
        <v>0</v>
      </c>
      <c r="D59" s="87">
        <v>0</v>
      </c>
      <c r="E59" s="85">
        <v>-261</v>
      </c>
      <c r="F59" s="84">
        <v>0</v>
      </c>
      <c r="G59" s="84">
        <v>0</v>
      </c>
    </row>
    <row r="60" spans="1:7" ht="12.75">
      <c r="A60" s="71"/>
      <c r="B60" s="86" t="s">
        <v>181</v>
      </c>
      <c r="C60" s="87"/>
      <c r="D60" s="87"/>
      <c r="E60" s="85"/>
      <c r="F60" s="84"/>
      <c r="G60" s="84"/>
    </row>
    <row r="61" spans="1:7" ht="12.75">
      <c r="A61" s="71">
        <v>18041400</v>
      </c>
      <c r="B61" s="86" t="s">
        <v>182</v>
      </c>
      <c r="C61" s="87">
        <v>0</v>
      </c>
      <c r="D61" s="87">
        <v>0</v>
      </c>
      <c r="E61" s="88">
        <v>-1100</v>
      </c>
      <c r="F61" s="84">
        <v>0</v>
      </c>
      <c r="G61" s="84">
        <v>0</v>
      </c>
    </row>
    <row r="62" spans="1:7" ht="12.75">
      <c r="A62" s="71"/>
      <c r="B62" s="86" t="s">
        <v>183</v>
      </c>
      <c r="C62" s="87"/>
      <c r="D62" s="87"/>
      <c r="E62" s="85"/>
      <c r="F62" s="84"/>
      <c r="G62" s="84"/>
    </row>
    <row r="63" spans="1:7" ht="12.75">
      <c r="A63" s="80">
        <v>20000000</v>
      </c>
      <c r="B63" s="81" t="s">
        <v>46</v>
      </c>
      <c r="C63" s="82">
        <f>C64+C69+C80+C86</f>
        <v>1210600</v>
      </c>
      <c r="D63" s="82">
        <f>D64+D69+D80+D86</f>
        <v>1210600</v>
      </c>
      <c r="E63" s="82">
        <f>E64+E69+E80+E86</f>
        <v>1338242</v>
      </c>
      <c r="F63" s="84">
        <f aca="true" t="shared" si="13" ref="F63:F64">E63/C63*100</f>
        <v>110.5436973401619</v>
      </c>
      <c r="G63" s="84">
        <f aca="true" t="shared" si="14" ref="G63:G64">E63/D63*100</f>
        <v>110.5436973401619</v>
      </c>
    </row>
    <row r="64" spans="1:7" ht="12.75">
      <c r="A64" s="80">
        <v>21000000</v>
      </c>
      <c r="B64" s="81" t="s">
        <v>47</v>
      </c>
      <c r="C64" s="82">
        <f>C65+C68</f>
        <v>4500</v>
      </c>
      <c r="D64" s="82">
        <f>D65+D68</f>
        <v>4500</v>
      </c>
      <c r="E64" s="82">
        <f>E65+E68</f>
        <v>11551</v>
      </c>
      <c r="F64" s="84">
        <f t="shared" si="13"/>
        <v>256.68888888888887</v>
      </c>
      <c r="G64" s="84">
        <f t="shared" si="14"/>
        <v>256.68888888888887</v>
      </c>
    </row>
    <row r="65" spans="1:7" ht="12.75">
      <c r="A65" s="80">
        <v>21080900</v>
      </c>
      <c r="B65" s="81" t="s">
        <v>184</v>
      </c>
      <c r="C65" s="82">
        <v>0</v>
      </c>
      <c r="D65" s="82">
        <v>0</v>
      </c>
      <c r="E65" s="85">
        <v>2</v>
      </c>
      <c r="F65" s="84"/>
      <c r="G65" s="84"/>
    </row>
    <row r="66" spans="1:7" ht="12.75">
      <c r="A66" s="80"/>
      <c r="B66" s="81" t="s">
        <v>185</v>
      </c>
      <c r="C66" s="82"/>
      <c r="D66" s="82"/>
      <c r="E66" s="85"/>
      <c r="F66" s="84"/>
      <c r="G66" s="84"/>
    </row>
    <row r="67" spans="1:7" ht="12.75">
      <c r="A67" s="80"/>
      <c r="B67" s="81" t="s">
        <v>186</v>
      </c>
      <c r="C67" s="82"/>
      <c r="D67" s="82"/>
      <c r="E67" s="85"/>
      <c r="F67" s="84"/>
      <c r="G67" s="84"/>
    </row>
    <row r="68" spans="1:7" ht="12.75">
      <c r="A68" s="71">
        <v>21081100</v>
      </c>
      <c r="B68" s="86" t="s">
        <v>49</v>
      </c>
      <c r="C68" s="87">
        <v>4500</v>
      </c>
      <c r="D68" s="87">
        <v>4500</v>
      </c>
      <c r="E68" s="92">
        <v>11549</v>
      </c>
      <c r="F68" s="84">
        <f aca="true" t="shared" si="15" ref="F68:F70">E68/C68*100</f>
        <v>256.64444444444445</v>
      </c>
      <c r="G68" s="84">
        <f aca="true" t="shared" si="16" ref="G68:G70">E68/D68*100</f>
        <v>256.64444444444445</v>
      </c>
    </row>
    <row r="69" spans="1:7" ht="12.75">
      <c r="A69" s="80">
        <v>22000000</v>
      </c>
      <c r="B69" s="81" t="s">
        <v>187</v>
      </c>
      <c r="C69" s="82">
        <f>C70</f>
        <v>592400</v>
      </c>
      <c r="D69" s="82">
        <f>D70</f>
        <v>592400</v>
      </c>
      <c r="E69" s="82">
        <f>E70</f>
        <v>693604</v>
      </c>
      <c r="F69" s="84">
        <f t="shared" si="15"/>
        <v>117.08372721134369</v>
      </c>
      <c r="G69" s="84">
        <f t="shared" si="16"/>
        <v>117.08372721134369</v>
      </c>
    </row>
    <row r="70" spans="1:7" ht="12.75">
      <c r="A70" s="80">
        <v>22010000</v>
      </c>
      <c r="B70" s="81" t="s">
        <v>52</v>
      </c>
      <c r="C70" s="82">
        <f>C73+C71+C74+C76</f>
        <v>592400</v>
      </c>
      <c r="D70" s="82">
        <f>D73+D71+D74+D76</f>
        <v>592400</v>
      </c>
      <c r="E70" s="82">
        <f>E73+E71+E74+E76</f>
        <v>693604</v>
      </c>
      <c r="F70" s="84">
        <f t="shared" si="15"/>
        <v>117.08372721134369</v>
      </c>
      <c r="G70" s="84">
        <f t="shared" si="16"/>
        <v>117.08372721134369</v>
      </c>
    </row>
    <row r="71" spans="1:7" ht="12.75">
      <c r="A71" s="80">
        <v>22010300</v>
      </c>
      <c r="B71" s="81" t="s">
        <v>188</v>
      </c>
      <c r="C71" s="82">
        <v>0</v>
      </c>
      <c r="D71" s="82">
        <v>0</v>
      </c>
      <c r="E71" s="85">
        <v>1640</v>
      </c>
      <c r="F71" s="84"/>
      <c r="G71" s="84"/>
    </row>
    <row r="72" spans="1:7" ht="12.75">
      <c r="A72" s="80"/>
      <c r="B72" s="81" t="s">
        <v>54</v>
      </c>
      <c r="C72" s="82"/>
      <c r="D72" s="82"/>
      <c r="E72" s="85"/>
      <c r="F72" s="84"/>
      <c r="G72" s="84"/>
    </row>
    <row r="73" spans="1:7" ht="12.75">
      <c r="A73" s="80">
        <v>22012500</v>
      </c>
      <c r="B73" s="81" t="s">
        <v>189</v>
      </c>
      <c r="C73" s="82">
        <v>592400</v>
      </c>
      <c r="D73" s="82">
        <v>592400</v>
      </c>
      <c r="E73" s="85">
        <v>611624</v>
      </c>
      <c r="F73" s="84">
        <f>E73/C73*100</f>
        <v>103.24510465901417</v>
      </c>
      <c r="G73" s="84">
        <f>E73/D73*100</f>
        <v>103.24510465901417</v>
      </c>
    </row>
    <row r="74" spans="1:7" ht="12.75">
      <c r="A74" s="80">
        <v>22012600</v>
      </c>
      <c r="B74" s="81" t="s">
        <v>190</v>
      </c>
      <c r="C74" s="82">
        <v>0</v>
      </c>
      <c r="D74" s="82">
        <v>0</v>
      </c>
      <c r="E74" s="85">
        <v>69855</v>
      </c>
      <c r="F74" s="84"/>
      <c r="G74" s="84"/>
    </row>
    <row r="75" spans="1:7" ht="12.75">
      <c r="A75" s="80"/>
      <c r="B75" s="81" t="s">
        <v>57</v>
      </c>
      <c r="C75" s="82"/>
      <c r="D75" s="82"/>
      <c r="E75" s="85"/>
      <c r="F75" s="84"/>
      <c r="G75" s="84"/>
    </row>
    <row r="76" spans="1:7" ht="12.75">
      <c r="A76" s="80">
        <v>22012900</v>
      </c>
      <c r="B76" s="81" t="s">
        <v>191</v>
      </c>
      <c r="C76" s="82">
        <v>0</v>
      </c>
      <c r="D76" s="82">
        <v>0</v>
      </c>
      <c r="E76" s="85">
        <v>10485</v>
      </c>
      <c r="F76" s="84"/>
      <c r="G76" s="84"/>
    </row>
    <row r="77" spans="1:7" ht="12.75">
      <c r="A77" s="80"/>
      <c r="B77" s="81" t="s">
        <v>192</v>
      </c>
      <c r="C77" s="82"/>
      <c r="D77" s="82"/>
      <c r="E77" s="85"/>
      <c r="F77" s="84"/>
      <c r="G77" s="84"/>
    </row>
    <row r="78" spans="1:7" ht="12.75">
      <c r="A78" s="80"/>
      <c r="B78" s="81" t="s">
        <v>193</v>
      </c>
      <c r="C78" s="82"/>
      <c r="D78" s="82"/>
      <c r="E78" s="85"/>
      <c r="F78" s="84"/>
      <c r="G78" s="84"/>
    </row>
    <row r="79" spans="1:7" ht="12.75">
      <c r="A79" s="80"/>
      <c r="B79" s="81" t="s">
        <v>194</v>
      </c>
      <c r="C79" s="82"/>
      <c r="D79" s="82"/>
      <c r="E79" s="85"/>
      <c r="F79" s="84"/>
      <c r="G79" s="84"/>
    </row>
    <row r="80" spans="1:7" ht="12.75">
      <c r="A80" s="80">
        <v>22090000</v>
      </c>
      <c r="B80" s="81" t="s">
        <v>62</v>
      </c>
      <c r="C80" s="82">
        <f>C81+C83+C84</f>
        <v>605200</v>
      </c>
      <c r="D80" s="82">
        <f>D81+D83+D84</f>
        <v>605200</v>
      </c>
      <c r="E80" s="82">
        <f>E81+E83+E84</f>
        <v>610895</v>
      </c>
      <c r="F80" s="84">
        <f aca="true" t="shared" si="17" ref="F80:F81">E80/C80*100</f>
        <v>100.94101123595505</v>
      </c>
      <c r="G80" s="84">
        <f aca="true" t="shared" si="18" ref="G80:G81">E80/D80*100</f>
        <v>100.94101123595505</v>
      </c>
    </row>
    <row r="81" spans="1:7" ht="12.75">
      <c r="A81" s="71">
        <v>22090100</v>
      </c>
      <c r="B81" s="86" t="s">
        <v>195</v>
      </c>
      <c r="C81" s="87">
        <v>50200</v>
      </c>
      <c r="D81" s="87">
        <v>50200</v>
      </c>
      <c r="E81" s="88">
        <v>10835</v>
      </c>
      <c r="F81" s="84">
        <f t="shared" si="17"/>
        <v>21.583665338645417</v>
      </c>
      <c r="G81" s="84">
        <f t="shared" si="18"/>
        <v>21.583665338645417</v>
      </c>
    </row>
    <row r="82" spans="1:7" ht="12.75">
      <c r="A82" s="71"/>
      <c r="B82" s="86" t="s">
        <v>196</v>
      </c>
      <c r="C82" s="87"/>
      <c r="D82" s="87"/>
      <c r="E82" s="88"/>
      <c r="F82" s="84"/>
      <c r="G82" s="84"/>
    </row>
    <row r="83" spans="1:7" ht="12.75">
      <c r="A83" s="71">
        <v>22090200</v>
      </c>
      <c r="B83" s="86" t="s">
        <v>65</v>
      </c>
      <c r="C83" s="87">
        <v>25000</v>
      </c>
      <c r="D83" s="87">
        <v>25000</v>
      </c>
      <c r="E83" s="88">
        <v>-3176</v>
      </c>
      <c r="F83" s="84">
        <f aca="true" t="shared" si="19" ref="F83:F84">E83/C83*100</f>
        <v>-12.703999999999999</v>
      </c>
      <c r="G83" s="84">
        <f aca="true" t="shared" si="20" ref="G83:G84">E83/D83*100</f>
        <v>-12.703999999999999</v>
      </c>
    </row>
    <row r="84" spans="1:7" ht="12.75">
      <c r="A84" s="71">
        <v>22090400</v>
      </c>
      <c r="B84" s="86" t="s">
        <v>197</v>
      </c>
      <c r="C84" s="87">
        <v>530000</v>
      </c>
      <c r="D84" s="87">
        <v>530000</v>
      </c>
      <c r="E84" s="88">
        <v>603236</v>
      </c>
      <c r="F84" s="84">
        <f t="shared" si="19"/>
        <v>113.81811320754719</v>
      </c>
      <c r="G84" s="84">
        <f t="shared" si="20"/>
        <v>113.81811320754719</v>
      </c>
    </row>
    <row r="85" spans="1:7" ht="12.75">
      <c r="A85" s="71"/>
      <c r="B85" s="86" t="s">
        <v>198</v>
      </c>
      <c r="C85" s="87"/>
      <c r="D85" s="87"/>
      <c r="E85" s="88"/>
      <c r="F85" s="84"/>
      <c r="G85" s="84"/>
    </row>
    <row r="86" spans="1:7" ht="12.75">
      <c r="A86" s="80">
        <v>24000000</v>
      </c>
      <c r="B86" s="81" t="s">
        <v>70</v>
      </c>
      <c r="C86" s="82">
        <f aca="true" t="shared" si="21" ref="C86:C87">C87</f>
        <v>8500</v>
      </c>
      <c r="D86" s="82">
        <f aca="true" t="shared" si="22" ref="D86:D87">D87</f>
        <v>8500</v>
      </c>
      <c r="E86" s="85">
        <f aca="true" t="shared" si="23" ref="E86:E87">E87</f>
        <v>22192</v>
      </c>
      <c r="F86" s="84">
        <f aca="true" t="shared" si="24" ref="F86:F91">E86/C86*100</f>
        <v>261.08235294117645</v>
      </c>
      <c r="G86" s="84">
        <f aca="true" t="shared" si="25" ref="G86:G91">E86/D86*100</f>
        <v>261.08235294117645</v>
      </c>
    </row>
    <row r="87" spans="1:7" ht="12.75">
      <c r="A87" s="80">
        <v>24060000</v>
      </c>
      <c r="B87" s="81" t="s">
        <v>48</v>
      </c>
      <c r="C87" s="82">
        <f t="shared" si="21"/>
        <v>8500</v>
      </c>
      <c r="D87" s="82">
        <f t="shared" si="22"/>
        <v>8500</v>
      </c>
      <c r="E87" s="85">
        <f t="shared" si="23"/>
        <v>22192</v>
      </c>
      <c r="F87" s="84">
        <f t="shared" si="24"/>
        <v>261.08235294117645</v>
      </c>
      <c r="G87" s="84">
        <f t="shared" si="25"/>
        <v>261.08235294117645</v>
      </c>
    </row>
    <row r="88" spans="1:7" ht="12.75">
      <c r="A88" s="71">
        <v>24060300</v>
      </c>
      <c r="B88" s="86" t="s">
        <v>48</v>
      </c>
      <c r="C88" s="87">
        <v>8500</v>
      </c>
      <c r="D88" s="87">
        <v>8500</v>
      </c>
      <c r="E88" s="88">
        <v>22192</v>
      </c>
      <c r="F88" s="84">
        <f t="shared" si="24"/>
        <v>261.08235294117645</v>
      </c>
      <c r="G88" s="84">
        <f t="shared" si="25"/>
        <v>261.08235294117645</v>
      </c>
    </row>
    <row r="89" spans="1:7" ht="12.75">
      <c r="A89" s="80">
        <v>30000000</v>
      </c>
      <c r="B89" s="81" t="s">
        <v>199</v>
      </c>
      <c r="C89" s="82">
        <f aca="true" t="shared" si="26" ref="C89:C90">C90</f>
        <v>6700</v>
      </c>
      <c r="D89" s="82">
        <f aca="true" t="shared" si="27" ref="D89:D90">D90</f>
        <v>6700</v>
      </c>
      <c r="E89" s="85">
        <f aca="true" t="shared" si="28" ref="E89:E90">E90</f>
        <v>7400</v>
      </c>
      <c r="F89" s="84">
        <f t="shared" si="24"/>
        <v>110.44776119402985</v>
      </c>
      <c r="G89" s="84">
        <f t="shared" si="25"/>
        <v>110.44776119402985</v>
      </c>
    </row>
    <row r="90" spans="1:7" ht="12.75">
      <c r="A90" s="80">
        <v>31000000</v>
      </c>
      <c r="B90" s="81" t="s">
        <v>77</v>
      </c>
      <c r="C90" s="82">
        <f t="shared" si="26"/>
        <v>6700</v>
      </c>
      <c r="D90" s="82">
        <f t="shared" si="27"/>
        <v>6700</v>
      </c>
      <c r="E90" s="85">
        <f t="shared" si="28"/>
        <v>7400</v>
      </c>
      <c r="F90" s="84">
        <f t="shared" si="24"/>
        <v>110.44776119402985</v>
      </c>
      <c r="G90" s="84">
        <f t="shared" si="25"/>
        <v>110.44776119402985</v>
      </c>
    </row>
    <row r="91" spans="1:7" ht="12.75">
      <c r="A91" s="71">
        <v>31010200</v>
      </c>
      <c r="B91" s="86" t="s">
        <v>200</v>
      </c>
      <c r="C91" s="87">
        <v>6700</v>
      </c>
      <c r="D91" s="87">
        <v>6700</v>
      </c>
      <c r="E91" s="88">
        <v>7400</v>
      </c>
      <c r="F91" s="84">
        <f t="shared" si="24"/>
        <v>110.44776119402985</v>
      </c>
      <c r="G91" s="84">
        <f t="shared" si="25"/>
        <v>110.44776119402985</v>
      </c>
    </row>
    <row r="92" spans="1:7" ht="12.75">
      <c r="A92" s="71"/>
      <c r="B92" s="86" t="s">
        <v>201</v>
      </c>
      <c r="C92" s="87"/>
      <c r="D92" s="87"/>
      <c r="E92" s="85"/>
      <c r="F92" s="84"/>
      <c r="G92" s="84"/>
    </row>
    <row r="93" spans="1:7" ht="13.5">
      <c r="A93" s="71"/>
      <c r="B93" s="86" t="s">
        <v>202</v>
      </c>
      <c r="C93" s="87"/>
      <c r="D93" s="87"/>
      <c r="E93" s="85"/>
      <c r="F93" s="93"/>
      <c r="G93" s="84"/>
    </row>
    <row r="94" spans="1:7" ht="15.75">
      <c r="A94" s="94">
        <v>900101</v>
      </c>
      <c r="B94" s="95" t="s">
        <v>203</v>
      </c>
      <c r="C94" s="96">
        <f>C15+C63+C89</f>
        <v>33735100</v>
      </c>
      <c r="D94" s="96">
        <f>D15+D63+D89</f>
        <v>33735100</v>
      </c>
      <c r="E94" s="96">
        <f>E15+E63+E89</f>
        <v>44321613</v>
      </c>
      <c r="F94" s="97">
        <f>E94/C94*100</f>
        <v>131.3813001888241</v>
      </c>
      <c r="G94" s="97">
        <f>E94/D94*100</f>
        <v>131.3813001888241</v>
      </c>
    </row>
    <row r="95" spans="1:7" ht="15.75">
      <c r="A95" s="94"/>
      <c r="B95" s="95"/>
      <c r="C95" s="96"/>
      <c r="D95" s="96"/>
      <c r="E95" s="96"/>
      <c r="F95" s="97"/>
      <c r="G95" s="97"/>
    </row>
    <row r="96" spans="1:7" ht="12.75">
      <c r="A96" s="80">
        <v>40000000</v>
      </c>
      <c r="B96" s="98" t="s">
        <v>82</v>
      </c>
      <c r="C96" s="85">
        <f aca="true" t="shared" si="29" ref="C96:C97">C97</f>
        <v>73767399</v>
      </c>
      <c r="D96" s="85">
        <f aca="true" t="shared" si="30" ref="D96:D97">D97</f>
        <v>100077936</v>
      </c>
      <c r="E96" s="85">
        <f aca="true" t="shared" si="31" ref="E96:E97">E97</f>
        <v>75797244.395</v>
      </c>
      <c r="F96" s="99">
        <f aca="true" t="shared" si="32" ref="F96:F98">E96/C96*100</f>
        <v>102.75168356552736</v>
      </c>
      <c r="G96" s="83">
        <f aca="true" t="shared" si="33" ref="G96:G98">E96/D96*100</f>
        <v>75.73821705815355</v>
      </c>
    </row>
    <row r="97" spans="1:7" ht="12.75">
      <c r="A97" s="80">
        <v>41000000</v>
      </c>
      <c r="B97" s="100" t="s">
        <v>83</v>
      </c>
      <c r="C97" s="85">
        <f t="shared" si="29"/>
        <v>73767399</v>
      </c>
      <c r="D97" s="85">
        <f t="shared" si="30"/>
        <v>100077936</v>
      </c>
      <c r="E97" s="85">
        <f t="shared" si="31"/>
        <v>75797244.395</v>
      </c>
      <c r="F97" s="84">
        <f t="shared" si="32"/>
        <v>102.75168356552736</v>
      </c>
      <c r="G97" s="84">
        <f t="shared" si="33"/>
        <v>75.73821705815355</v>
      </c>
    </row>
    <row r="98" spans="1:7" ht="12.75">
      <c r="A98" s="80">
        <v>41030000</v>
      </c>
      <c r="B98" s="100" t="s">
        <v>84</v>
      </c>
      <c r="C98" s="85">
        <f>C100+C104+C108+C111+C112+C126</f>
        <v>73767399</v>
      </c>
      <c r="D98" s="85">
        <f>D100+D104+D108+D111+D112+D126</f>
        <v>100077936</v>
      </c>
      <c r="E98" s="85">
        <f>E100+E104+E108+E111+E112+E126</f>
        <v>75797244.395</v>
      </c>
      <c r="F98" s="84">
        <f t="shared" si="32"/>
        <v>102.75168356552736</v>
      </c>
      <c r="G98" s="84">
        <f t="shared" si="33"/>
        <v>75.73821705815355</v>
      </c>
    </row>
    <row r="99" spans="1:7" ht="12.75">
      <c r="A99" s="71"/>
      <c r="B99" s="70" t="s">
        <v>85</v>
      </c>
      <c r="C99" s="90"/>
      <c r="D99" s="82"/>
      <c r="E99" s="82"/>
      <c r="F99" s="84"/>
      <c r="G99" s="84"/>
    </row>
    <row r="100" spans="1:7" ht="12.75">
      <c r="A100" s="71">
        <v>41030600</v>
      </c>
      <c r="B100" s="70" t="s">
        <v>204</v>
      </c>
      <c r="C100" s="101">
        <v>28849500</v>
      </c>
      <c r="D100" s="87">
        <v>37751500</v>
      </c>
      <c r="E100" s="102">
        <v>27157684</v>
      </c>
      <c r="F100" s="84">
        <f>E100/C100*100</f>
        <v>94.13571812336436</v>
      </c>
      <c r="G100" s="84">
        <f>E100/D100*100</f>
        <v>71.93802630359059</v>
      </c>
    </row>
    <row r="101" spans="1:7" ht="12.75">
      <c r="A101" s="71"/>
      <c r="B101" s="70" t="s">
        <v>205</v>
      </c>
      <c r="C101" s="90"/>
      <c r="D101" s="87"/>
      <c r="E101" s="102"/>
      <c r="F101" s="84"/>
      <c r="G101" s="84"/>
    </row>
    <row r="102" spans="1:7" ht="12.75">
      <c r="A102" s="71"/>
      <c r="B102" s="70" t="s">
        <v>206</v>
      </c>
      <c r="C102" s="90"/>
      <c r="D102" s="82"/>
      <c r="E102" s="82"/>
      <c r="F102" s="84"/>
      <c r="G102" s="84"/>
    </row>
    <row r="103" spans="1:7" ht="12.75">
      <c r="A103" s="71"/>
      <c r="B103" s="70" t="s">
        <v>207</v>
      </c>
      <c r="C103" s="90"/>
      <c r="D103" s="82"/>
      <c r="E103" s="82"/>
      <c r="F103" s="84"/>
      <c r="G103" s="84"/>
    </row>
    <row r="104" spans="1:7" ht="12.75">
      <c r="A104" s="71">
        <v>41030800</v>
      </c>
      <c r="B104" s="70" t="s">
        <v>208</v>
      </c>
      <c r="C104" s="90">
        <v>23501800</v>
      </c>
      <c r="D104" s="82">
        <v>34433079</v>
      </c>
      <c r="E104" s="82">
        <v>27931538</v>
      </c>
      <c r="F104" s="84">
        <f>E104/C104*100</f>
        <v>118.84850522087669</v>
      </c>
      <c r="G104" s="84">
        <f>E104/D104*100</f>
        <v>81.11832810536636</v>
      </c>
    </row>
    <row r="105" spans="1:7" ht="12.75">
      <c r="A105" s="71"/>
      <c r="B105" s="70" t="s">
        <v>209</v>
      </c>
      <c r="C105" s="90"/>
      <c r="D105" s="87"/>
      <c r="E105" s="87"/>
      <c r="F105" s="84"/>
      <c r="G105" s="84"/>
    </row>
    <row r="106" spans="1:7" ht="12.75">
      <c r="A106" s="71"/>
      <c r="B106" s="70" t="s">
        <v>210</v>
      </c>
      <c r="C106" s="90"/>
      <c r="D106" s="82"/>
      <c r="E106" s="82"/>
      <c r="F106" s="84"/>
      <c r="G106" s="84"/>
    </row>
    <row r="107" spans="1:7" ht="12.75">
      <c r="A107" s="71"/>
      <c r="B107" s="70" t="s">
        <v>211</v>
      </c>
      <c r="C107" s="90"/>
      <c r="D107" s="87"/>
      <c r="E107" s="102"/>
      <c r="F107" s="84"/>
      <c r="G107" s="84"/>
    </row>
    <row r="108" spans="1:7" ht="12.75">
      <c r="A108" s="71">
        <v>41031000</v>
      </c>
      <c r="B108" s="70" t="s">
        <v>212</v>
      </c>
      <c r="C108" s="90">
        <v>1100</v>
      </c>
      <c r="D108" s="102">
        <v>2858</v>
      </c>
      <c r="E108" s="102">
        <v>2057</v>
      </c>
      <c r="F108" s="84">
        <f>E108/C108*100</f>
        <v>187</v>
      </c>
      <c r="G108" s="84">
        <f>E108/D108*100</f>
        <v>71.97340797760671</v>
      </c>
    </row>
    <row r="109" spans="1:7" ht="12.75">
      <c r="A109" s="71"/>
      <c r="B109" s="70" t="s">
        <v>213</v>
      </c>
      <c r="C109" s="90"/>
      <c r="D109" s="102"/>
      <c r="E109" s="102"/>
      <c r="F109" s="84"/>
      <c r="G109" s="84"/>
    </row>
    <row r="110" spans="1:7" ht="12.75">
      <c r="A110" s="71"/>
      <c r="B110" s="70" t="s">
        <v>214</v>
      </c>
      <c r="C110" s="90"/>
      <c r="D110" s="102"/>
      <c r="E110" s="102"/>
      <c r="F110" s="84"/>
      <c r="G110" s="84"/>
    </row>
    <row r="111" spans="1:7" ht="12.75">
      <c r="A111" s="103">
        <v>41033900</v>
      </c>
      <c r="B111" s="104" t="s">
        <v>97</v>
      </c>
      <c r="C111" s="101">
        <v>20276343</v>
      </c>
      <c r="D111" s="101">
        <v>27052905</v>
      </c>
      <c r="E111" s="105">
        <v>20276343</v>
      </c>
      <c r="F111" s="106">
        <f aca="true" t="shared" si="34" ref="F111:F113">E111/C111*100</f>
        <v>100</v>
      </c>
      <c r="G111" s="106">
        <f aca="true" t="shared" si="35" ref="G111:G112">E111/D111*100</f>
        <v>74.95070492429556</v>
      </c>
    </row>
    <row r="112" spans="1:7" ht="12.75">
      <c r="A112" s="107">
        <v>41035000</v>
      </c>
      <c r="B112" s="108" t="s">
        <v>98</v>
      </c>
      <c r="C112" s="101">
        <f>C113+C117+C120+C124</f>
        <v>877869</v>
      </c>
      <c r="D112" s="101">
        <f>D113+D117+D120+D124</f>
        <v>477469</v>
      </c>
      <c r="E112" s="101">
        <f>E113+E117+E120+E124</f>
        <v>198240.395</v>
      </c>
      <c r="F112" s="106">
        <f t="shared" si="34"/>
        <v>22.58200198435074</v>
      </c>
      <c r="G112" s="106">
        <f t="shared" si="35"/>
        <v>41.51900856390676</v>
      </c>
    </row>
    <row r="113" spans="1:7" ht="12.75">
      <c r="A113" s="103">
        <v>41035000</v>
      </c>
      <c r="B113" s="104" t="s">
        <v>215</v>
      </c>
      <c r="C113" s="90">
        <v>7500</v>
      </c>
      <c r="D113" s="105">
        <v>7500</v>
      </c>
      <c r="E113" s="105">
        <v>0</v>
      </c>
      <c r="F113" s="106">
        <f t="shared" si="34"/>
        <v>0</v>
      </c>
      <c r="G113" s="106">
        <v>0</v>
      </c>
    </row>
    <row r="114" spans="1:7" ht="12.75">
      <c r="A114" s="103"/>
      <c r="B114" s="104" t="s">
        <v>110</v>
      </c>
      <c r="C114" s="90"/>
      <c r="D114" s="105"/>
      <c r="E114" s="105"/>
      <c r="F114" s="106"/>
      <c r="G114" s="106"/>
    </row>
    <row r="115" spans="1:7" ht="12.75">
      <c r="A115" s="103"/>
      <c r="B115" s="104" t="s">
        <v>111</v>
      </c>
      <c r="C115" s="90"/>
      <c r="D115" s="105"/>
      <c r="E115" s="105"/>
      <c r="F115" s="106"/>
      <c r="G115" s="106"/>
    </row>
    <row r="116" spans="1:7" ht="12.75">
      <c r="A116" s="103"/>
      <c r="B116" s="104" t="s">
        <v>216</v>
      </c>
      <c r="C116" s="90"/>
      <c r="D116" s="105"/>
      <c r="E116" s="105"/>
      <c r="F116" s="106"/>
      <c r="G116" s="106"/>
    </row>
    <row r="117" spans="1:7" ht="12.75">
      <c r="A117" s="103">
        <v>41035000</v>
      </c>
      <c r="B117" s="104" t="s">
        <v>217</v>
      </c>
      <c r="C117" s="90">
        <v>9969</v>
      </c>
      <c r="D117" s="105">
        <v>9969</v>
      </c>
      <c r="E117" s="105">
        <v>0.395</v>
      </c>
      <c r="F117" s="106">
        <f>E117/C117*100</f>
        <v>0.003962283077540376</v>
      </c>
      <c r="G117" s="106">
        <f>E117/D117*100</f>
        <v>0.003962283077540376</v>
      </c>
    </row>
    <row r="118" spans="1:7" ht="12.75">
      <c r="A118" s="103"/>
      <c r="B118" s="104" t="s">
        <v>218</v>
      </c>
      <c r="C118" s="90"/>
      <c r="D118" s="105"/>
      <c r="E118" s="105"/>
      <c r="F118" s="106"/>
      <c r="G118" s="106"/>
    </row>
    <row r="119" spans="1:7" ht="12.75">
      <c r="A119" s="103"/>
      <c r="B119" s="104" t="s">
        <v>117</v>
      </c>
      <c r="C119" s="90"/>
      <c r="D119" s="105"/>
      <c r="E119" s="105"/>
      <c r="F119" s="106"/>
      <c r="G119" s="106"/>
    </row>
    <row r="120" spans="1:7" ht="12.75">
      <c r="A120" s="103">
        <v>41035000</v>
      </c>
      <c r="B120" s="104" t="s">
        <v>215</v>
      </c>
      <c r="C120" s="90">
        <v>360000</v>
      </c>
      <c r="D120" s="105">
        <v>360000</v>
      </c>
      <c r="E120" s="105">
        <v>198240</v>
      </c>
      <c r="F120" s="106">
        <v>0</v>
      </c>
      <c r="G120" s="106">
        <f>E120/D120*100</f>
        <v>55.06666666666666</v>
      </c>
    </row>
    <row r="121" spans="1:7" ht="12.75">
      <c r="A121" s="103"/>
      <c r="B121" s="104" t="s">
        <v>110</v>
      </c>
      <c r="C121" s="90"/>
      <c r="D121" s="105"/>
      <c r="E121" s="105"/>
      <c r="F121" s="106"/>
      <c r="G121" s="106"/>
    </row>
    <row r="122" spans="1:7" ht="12.75">
      <c r="A122" s="103"/>
      <c r="B122" s="104" t="s">
        <v>113</v>
      </c>
      <c r="C122" s="90"/>
      <c r="D122" s="105"/>
      <c r="E122" s="105"/>
      <c r="F122" s="106"/>
      <c r="G122" s="106"/>
    </row>
    <row r="123" spans="1:7" ht="12.75">
      <c r="A123" s="103"/>
      <c r="B123" s="109" t="s">
        <v>219</v>
      </c>
      <c r="C123" s="90"/>
      <c r="D123" s="105"/>
      <c r="E123" s="105"/>
      <c r="F123" s="106"/>
      <c r="G123" s="106"/>
    </row>
    <row r="124" spans="1:7" ht="12.75">
      <c r="A124" s="103">
        <v>41035000</v>
      </c>
      <c r="B124" s="104" t="s">
        <v>220</v>
      </c>
      <c r="C124" s="90">
        <v>500400</v>
      </c>
      <c r="D124" s="105">
        <v>100000</v>
      </c>
      <c r="E124" s="105">
        <v>0</v>
      </c>
      <c r="F124" s="106">
        <v>0</v>
      </c>
      <c r="G124" s="106">
        <f>E124/D124*100</f>
        <v>0</v>
      </c>
    </row>
    <row r="125" spans="1:7" ht="12.75">
      <c r="A125" s="110"/>
      <c r="B125" s="104" t="s">
        <v>221</v>
      </c>
      <c r="C125" s="90"/>
      <c r="D125" s="105"/>
      <c r="E125" s="105"/>
      <c r="F125" s="106"/>
      <c r="G125" s="106"/>
    </row>
    <row r="126" spans="1:7" ht="12.75">
      <c r="A126" s="71">
        <v>41035800</v>
      </c>
      <c r="B126" s="86" t="s">
        <v>222</v>
      </c>
      <c r="C126" s="90">
        <v>260787</v>
      </c>
      <c r="D126" s="102">
        <v>360125</v>
      </c>
      <c r="E126" s="105">
        <v>231382</v>
      </c>
      <c r="F126" s="106">
        <f>E126/C126*100</f>
        <v>88.7245146422176</v>
      </c>
      <c r="G126" s="106">
        <f>E126/D126*100</f>
        <v>64.25046858729607</v>
      </c>
    </row>
    <row r="127" spans="1:7" ht="12.75">
      <c r="A127" s="71"/>
      <c r="B127" s="86" t="s">
        <v>223</v>
      </c>
      <c r="C127" s="90"/>
      <c r="D127" s="102"/>
      <c r="E127" s="105"/>
      <c r="F127" s="106"/>
      <c r="G127" s="106"/>
    </row>
    <row r="128" spans="1:7" ht="12.75">
      <c r="A128" s="71"/>
      <c r="B128" s="86" t="s">
        <v>224</v>
      </c>
      <c r="C128" s="90"/>
      <c r="D128" s="87"/>
      <c r="E128" s="111"/>
      <c r="F128" s="106"/>
      <c r="G128" s="106"/>
    </row>
    <row r="129" spans="1:7" ht="12.75">
      <c r="A129" s="71"/>
      <c r="B129" s="86" t="s">
        <v>225</v>
      </c>
      <c r="C129" s="90"/>
      <c r="D129" s="112"/>
      <c r="E129" s="102"/>
      <c r="F129" s="84"/>
      <c r="G129" s="84"/>
    </row>
    <row r="130" spans="1:7" ht="12.75">
      <c r="A130" s="71"/>
      <c r="B130" s="86" t="s">
        <v>226</v>
      </c>
      <c r="C130" s="90"/>
      <c r="D130" s="102"/>
      <c r="E130" s="102"/>
      <c r="F130" s="84"/>
      <c r="G130" s="84"/>
    </row>
    <row r="131" spans="1:7" ht="13.5">
      <c r="A131" s="71"/>
      <c r="B131" s="86"/>
      <c r="C131" s="90"/>
      <c r="D131" s="102"/>
      <c r="E131" s="102"/>
      <c r="F131" s="84"/>
      <c r="G131" s="84"/>
    </row>
    <row r="132" spans="1:7" ht="13.5">
      <c r="A132" s="113">
        <v>900102</v>
      </c>
      <c r="B132" s="114" t="s">
        <v>227</v>
      </c>
      <c r="C132" s="115">
        <f>C94+C96</f>
        <v>107502499</v>
      </c>
      <c r="D132" s="115">
        <f>D94+D96</f>
        <v>133813036</v>
      </c>
      <c r="E132" s="115">
        <f>E94+E96</f>
        <v>120118857.395</v>
      </c>
      <c r="F132" s="97">
        <f>E132/C132*100</f>
        <v>111.73587452604241</v>
      </c>
      <c r="G132" s="97">
        <f>E132/D132*100</f>
        <v>89.7661849589901</v>
      </c>
    </row>
    <row r="133" spans="1:7" ht="13.5">
      <c r="A133" s="94">
        <v>602100</v>
      </c>
      <c r="B133" s="116" t="s">
        <v>228</v>
      </c>
      <c r="C133" s="115"/>
      <c r="D133" s="102"/>
      <c r="E133" s="102">
        <v>22568602</v>
      </c>
      <c r="F133" s="84"/>
      <c r="G133" s="84"/>
    </row>
    <row r="134" spans="1:7" ht="13.5">
      <c r="A134" s="94">
        <v>603000</v>
      </c>
      <c r="B134" s="116" t="s">
        <v>229</v>
      </c>
      <c r="C134" s="115"/>
      <c r="D134" s="117"/>
      <c r="E134" s="118"/>
      <c r="F134" s="119"/>
      <c r="G134" s="119"/>
    </row>
    <row r="135" spans="1:7" ht="13.5">
      <c r="A135" s="120"/>
      <c r="B135" s="121" t="s">
        <v>230</v>
      </c>
      <c r="C135" s="115">
        <f>C132</f>
        <v>107502499</v>
      </c>
      <c r="D135" s="115">
        <f>D132</f>
        <v>133813036</v>
      </c>
      <c r="E135" s="115">
        <f>E132+E133+E134</f>
        <v>142687459.39499998</v>
      </c>
      <c r="F135" s="119">
        <f aca="true" t="shared" si="36" ref="F135:F138">E135/C135*100</f>
        <v>132.72943487109075</v>
      </c>
      <c r="G135" s="119">
        <f aca="true" t="shared" si="37" ref="G135:G138">E135/D135*100</f>
        <v>106.63195728927334</v>
      </c>
    </row>
    <row r="136" spans="1:7" ht="12.75">
      <c r="A136" s="80"/>
      <c r="B136" s="122" t="s">
        <v>231</v>
      </c>
      <c r="C136" s="123">
        <f>C137</f>
        <v>2200144</v>
      </c>
      <c r="D136" s="123">
        <f>D137</f>
        <v>3617432</v>
      </c>
      <c r="E136" s="123">
        <f>E137</f>
        <v>3418142</v>
      </c>
      <c r="F136" s="124">
        <f t="shared" si="36"/>
        <v>155.35992189602135</v>
      </c>
      <c r="G136" s="125">
        <f t="shared" si="37"/>
        <v>94.49084322801369</v>
      </c>
    </row>
    <row r="137" spans="1:7" ht="12.75">
      <c r="A137" s="80">
        <v>25000000</v>
      </c>
      <c r="B137" s="81" t="s">
        <v>71</v>
      </c>
      <c r="C137" s="85">
        <f>C138+C145</f>
        <v>2200144</v>
      </c>
      <c r="D137" s="85">
        <f>D138+D145</f>
        <v>3617432</v>
      </c>
      <c r="E137" s="85">
        <f>E138+E145</f>
        <v>3418142</v>
      </c>
      <c r="F137" s="125">
        <f t="shared" si="36"/>
        <v>155.35992189602135</v>
      </c>
      <c r="G137" s="125">
        <f t="shared" si="37"/>
        <v>94.49084322801369</v>
      </c>
    </row>
    <row r="138" spans="1:7" ht="12.75">
      <c r="A138" s="80">
        <v>25010000</v>
      </c>
      <c r="B138" s="81" t="s">
        <v>232</v>
      </c>
      <c r="C138" s="85">
        <f>C140+C142+C143</f>
        <v>2200144</v>
      </c>
      <c r="D138" s="85">
        <f>D140+D142+D143</f>
        <v>2215538</v>
      </c>
      <c r="E138" s="85">
        <f>E140+E142+E143</f>
        <v>1870071</v>
      </c>
      <c r="F138" s="125">
        <f t="shared" si="36"/>
        <v>84.99766378927924</v>
      </c>
      <c r="G138" s="125">
        <f t="shared" si="37"/>
        <v>84.40708306515167</v>
      </c>
    </row>
    <row r="139" spans="1:7" ht="12.75">
      <c r="A139" s="80"/>
      <c r="B139" s="81" t="s">
        <v>73</v>
      </c>
      <c r="C139" s="85"/>
      <c r="D139" s="85"/>
      <c r="E139" s="85"/>
      <c r="F139" s="125"/>
      <c r="G139" s="125"/>
    </row>
    <row r="140" spans="1:7" ht="12.75">
      <c r="A140" s="71">
        <v>25010100</v>
      </c>
      <c r="B140" s="86" t="s">
        <v>233</v>
      </c>
      <c r="C140" s="88">
        <v>2100363</v>
      </c>
      <c r="D140" s="102">
        <v>2111753</v>
      </c>
      <c r="E140" s="92">
        <v>1794178</v>
      </c>
      <c r="F140" s="84">
        <f>E140/C140*100</f>
        <v>85.42228176748495</v>
      </c>
      <c r="G140" s="84">
        <f>E140/D140*100</f>
        <v>84.96154616567372</v>
      </c>
    </row>
    <row r="141" spans="1:7" ht="12.75">
      <c r="A141" s="71"/>
      <c r="B141" s="86" t="s">
        <v>234</v>
      </c>
      <c r="C141" s="88"/>
      <c r="D141" s="112"/>
      <c r="E141" s="126"/>
      <c r="F141" s="84"/>
      <c r="G141" s="84"/>
    </row>
    <row r="142" spans="1:7" ht="12.75">
      <c r="A142" s="71">
        <v>25010300</v>
      </c>
      <c r="B142" s="86" t="s">
        <v>75</v>
      </c>
      <c r="C142" s="88">
        <v>99781</v>
      </c>
      <c r="D142" s="82">
        <v>100551</v>
      </c>
      <c r="E142" s="127">
        <v>70670</v>
      </c>
      <c r="F142" s="125">
        <f>E142/C142*100</f>
        <v>70.8251069842956</v>
      </c>
      <c r="G142" s="125">
        <f aca="true" t="shared" si="38" ref="G142:G143">E142/D142*100</f>
        <v>70.28274209107815</v>
      </c>
    </row>
    <row r="143" spans="1:7" ht="12.75">
      <c r="A143" s="71">
        <v>25010400</v>
      </c>
      <c r="B143" s="86" t="s">
        <v>235</v>
      </c>
      <c r="C143" s="88">
        <v>0</v>
      </c>
      <c r="D143" s="102">
        <v>3234</v>
      </c>
      <c r="E143" s="92">
        <v>5223</v>
      </c>
      <c r="F143" s="84">
        <v>0</v>
      </c>
      <c r="G143" s="84">
        <f t="shared" si="38"/>
        <v>161.50278293135437</v>
      </c>
    </row>
    <row r="144" spans="1:7" ht="12.75">
      <c r="A144" s="71"/>
      <c r="B144" s="86" t="s">
        <v>236</v>
      </c>
      <c r="C144" s="88"/>
      <c r="D144" s="88"/>
      <c r="E144" s="92"/>
      <c r="F144" s="84"/>
      <c r="G144" s="84"/>
    </row>
    <row r="145" spans="1:7" ht="12.75">
      <c r="A145" s="80">
        <v>25020000</v>
      </c>
      <c r="B145" s="81" t="s">
        <v>237</v>
      </c>
      <c r="C145" s="85">
        <f>C146+C147</f>
        <v>0</v>
      </c>
      <c r="D145" s="85">
        <f>D146+D147</f>
        <v>1401894</v>
      </c>
      <c r="E145" s="127">
        <f>E146+E147</f>
        <v>1548071</v>
      </c>
      <c r="F145" s="84">
        <v>0</v>
      </c>
      <c r="G145" s="84">
        <f aca="true" t="shared" si="39" ref="G145:G147">E145/D145*100</f>
        <v>110.42710789831472</v>
      </c>
    </row>
    <row r="146" spans="1:7" ht="12.75">
      <c r="A146" s="71">
        <v>25020100</v>
      </c>
      <c r="B146" s="86" t="s">
        <v>238</v>
      </c>
      <c r="C146" s="88">
        <v>0</v>
      </c>
      <c r="D146" s="102">
        <v>774103</v>
      </c>
      <c r="E146" s="92">
        <v>774102</v>
      </c>
      <c r="F146" s="84">
        <v>0</v>
      </c>
      <c r="G146" s="84">
        <f t="shared" si="39"/>
        <v>99.99987081822445</v>
      </c>
    </row>
    <row r="147" spans="1:7" ht="12.75">
      <c r="A147" s="71">
        <v>25020200</v>
      </c>
      <c r="B147" s="86" t="s">
        <v>239</v>
      </c>
      <c r="C147" s="88">
        <v>0</v>
      </c>
      <c r="D147" s="102">
        <v>627791</v>
      </c>
      <c r="E147" s="92">
        <v>773969</v>
      </c>
      <c r="F147" s="84">
        <v>0</v>
      </c>
      <c r="G147" s="84">
        <f t="shared" si="39"/>
        <v>123.28450073352437</v>
      </c>
    </row>
    <row r="148" spans="1:7" ht="14.25">
      <c r="A148" s="71"/>
      <c r="B148" s="86" t="s">
        <v>240</v>
      </c>
      <c r="C148" s="128"/>
      <c r="D148" s="112"/>
      <c r="E148" s="128"/>
      <c r="F148" s="129"/>
      <c r="G148" s="130"/>
    </row>
    <row r="149" spans="1:7" ht="14.25">
      <c r="A149" s="71"/>
      <c r="B149" s="86" t="s">
        <v>241</v>
      </c>
      <c r="C149" s="128"/>
      <c r="D149" s="128"/>
      <c r="E149" s="128"/>
      <c r="F149" s="129"/>
      <c r="G149" s="130"/>
    </row>
    <row r="150" spans="1:7" ht="14.25">
      <c r="A150" s="71"/>
      <c r="B150" s="86" t="s">
        <v>242</v>
      </c>
      <c r="C150" s="128"/>
      <c r="D150" s="128"/>
      <c r="E150" s="128"/>
      <c r="F150" s="129"/>
      <c r="G150" s="130"/>
    </row>
    <row r="151" spans="1:7" ht="14.25">
      <c r="A151" s="71"/>
      <c r="B151" s="86" t="s">
        <v>243</v>
      </c>
      <c r="C151" s="128"/>
      <c r="D151" s="128"/>
      <c r="E151" s="128"/>
      <c r="F151" s="129"/>
      <c r="G151" s="130"/>
    </row>
    <row r="152" spans="1:7" ht="13.5">
      <c r="A152" s="91"/>
      <c r="B152" s="86"/>
      <c r="C152" s="128"/>
      <c r="D152" s="112"/>
      <c r="E152" s="128"/>
      <c r="F152" s="131"/>
      <c r="G152" s="130"/>
    </row>
    <row r="153" spans="1:7" ht="13.5">
      <c r="A153" s="94">
        <v>602100</v>
      </c>
      <c r="B153" s="132" t="s">
        <v>228</v>
      </c>
      <c r="C153" s="133"/>
      <c r="D153" s="134"/>
      <c r="E153" s="117">
        <v>1789528</v>
      </c>
      <c r="F153" s="135"/>
      <c r="G153" s="135"/>
    </row>
    <row r="154" spans="1:7" ht="13.5">
      <c r="A154" s="94">
        <v>602300</v>
      </c>
      <c r="B154" s="136" t="s">
        <v>244</v>
      </c>
      <c r="C154" s="133"/>
      <c r="D154" s="137"/>
      <c r="E154" s="138"/>
      <c r="F154" s="135"/>
      <c r="G154" s="135"/>
    </row>
    <row r="155" spans="1:7" ht="13.5">
      <c r="A155" s="100"/>
      <c r="B155" s="81" t="s">
        <v>245</v>
      </c>
      <c r="C155" s="115">
        <f>C136</f>
        <v>2200144</v>
      </c>
      <c r="D155" s="115">
        <f>D136</f>
        <v>3617432</v>
      </c>
      <c r="E155" s="115">
        <f>E136+E153+E154</f>
        <v>5207670</v>
      </c>
      <c r="F155" s="119">
        <f aca="true" t="shared" si="40" ref="F155:F156">E155/C155*100</f>
        <v>236.6967798471373</v>
      </c>
      <c r="G155" s="119">
        <f aca="true" t="shared" si="41" ref="G155:G156">E155/D155*100</f>
        <v>143.9604116953684</v>
      </c>
    </row>
    <row r="156" spans="1:7" ht="13.5">
      <c r="A156" s="94">
        <v>900103</v>
      </c>
      <c r="B156" s="132" t="s">
        <v>246</v>
      </c>
      <c r="C156" s="115">
        <f>C135+C155</f>
        <v>109702643</v>
      </c>
      <c r="D156" s="115">
        <f>D135+D155</f>
        <v>137430468</v>
      </c>
      <c r="E156" s="115">
        <f>E135+E155</f>
        <v>147895129.39499998</v>
      </c>
      <c r="F156" s="93">
        <f t="shared" si="40"/>
        <v>134.81455446337787</v>
      </c>
      <c r="G156" s="93">
        <f t="shared" si="41"/>
        <v>107.61451339523924</v>
      </c>
    </row>
    <row r="157" spans="3:7" ht="12.75">
      <c r="C157" s="139"/>
      <c r="D157" s="139"/>
      <c r="E157" s="139"/>
      <c r="F157" s="60"/>
      <c r="G157" s="60"/>
    </row>
    <row r="158" spans="3:7" ht="12.75">
      <c r="C158" s="139"/>
      <c r="D158" s="139"/>
      <c r="E158" s="139"/>
      <c r="F158" s="60"/>
      <c r="G158" s="60"/>
    </row>
    <row r="159" spans="6:7" ht="12.75">
      <c r="F159" s="60"/>
      <c r="G159" s="60"/>
    </row>
    <row r="160" spans="2:7" ht="14.25">
      <c r="B160" s="140"/>
      <c r="C160" s="60"/>
      <c r="D160" s="60"/>
      <c r="F160" s="60"/>
      <c r="G160" s="60"/>
    </row>
    <row r="161" spans="2:7" ht="15">
      <c r="B161" s="141" t="s">
        <v>247</v>
      </c>
      <c r="C161" s="141"/>
      <c r="D161" s="141"/>
      <c r="E161" s="141"/>
      <c r="F161" s="141" t="s">
        <v>248</v>
      </c>
      <c r="G161" s="60"/>
    </row>
  </sheetData>
  <sheetProtection selectLockedCells="1" selectUnlockedCells="1"/>
  <mergeCells count="1">
    <mergeCell ref="F10:G10"/>
  </mergeCells>
  <printOptions/>
  <pageMargins left="0.5798611111111112" right="0.1597222222222222" top="0.24027777777777778" bottom="0.25" header="0.5118055555555555" footer="0.5118055555555555"/>
  <pageSetup horizontalDpi="300" verticalDpi="300" orientation="portrait" paperSize="9" scale="48"/>
  <rowBreaks count="1" manualBreakCount="1"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1"/>
  <sheetViews>
    <sheetView zoomScale="75" zoomScaleNormal="75" workbookViewId="0" topLeftCell="B1">
      <selection activeCell="E1" sqref="E1"/>
    </sheetView>
  </sheetViews>
  <sheetFormatPr defaultColWidth="9.00390625" defaultRowHeight="12.75"/>
  <cols>
    <col min="1" max="1" width="13.625" style="0" customWidth="1"/>
    <col min="2" max="2" width="87.375" style="0" customWidth="1"/>
    <col min="3" max="3" width="18.75390625" style="0" customWidth="1"/>
    <col min="4" max="4" width="16.375" style="0" customWidth="1"/>
    <col min="5" max="5" width="17.875" style="0" customWidth="1"/>
    <col min="6" max="6" width="23.625" style="0" customWidth="1"/>
    <col min="7" max="7" width="26.25390625" style="0" customWidth="1"/>
  </cols>
  <sheetData>
    <row r="1" spans="1:8" ht="14.25">
      <c r="A1" s="57"/>
      <c r="B1" s="57"/>
      <c r="C1" s="57"/>
      <c r="D1" s="57"/>
      <c r="E1" s="2"/>
      <c r="F1" s="2" t="s">
        <v>0</v>
      </c>
      <c r="G1" s="2"/>
      <c r="H1" s="57"/>
    </row>
    <row r="2" spans="1:8" ht="14.25">
      <c r="A2" s="57"/>
      <c r="B2" s="57"/>
      <c r="C2" s="57"/>
      <c r="D2" s="57"/>
      <c r="E2" s="2" t="s">
        <v>1</v>
      </c>
      <c r="F2" s="2"/>
      <c r="G2" s="2"/>
      <c r="H2" s="57"/>
    </row>
    <row r="3" spans="1:8" ht="14.25">
      <c r="A3" s="57"/>
      <c r="B3" s="57"/>
      <c r="C3" s="57"/>
      <c r="D3" s="57"/>
      <c r="E3" s="2"/>
      <c r="F3" s="2" t="s">
        <v>2</v>
      </c>
      <c r="G3" s="2"/>
      <c r="H3" s="57"/>
    </row>
    <row r="4" spans="1:8" ht="18">
      <c r="A4" s="59"/>
      <c r="B4" s="57"/>
      <c r="C4" s="57"/>
      <c r="D4" s="57"/>
      <c r="E4" s="2"/>
      <c r="F4" s="2"/>
      <c r="G4" s="2"/>
      <c r="H4" s="57"/>
    </row>
    <row r="5" spans="1:7" ht="12.75">
      <c r="A5" s="60"/>
      <c r="B5" s="61"/>
      <c r="C5" s="61"/>
      <c r="D5" s="61"/>
      <c r="E5" s="1"/>
      <c r="F5" s="1"/>
      <c r="G5" s="1"/>
    </row>
    <row r="6" spans="1:6" ht="12.75">
      <c r="A6" s="62"/>
      <c r="B6" s="57" t="s">
        <v>130</v>
      </c>
      <c r="C6" s="57"/>
      <c r="D6" s="57"/>
      <c r="E6" s="60"/>
      <c r="F6" s="60"/>
    </row>
    <row r="7" spans="1:6" ht="12.75">
      <c r="A7" s="57"/>
      <c r="B7" s="57" t="s">
        <v>131</v>
      </c>
      <c r="C7" s="57"/>
      <c r="D7" s="57"/>
      <c r="E7" s="60"/>
      <c r="F7" s="60"/>
    </row>
    <row r="8" spans="1:6" ht="12.75">
      <c r="A8" s="61"/>
      <c r="B8" s="61"/>
      <c r="C8" s="63"/>
      <c r="D8" s="63"/>
      <c r="E8" s="61"/>
      <c r="F8" s="61"/>
    </row>
    <row r="9" spans="1:6" ht="13.5">
      <c r="A9" s="58"/>
      <c r="B9" s="64"/>
      <c r="C9" s="65"/>
      <c r="D9" s="65"/>
      <c r="E9" s="64"/>
      <c r="F9" s="64"/>
    </row>
    <row r="10" spans="1:7" ht="13.5">
      <c r="A10" s="67" t="s">
        <v>5</v>
      </c>
      <c r="B10" s="68"/>
      <c r="C10" s="67" t="s">
        <v>132</v>
      </c>
      <c r="D10" s="67" t="s">
        <v>133</v>
      </c>
      <c r="E10" s="67" t="s">
        <v>134</v>
      </c>
      <c r="F10" s="69" t="s">
        <v>135</v>
      </c>
      <c r="G10" s="69"/>
    </row>
    <row r="11" spans="1:7" ht="12.75">
      <c r="A11" s="70" t="s">
        <v>7</v>
      </c>
      <c r="B11" s="64" t="s">
        <v>136</v>
      </c>
      <c r="C11" s="71" t="s">
        <v>137</v>
      </c>
      <c r="D11" s="71" t="s">
        <v>138</v>
      </c>
      <c r="E11" s="71" t="s">
        <v>139</v>
      </c>
      <c r="F11" s="72" t="s">
        <v>249</v>
      </c>
      <c r="G11" s="71" t="s">
        <v>141</v>
      </c>
    </row>
    <row r="12" spans="1:7" ht="12.75">
      <c r="A12" s="70" t="s">
        <v>12</v>
      </c>
      <c r="B12" s="64"/>
      <c r="C12" s="71" t="s">
        <v>142</v>
      </c>
      <c r="D12" s="71" t="s">
        <v>143</v>
      </c>
      <c r="E12" s="71" t="s">
        <v>144</v>
      </c>
      <c r="F12" s="72" t="s">
        <v>145</v>
      </c>
      <c r="G12" s="73" t="s">
        <v>146</v>
      </c>
    </row>
    <row r="13" spans="1:7" ht="13.5">
      <c r="A13" s="70"/>
      <c r="B13" s="64"/>
      <c r="C13" s="74"/>
      <c r="D13" s="71"/>
      <c r="E13" s="74" t="s">
        <v>147</v>
      </c>
      <c r="F13" s="72" t="s">
        <v>148</v>
      </c>
      <c r="G13" s="71" t="s">
        <v>149</v>
      </c>
    </row>
    <row r="14" spans="1:7" ht="13.5">
      <c r="A14" s="75">
        <v>1</v>
      </c>
      <c r="B14" s="76">
        <v>2</v>
      </c>
      <c r="C14" s="77">
        <v>3</v>
      </c>
      <c r="D14" s="77">
        <v>4</v>
      </c>
      <c r="E14" s="77">
        <v>5</v>
      </c>
      <c r="F14" s="78">
        <v>6</v>
      </c>
      <c r="G14" s="79">
        <v>7</v>
      </c>
    </row>
    <row r="15" spans="1:7" ht="12.75">
      <c r="A15" s="80">
        <v>10000000</v>
      </c>
      <c r="B15" s="81" t="s">
        <v>19</v>
      </c>
      <c r="C15" s="82">
        <f>C16+C32+C39+C35</f>
        <v>32517800</v>
      </c>
      <c r="D15" s="82">
        <f>D16+D32+D39+D35</f>
        <v>32517800</v>
      </c>
      <c r="E15" s="82">
        <f>E16+E32+E39+E35</f>
        <v>42975971</v>
      </c>
      <c r="F15" s="83">
        <f aca="true" t="shared" si="0" ref="F15:F16">E15/C15*100</f>
        <v>132.16137315562554</v>
      </c>
      <c r="G15" s="83">
        <f aca="true" t="shared" si="1" ref="G15:G16">E15/D15*100</f>
        <v>132.16137315562554</v>
      </c>
    </row>
    <row r="16" spans="1:7" ht="12.75">
      <c r="A16" s="80">
        <v>11000000</v>
      </c>
      <c r="B16" s="81" t="s">
        <v>150</v>
      </c>
      <c r="C16" s="82">
        <f>C18</f>
        <v>13676900</v>
      </c>
      <c r="D16" s="82">
        <f>D18</f>
        <v>13676900</v>
      </c>
      <c r="E16" s="82">
        <f>E18</f>
        <v>18290766</v>
      </c>
      <c r="F16" s="84">
        <f t="shared" si="0"/>
        <v>133.73473521046435</v>
      </c>
      <c r="G16" s="84">
        <f t="shared" si="1"/>
        <v>133.73473521046435</v>
      </c>
    </row>
    <row r="17" spans="1:7" ht="12.75">
      <c r="A17" s="80"/>
      <c r="B17" s="81" t="s">
        <v>151</v>
      </c>
      <c r="C17" s="82"/>
      <c r="D17" s="82"/>
      <c r="E17" s="85"/>
      <c r="F17" s="84"/>
      <c r="G17" s="84"/>
    </row>
    <row r="18" spans="1:7" ht="12.75">
      <c r="A18" s="71">
        <v>11010000</v>
      </c>
      <c r="B18" s="86" t="s">
        <v>21</v>
      </c>
      <c r="C18" s="87">
        <f>C19+C21+C24+C26+C29</f>
        <v>13676900</v>
      </c>
      <c r="D18" s="87">
        <f>D19+D21+D24+D26+D29</f>
        <v>13676900</v>
      </c>
      <c r="E18" s="87">
        <f>E19+E21+E24+E26+E29</f>
        <v>18290766</v>
      </c>
      <c r="F18" s="84">
        <f aca="true" t="shared" si="2" ref="F18:F19">E18/C18*100</f>
        <v>133.73473521046435</v>
      </c>
      <c r="G18" s="84">
        <f aca="true" t="shared" si="3" ref="G18:G19">E18/D18*100</f>
        <v>133.73473521046435</v>
      </c>
    </row>
    <row r="19" spans="1:7" ht="12.75">
      <c r="A19" s="71">
        <v>11010100</v>
      </c>
      <c r="B19" s="86" t="s">
        <v>152</v>
      </c>
      <c r="C19" s="87">
        <v>9571400</v>
      </c>
      <c r="D19" s="87">
        <v>9571400</v>
      </c>
      <c r="E19" s="87">
        <v>13897974</v>
      </c>
      <c r="F19" s="84">
        <f t="shared" si="2"/>
        <v>145.2031468750653</v>
      </c>
      <c r="G19" s="84">
        <f t="shared" si="3"/>
        <v>145.2031468750653</v>
      </c>
    </row>
    <row r="20" spans="1:7" ht="12.75">
      <c r="A20" s="71"/>
      <c r="B20" s="86" t="s">
        <v>153</v>
      </c>
      <c r="C20" s="87"/>
      <c r="D20" s="87"/>
      <c r="E20" s="87"/>
      <c r="F20" s="84"/>
      <c r="G20" s="84"/>
    </row>
    <row r="21" spans="1:7" ht="12.75">
      <c r="A21" s="71">
        <v>11010200</v>
      </c>
      <c r="B21" s="86" t="s">
        <v>24</v>
      </c>
      <c r="C21" s="87">
        <v>2780100</v>
      </c>
      <c r="D21" s="87">
        <v>2780100</v>
      </c>
      <c r="E21" s="87">
        <v>2983025</v>
      </c>
      <c r="F21" s="84">
        <f>E21/C21*100</f>
        <v>107.2991978705802</v>
      </c>
      <c r="G21" s="84">
        <f>E21/D21*100</f>
        <v>107.2991978705802</v>
      </c>
    </row>
    <row r="22" spans="1:7" ht="12.75">
      <c r="A22" s="71"/>
      <c r="B22" s="86" t="s">
        <v>154</v>
      </c>
      <c r="C22" s="87"/>
      <c r="D22" s="87"/>
      <c r="E22" s="87"/>
      <c r="F22" s="84"/>
      <c r="G22" s="84"/>
    </row>
    <row r="23" spans="1:7" ht="12.75">
      <c r="A23" s="71"/>
      <c r="B23" s="86" t="s">
        <v>155</v>
      </c>
      <c r="C23" s="87"/>
      <c r="D23" s="87"/>
      <c r="E23" s="87"/>
      <c r="F23" s="84"/>
      <c r="G23" s="84"/>
    </row>
    <row r="24" spans="1:7" ht="12.75">
      <c r="A24" s="71">
        <v>11010400</v>
      </c>
      <c r="B24" s="86" t="s">
        <v>156</v>
      </c>
      <c r="C24" s="87">
        <v>833900</v>
      </c>
      <c r="D24" s="87">
        <v>833900</v>
      </c>
      <c r="E24" s="87">
        <v>841087</v>
      </c>
      <c r="F24" s="84">
        <f>E24/C24*100</f>
        <v>100.86185393932125</v>
      </c>
      <c r="G24" s="84">
        <f>E24/D24*100</f>
        <v>100.86185393932125</v>
      </c>
    </row>
    <row r="25" spans="1:7" ht="12.75">
      <c r="A25" s="71"/>
      <c r="B25" s="86" t="s">
        <v>157</v>
      </c>
      <c r="C25" s="87"/>
      <c r="D25" s="87"/>
      <c r="E25" s="87"/>
      <c r="F25" s="84"/>
      <c r="G25" s="84"/>
    </row>
    <row r="26" spans="1:7" ht="12.75">
      <c r="A26" s="71">
        <v>11010500</v>
      </c>
      <c r="B26" s="86" t="s">
        <v>158</v>
      </c>
      <c r="C26" s="87">
        <v>331900</v>
      </c>
      <c r="D26" s="87">
        <v>331900</v>
      </c>
      <c r="E26" s="87">
        <v>482840</v>
      </c>
      <c r="F26" s="84">
        <f>E26/C26*100</f>
        <v>145.47755347996386</v>
      </c>
      <c r="G26" s="84">
        <f>E26/D26*100</f>
        <v>145.47755347996386</v>
      </c>
    </row>
    <row r="27" spans="1:7" ht="12.75">
      <c r="A27" s="71"/>
      <c r="B27" s="86" t="s">
        <v>159</v>
      </c>
      <c r="C27" s="87"/>
      <c r="D27" s="87"/>
      <c r="E27" s="88"/>
      <c r="F27" s="84"/>
      <c r="G27" s="84"/>
    </row>
    <row r="28" spans="1:7" ht="12.75">
      <c r="A28" s="71"/>
      <c r="B28" s="86" t="s">
        <v>160</v>
      </c>
      <c r="C28" s="87"/>
      <c r="D28" s="87"/>
      <c r="E28" s="88"/>
      <c r="F28" s="84"/>
      <c r="G28" s="84"/>
    </row>
    <row r="29" spans="1:7" ht="12.75">
      <c r="A29" s="89">
        <v>11010900</v>
      </c>
      <c r="B29" s="86" t="s">
        <v>161</v>
      </c>
      <c r="C29" s="87">
        <v>159600</v>
      </c>
      <c r="D29" s="87">
        <v>159600</v>
      </c>
      <c r="E29" s="88">
        <v>85840</v>
      </c>
      <c r="F29" s="84">
        <f>E29/C29*100</f>
        <v>53.7844611528822</v>
      </c>
      <c r="G29" s="84">
        <f>E29/D29*100</f>
        <v>53.7844611528822</v>
      </c>
    </row>
    <row r="30" spans="1:7" ht="12.75">
      <c r="A30" s="89"/>
      <c r="B30" s="86" t="s">
        <v>162</v>
      </c>
      <c r="C30" s="87"/>
      <c r="D30" s="87"/>
      <c r="E30" s="88"/>
      <c r="F30" s="84"/>
      <c r="G30" s="84"/>
    </row>
    <row r="31" spans="1:7" ht="12.75">
      <c r="A31" s="89"/>
      <c r="B31" s="86" t="s">
        <v>163</v>
      </c>
      <c r="C31" s="87"/>
      <c r="D31" s="87"/>
      <c r="E31" s="88"/>
      <c r="F31" s="84"/>
      <c r="G31" s="84"/>
    </row>
    <row r="32" spans="1:7" ht="12.75">
      <c r="A32" s="89">
        <v>13000000</v>
      </c>
      <c r="B32" s="86" t="s">
        <v>164</v>
      </c>
      <c r="C32" s="87">
        <f aca="true" t="shared" si="4" ref="C32:C33">C33</f>
        <v>0</v>
      </c>
      <c r="D32" s="87">
        <f aca="true" t="shared" si="5" ref="D32:D33">D33</f>
        <v>0</v>
      </c>
      <c r="E32" s="90">
        <f aca="true" t="shared" si="6" ref="E32:E33">E33</f>
        <v>348</v>
      </c>
      <c r="F32" s="84">
        <v>0</v>
      </c>
      <c r="G32" s="84">
        <v>0</v>
      </c>
    </row>
    <row r="33" spans="1:7" ht="12.75">
      <c r="A33" s="89">
        <v>13020000</v>
      </c>
      <c r="B33" s="86" t="s">
        <v>165</v>
      </c>
      <c r="C33" s="87">
        <f t="shared" si="4"/>
        <v>0</v>
      </c>
      <c r="D33" s="87">
        <f t="shared" si="5"/>
        <v>0</v>
      </c>
      <c r="E33" s="90">
        <f t="shared" si="6"/>
        <v>348</v>
      </c>
      <c r="F33" s="84">
        <v>0</v>
      </c>
      <c r="G33" s="84">
        <v>0</v>
      </c>
    </row>
    <row r="34" spans="1:7" ht="12.75">
      <c r="A34" s="71">
        <v>13020200</v>
      </c>
      <c r="B34" s="86" t="s">
        <v>166</v>
      </c>
      <c r="C34" s="87">
        <v>0</v>
      </c>
      <c r="D34" s="87">
        <v>0</v>
      </c>
      <c r="E34" s="88">
        <v>348</v>
      </c>
      <c r="F34" s="84">
        <v>0</v>
      </c>
      <c r="G34" s="84">
        <v>0</v>
      </c>
    </row>
    <row r="35" spans="1:7" ht="12.75">
      <c r="A35" s="80">
        <v>16000000</v>
      </c>
      <c r="B35" s="81" t="s">
        <v>167</v>
      </c>
      <c r="C35" s="87">
        <f aca="true" t="shared" si="7" ref="C35:C36">C36</f>
        <v>0</v>
      </c>
      <c r="D35" s="87">
        <f aca="true" t="shared" si="8" ref="D35:D36">D36</f>
        <v>0</v>
      </c>
      <c r="E35" s="90">
        <f>E36</f>
        <v>-7000</v>
      </c>
      <c r="F35" s="84">
        <v>0</v>
      </c>
      <c r="G35" s="84">
        <v>0</v>
      </c>
    </row>
    <row r="36" spans="1:7" ht="12.75">
      <c r="A36" s="80">
        <v>16010000</v>
      </c>
      <c r="B36" s="81" t="s">
        <v>168</v>
      </c>
      <c r="C36" s="87">
        <f t="shared" si="7"/>
        <v>0</v>
      </c>
      <c r="D36" s="87">
        <f t="shared" si="8"/>
        <v>0</v>
      </c>
      <c r="E36" s="87">
        <f>E37+E38</f>
        <v>-7000</v>
      </c>
      <c r="F36" s="84">
        <v>0</v>
      </c>
      <c r="G36" s="84">
        <v>0</v>
      </c>
    </row>
    <row r="37" spans="1:7" ht="12.75">
      <c r="A37" s="91">
        <v>16010200</v>
      </c>
      <c r="B37" s="86" t="s">
        <v>169</v>
      </c>
      <c r="C37" s="87">
        <v>0</v>
      </c>
      <c r="D37" s="87">
        <v>0</v>
      </c>
      <c r="E37" s="87">
        <v>0</v>
      </c>
      <c r="F37" s="84">
        <v>0</v>
      </c>
      <c r="G37" s="84">
        <v>0</v>
      </c>
    </row>
    <row r="38" spans="1:7" ht="12.75">
      <c r="A38" s="91">
        <v>16010400</v>
      </c>
      <c r="B38" s="86" t="s">
        <v>170</v>
      </c>
      <c r="C38" s="87">
        <v>0</v>
      </c>
      <c r="D38" s="87">
        <v>0</v>
      </c>
      <c r="E38" s="90">
        <v>-7000</v>
      </c>
      <c r="F38" s="84"/>
      <c r="G38" s="84"/>
    </row>
    <row r="39" spans="1:7" ht="12.75">
      <c r="A39" s="80">
        <v>18000000</v>
      </c>
      <c r="B39" s="81" t="s">
        <v>34</v>
      </c>
      <c r="C39" s="82">
        <f>C40+C45+C50+C53</f>
        <v>18840900</v>
      </c>
      <c r="D39" s="82">
        <f>D40+D45+D50+D53</f>
        <v>18840900</v>
      </c>
      <c r="E39" s="82">
        <f>E40+E45+E50+E53</f>
        <v>24691857</v>
      </c>
      <c r="F39" s="84">
        <f aca="true" t="shared" si="9" ref="F39:F46">E39/C39*100</f>
        <v>131.05455153416239</v>
      </c>
      <c r="G39" s="84">
        <f aca="true" t="shared" si="10" ref="G39:G46">E39/D39*100</f>
        <v>131.05455153416239</v>
      </c>
    </row>
    <row r="40" spans="1:7" ht="12.75">
      <c r="A40" s="80">
        <v>18010000</v>
      </c>
      <c r="B40" s="81" t="s">
        <v>35</v>
      </c>
      <c r="C40" s="82">
        <f>C41+C42+C43+C44</f>
        <v>18297400</v>
      </c>
      <c r="D40" s="82">
        <f>D41+D42+D43+D44</f>
        <v>18297400</v>
      </c>
      <c r="E40" s="82">
        <f>E41+E42+E43+E44</f>
        <v>24082496</v>
      </c>
      <c r="F40" s="84">
        <f t="shared" si="9"/>
        <v>131.61703848634232</v>
      </c>
      <c r="G40" s="84">
        <f t="shared" si="10"/>
        <v>131.61703848634232</v>
      </c>
    </row>
    <row r="41" spans="1:7" ht="12.75">
      <c r="A41" s="80">
        <v>18010500</v>
      </c>
      <c r="B41" s="86" t="s">
        <v>36</v>
      </c>
      <c r="C41" s="82">
        <v>4947000</v>
      </c>
      <c r="D41" s="82">
        <v>4947000</v>
      </c>
      <c r="E41" s="85">
        <v>9303269</v>
      </c>
      <c r="F41" s="84">
        <f t="shared" si="9"/>
        <v>188.0588033151405</v>
      </c>
      <c r="G41" s="84">
        <f t="shared" si="10"/>
        <v>188.0588033151405</v>
      </c>
    </row>
    <row r="42" spans="1:7" ht="12.75">
      <c r="A42" s="80">
        <v>18010600</v>
      </c>
      <c r="B42" s="86" t="s">
        <v>37</v>
      </c>
      <c r="C42" s="82">
        <v>11872800</v>
      </c>
      <c r="D42" s="82">
        <v>11872800</v>
      </c>
      <c r="E42" s="85">
        <v>13360628</v>
      </c>
      <c r="F42" s="84">
        <f t="shared" si="9"/>
        <v>112.53139950138132</v>
      </c>
      <c r="G42" s="84">
        <f t="shared" si="10"/>
        <v>112.53139950138132</v>
      </c>
    </row>
    <row r="43" spans="1:7" ht="12.75">
      <c r="A43" s="80">
        <v>18010700</v>
      </c>
      <c r="B43" s="86" t="s">
        <v>38</v>
      </c>
      <c r="C43" s="82">
        <v>207800</v>
      </c>
      <c r="D43" s="82">
        <v>207800</v>
      </c>
      <c r="E43" s="85">
        <v>532377</v>
      </c>
      <c r="F43" s="84">
        <f t="shared" si="9"/>
        <v>256.1968238691049</v>
      </c>
      <c r="G43" s="84">
        <f t="shared" si="10"/>
        <v>256.1968238691049</v>
      </c>
    </row>
    <row r="44" spans="1:7" ht="12.75">
      <c r="A44" s="80">
        <v>18010900</v>
      </c>
      <c r="B44" s="86" t="s">
        <v>39</v>
      </c>
      <c r="C44" s="82">
        <v>1269800</v>
      </c>
      <c r="D44" s="82">
        <v>1269800</v>
      </c>
      <c r="E44" s="85">
        <v>886222</v>
      </c>
      <c r="F44" s="84">
        <f t="shared" si="9"/>
        <v>69.79225074814931</v>
      </c>
      <c r="G44" s="84">
        <f t="shared" si="10"/>
        <v>69.79225074814931</v>
      </c>
    </row>
    <row r="45" spans="1:7" ht="12.75">
      <c r="A45" s="80">
        <v>18020000</v>
      </c>
      <c r="B45" s="81" t="s">
        <v>40</v>
      </c>
      <c r="C45" s="82">
        <f>C46+C48</f>
        <v>436400</v>
      </c>
      <c r="D45" s="82">
        <f>D46+D48</f>
        <v>436400</v>
      </c>
      <c r="E45" s="85">
        <f>E46+E48</f>
        <v>532215</v>
      </c>
      <c r="F45" s="84">
        <f t="shared" si="9"/>
        <v>121.9557745187901</v>
      </c>
      <c r="G45" s="84">
        <f t="shared" si="10"/>
        <v>121.9557745187901</v>
      </c>
    </row>
    <row r="46" spans="1:7" ht="12.75">
      <c r="A46" s="71">
        <v>18020100</v>
      </c>
      <c r="B46" s="86" t="s">
        <v>171</v>
      </c>
      <c r="C46" s="87">
        <v>301700</v>
      </c>
      <c r="D46" s="87">
        <v>301700</v>
      </c>
      <c r="E46" s="88">
        <v>379065</v>
      </c>
      <c r="F46" s="84">
        <f t="shared" si="9"/>
        <v>125.64302287040105</v>
      </c>
      <c r="G46" s="84">
        <f t="shared" si="10"/>
        <v>125.64302287040105</v>
      </c>
    </row>
    <row r="47" spans="1:7" ht="12.75">
      <c r="A47" s="71"/>
      <c r="B47" s="86" t="s">
        <v>172</v>
      </c>
      <c r="C47" s="87"/>
      <c r="D47" s="87"/>
      <c r="E47" s="88"/>
      <c r="F47" s="84"/>
      <c r="G47" s="84"/>
    </row>
    <row r="48" spans="1:7" ht="12.75">
      <c r="A48" s="71">
        <v>18020200</v>
      </c>
      <c r="B48" s="86" t="s">
        <v>173</v>
      </c>
      <c r="C48" s="87">
        <v>134700</v>
      </c>
      <c r="D48" s="87">
        <v>134700</v>
      </c>
      <c r="E48" s="88">
        <v>153150</v>
      </c>
      <c r="F48" s="84">
        <f>E48/C48*100</f>
        <v>113.69710467706014</v>
      </c>
      <c r="G48" s="84">
        <f>E48/D48*100</f>
        <v>113.69710467706014</v>
      </c>
    </row>
    <row r="49" spans="1:7" ht="12.75">
      <c r="A49" s="71"/>
      <c r="B49" s="86" t="s">
        <v>172</v>
      </c>
      <c r="C49" s="87"/>
      <c r="D49" s="87"/>
      <c r="E49" s="88"/>
      <c r="F49" s="84"/>
      <c r="G49" s="84"/>
    </row>
    <row r="50" spans="1:7" ht="12.75">
      <c r="A50" s="80">
        <v>18030000</v>
      </c>
      <c r="B50" s="81" t="s">
        <v>43</v>
      </c>
      <c r="C50" s="82">
        <f>C51+C52</f>
        <v>107100</v>
      </c>
      <c r="D50" s="82">
        <f>D51+D52</f>
        <v>107100</v>
      </c>
      <c r="E50" s="85">
        <f>E51+E52</f>
        <v>119506</v>
      </c>
      <c r="F50" s="84">
        <f aca="true" t="shared" si="11" ref="F50:F52">E50/C50*100</f>
        <v>111.58356676003736</v>
      </c>
      <c r="G50" s="84">
        <f aca="true" t="shared" si="12" ref="G50:G52">E50/D50*100</f>
        <v>111.58356676003736</v>
      </c>
    </row>
    <row r="51" spans="1:7" ht="12.75">
      <c r="A51" s="71">
        <v>18030100</v>
      </c>
      <c r="B51" s="86" t="s">
        <v>44</v>
      </c>
      <c r="C51" s="87">
        <v>96000</v>
      </c>
      <c r="D51" s="87">
        <v>96000</v>
      </c>
      <c r="E51" s="88">
        <v>89312</v>
      </c>
      <c r="F51" s="84">
        <f t="shared" si="11"/>
        <v>93.03333333333333</v>
      </c>
      <c r="G51" s="84">
        <f t="shared" si="12"/>
        <v>93.03333333333333</v>
      </c>
    </row>
    <row r="52" spans="1:7" ht="12.75">
      <c r="A52" s="71">
        <v>18030200</v>
      </c>
      <c r="B52" s="86" t="s">
        <v>45</v>
      </c>
      <c r="C52" s="87">
        <v>11100</v>
      </c>
      <c r="D52" s="87">
        <v>11100</v>
      </c>
      <c r="E52" s="88">
        <v>30194</v>
      </c>
      <c r="F52" s="84">
        <f t="shared" si="11"/>
        <v>272.01801801801804</v>
      </c>
      <c r="G52" s="84">
        <f t="shared" si="12"/>
        <v>272.01801801801804</v>
      </c>
    </row>
    <row r="53" spans="1:7" ht="12.75">
      <c r="A53" s="80">
        <v>18040000</v>
      </c>
      <c r="B53" s="81" t="s">
        <v>174</v>
      </c>
      <c r="C53" s="82">
        <f>C55+C57+C59+C61</f>
        <v>0</v>
      </c>
      <c r="D53" s="82">
        <f>D55+D57+D59+D61</f>
        <v>0</v>
      </c>
      <c r="E53" s="82">
        <f>E55+E57+E59+E61</f>
        <v>-42360</v>
      </c>
      <c r="F53" s="84">
        <v>0</v>
      </c>
      <c r="G53" s="84">
        <v>0</v>
      </c>
    </row>
    <row r="54" spans="1:7" ht="12.75">
      <c r="A54" s="80"/>
      <c r="B54" s="81" t="s">
        <v>175</v>
      </c>
      <c r="C54" s="82"/>
      <c r="D54" s="82"/>
      <c r="E54" s="85"/>
      <c r="F54" s="84"/>
      <c r="G54" s="84"/>
    </row>
    <row r="55" spans="1:7" ht="12.75">
      <c r="A55" s="71">
        <v>18040200</v>
      </c>
      <c r="B55" s="86" t="s">
        <v>176</v>
      </c>
      <c r="C55" s="87">
        <v>0</v>
      </c>
      <c r="D55" s="87">
        <v>0</v>
      </c>
      <c r="E55" s="85">
        <v>-42655</v>
      </c>
      <c r="F55" s="84">
        <v>0</v>
      </c>
      <c r="G55" s="84">
        <v>0</v>
      </c>
    </row>
    <row r="56" spans="1:7" ht="12.75">
      <c r="A56" s="71"/>
      <c r="B56" s="86" t="s">
        <v>177</v>
      </c>
      <c r="C56" s="87"/>
      <c r="D56" s="87"/>
      <c r="E56" s="85"/>
      <c r="F56" s="84"/>
      <c r="G56" s="84"/>
    </row>
    <row r="57" spans="1:7" ht="12.75">
      <c r="A57" s="71">
        <v>18040700</v>
      </c>
      <c r="B57" s="86" t="s">
        <v>178</v>
      </c>
      <c r="C57" s="87">
        <v>0</v>
      </c>
      <c r="D57" s="87">
        <v>0</v>
      </c>
      <c r="E57" s="88">
        <v>1656</v>
      </c>
      <c r="F57" s="84">
        <v>0</v>
      </c>
      <c r="G57" s="84">
        <v>0</v>
      </c>
    </row>
    <row r="58" spans="1:7" ht="12.75">
      <c r="A58" s="71"/>
      <c r="B58" s="86" t="s">
        <v>179</v>
      </c>
      <c r="C58" s="87"/>
      <c r="D58" s="87"/>
      <c r="E58" s="88"/>
      <c r="F58" s="84"/>
      <c r="G58" s="84"/>
    </row>
    <row r="59" spans="1:7" ht="12.75">
      <c r="A59" s="71">
        <v>18040800</v>
      </c>
      <c r="B59" s="86" t="s">
        <v>180</v>
      </c>
      <c r="C59" s="87">
        <v>0</v>
      </c>
      <c r="D59" s="87">
        <v>0</v>
      </c>
      <c r="E59" s="85">
        <v>-261</v>
      </c>
      <c r="F59" s="84">
        <v>0</v>
      </c>
      <c r="G59" s="84">
        <v>0</v>
      </c>
    </row>
    <row r="60" spans="1:7" ht="12.75">
      <c r="A60" s="71"/>
      <c r="B60" s="86" t="s">
        <v>181</v>
      </c>
      <c r="C60" s="87"/>
      <c r="D60" s="87"/>
      <c r="E60" s="85"/>
      <c r="F60" s="84"/>
      <c r="G60" s="84"/>
    </row>
    <row r="61" spans="1:7" ht="12.75">
      <c r="A61" s="71">
        <v>18041400</v>
      </c>
      <c r="B61" s="86" t="s">
        <v>182</v>
      </c>
      <c r="C61" s="87">
        <v>0</v>
      </c>
      <c r="D61" s="87">
        <v>0</v>
      </c>
      <c r="E61" s="88">
        <v>-1100</v>
      </c>
      <c r="F61" s="84">
        <v>0</v>
      </c>
      <c r="G61" s="84">
        <v>0</v>
      </c>
    </row>
    <row r="62" spans="1:7" ht="12.75">
      <c r="A62" s="71"/>
      <c r="B62" s="86" t="s">
        <v>183</v>
      </c>
      <c r="C62" s="87"/>
      <c r="D62" s="87"/>
      <c r="E62" s="85"/>
      <c r="F62" s="84"/>
      <c r="G62" s="84"/>
    </row>
    <row r="63" spans="1:7" ht="12.75">
      <c r="A63" s="80">
        <v>20000000</v>
      </c>
      <c r="B63" s="81" t="s">
        <v>46</v>
      </c>
      <c r="C63" s="82">
        <f>C64+C69+C80+C86</f>
        <v>1210600</v>
      </c>
      <c r="D63" s="82">
        <f>D64+D69+D80+D86</f>
        <v>1210600</v>
      </c>
      <c r="E63" s="82">
        <f>E64+E69+E80+E86</f>
        <v>1338242</v>
      </c>
      <c r="F63" s="84">
        <f aca="true" t="shared" si="13" ref="F63:F64">E63/C63*100</f>
        <v>110.5436973401619</v>
      </c>
      <c r="G63" s="84">
        <f aca="true" t="shared" si="14" ref="G63:G64">E63/D63*100</f>
        <v>110.5436973401619</v>
      </c>
    </row>
    <row r="64" spans="1:7" ht="12.75">
      <c r="A64" s="80">
        <v>21000000</v>
      </c>
      <c r="B64" s="81" t="s">
        <v>47</v>
      </c>
      <c r="C64" s="82">
        <f>C65+C68</f>
        <v>4500</v>
      </c>
      <c r="D64" s="82">
        <f>D65+D68</f>
        <v>4500</v>
      </c>
      <c r="E64" s="82">
        <f>E65+E68</f>
        <v>11551</v>
      </c>
      <c r="F64" s="84">
        <f t="shared" si="13"/>
        <v>256.68888888888887</v>
      </c>
      <c r="G64" s="84">
        <f t="shared" si="14"/>
        <v>256.68888888888887</v>
      </c>
    </row>
    <row r="65" spans="1:7" ht="12.75">
      <c r="A65" s="80">
        <v>21080900</v>
      </c>
      <c r="B65" s="81" t="s">
        <v>184</v>
      </c>
      <c r="C65" s="82">
        <v>0</v>
      </c>
      <c r="D65" s="82">
        <v>0</v>
      </c>
      <c r="E65" s="85">
        <v>2</v>
      </c>
      <c r="F65" s="84"/>
      <c r="G65" s="84"/>
    </row>
    <row r="66" spans="1:7" ht="12.75">
      <c r="A66" s="80"/>
      <c r="B66" s="81" t="s">
        <v>185</v>
      </c>
      <c r="C66" s="82"/>
      <c r="D66" s="82"/>
      <c r="E66" s="85"/>
      <c r="F66" s="84"/>
      <c r="G66" s="84"/>
    </row>
    <row r="67" spans="1:7" ht="12.75">
      <c r="A67" s="80"/>
      <c r="B67" s="81" t="s">
        <v>186</v>
      </c>
      <c r="C67" s="82"/>
      <c r="D67" s="82"/>
      <c r="E67" s="85"/>
      <c r="F67" s="84"/>
      <c r="G67" s="84"/>
    </row>
    <row r="68" spans="1:7" ht="12.75">
      <c r="A68" s="71">
        <v>21081100</v>
      </c>
      <c r="B68" s="86" t="s">
        <v>49</v>
      </c>
      <c r="C68" s="87">
        <v>4500</v>
      </c>
      <c r="D68" s="87">
        <v>4500</v>
      </c>
      <c r="E68" s="92">
        <v>11549</v>
      </c>
      <c r="F68" s="84">
        <f aca="true" t="shared" si="15" ref="F68:F70">E68/C68*100</f>
        <v>256.64444444444445</v>
      </c>
      <c r="G68" s="84">
        <f aca="true" t="shared" si="16" ref="G68:G70">E68/D68*100</f>
        <v>256.64444444444445</v>
      </c>
    </row>
    <row r="69" spans="1:7" ht="12.75">
      <c r="A69" s="80">
        <v>22000000</v>
      </c>
      <c r="B69" s="81" t="s">
        <v>187</v>
      </c>
      <c r="C69" s="82">
        <f>C70</f>
        <v>592400</v>
      </c>
      <c r="D69" s="82">
        <f>D70</f>
        <v>592400</v>
      </c>
      <c r="E69" s="82">
        <f>E70</f>
        <v>693604</v>
      </c>
      <c r="F69" s="84">
        <f t="shared" si="15"/>
        <v>117.08372721134369</v>
      </c>
      <c r="G69" s="84">
        <f t="shared" si="16"/>
        <v>117.08372721134369</v>
      </c>
    </row>
    <row r="70" spans="1:7" ht="12.75">
      <c r="A70" s="80">
        <v>22010000</v>
      </c>
      <c r="B70" s="81" t="s">
        <v>52</v>
      </c>
      <c r="C70" s="82">
        <f>C73+C71+C74+C76</f>
        <v>592400</v>
      </c>
      <c r="D70" s="82">
        <f>D73+D71+D74+D76</f>
        <v>592400</v>
      </c>
      <c r="E70" s="82">
        <f>E73+E71+E74+E76</f>
        <v>693604</v>
      </c>
      <c r="F70" s="84">
        <f t="shared" si="15"/>
        <v>117.08372721134369</v>
      </c>
      <c r="G70" s="84">
        <f t="shared" si="16"/>
        <v>117.08372721134369</v>
      </c>
    </row>
    <row r="71" spans="1:7" ht="12.75">
      <c r="A71" s="80">
        <v>22010300</v>
      </c>
      <c r="B71" s="81" t="s">
        <v>188</v>
      </c>
      <c r="C71" s="82">
        <v>0</v>
      </c>
      <c r="D71" s="82">
        <v>0</v>
      </c>
      <c r="E71" s="85">
        <v>1640</v>
      </c>
      <c r="F71" s="84"/>
      <c r="G71" s="84"/>
    </row>
    <row r="72" spans="1:7" ht="12.75">
      <c r="A72" s="80"/>
      <c r="B72" s="81" t="s">
        <v>54</v>
      </c>
      <c r="C72" s="82"/>
      <c r="D72" s="82"/>
      <c r="E72" s="85"/>
      <c r="F72" s="84"/>
      <c r="G72" s="84"/>
    </row>
    <row r="73" spans="1:7" ht="12.75">
      <c r="A73" s="80">
        <v>22012500</v>
      </c>
      <c r="B73" s="81" t="s">
        <v>189</v>
      </c>
      <c r="C73" s="82">
        <v>592400</v>
      </c>
      <c r="D73" s="82">
        <v>592400</v>
      </c>
      <c r="E73" s="85">
        <v>611624</v>
      </c>
      <c r="F73" s="84">
        <f>E73/C73*100</f>
        <v>103.24510465901417</v>
      </c>
      <c r="G73" s="84">
        <f>E73/D73*100</f>
        <v>103.24510465901417</v>
      </c>
    </row>
    <row r="74" spans="1:7" ht="12.75">
      <c r="A74" s="80">
        <v>22012600</v>
      </c>
      <c r="B74" s="81" t="s">
        <v>190</v>
      </c>
      <c r="C74" s="82">
        <v>0</v>
      </c>
      <c r="D74" s="82">
        <v>0</v>
      </c>
      <c r="E74" s="85">
        <v>69855</v>
      </c>
      <c r="F74" s="84"/>
      <c r="G74" s="84"/>
    </row>
    <row r="75" spans="1:7" ht="12.75">
      <c r="A75" s="80"/>
      <c r="B75" s="81" t="s">
        <v>57</v>
      </c>
      <c r="C75" s="82"/>
      <c r="D75" s="82"/>
      <c r="E75" s="85"/>
      <c r="F75" s="84"/>
      <c r="G75" s="84"/>
    </row>
    <row r="76" spans="1:7" ht="12.75">
      <c r="A76" s="80">
        <v>22012900</v>
      </c>
      <c r="B76" s="81" t="s">
        <v>191</v>
      </c>
      <c r="C76" s="82">
        <v>0</v>
      </c>
      <c r="D76" s="82">
        <v>0</v>
      </c>
      <c r="E76" s="85">
        <v>10485</v>
      </c>
      <c r="F76" s="84"/>
      <c r="G76" s="84"/>
    </row>
    <row r="77" spans="1:7" ht="12.75">
      <c r="A77" s="80"/>
      <c r="B77" s="81" t="s">
        <v>192</v>
      </c>
      <c r="C77" s="82"/>
      <c r="D77" s="82"/>
      <c r="E77" s="85"/>
      <c r="F77" s="84"/>
      <c r="G77" s="84"/>
    </row>
    <row r="78" spans="1:7" ht="12.75">
      <c r="A78" s="80"/>
      <c r="B78" s="81" t="s">
        <v>193</v>
      </c>
      <c r="C78" s="82"/>
      <c r="D78" s="82"/>
      <c r="E78" s="85"/>
      <c r="F78" s="84"/>
      <c r="G78" s="84"/>
    </row>
    <row r="79" spans="1:7" ht="12.75">
      <c r="A79" s="80"/>
      <c r="B79" s="81" t="s">
        <v>194</v>
      </c>
      <c r="C79" s="82"/>
      <c r="D79" s="82"/>
      <c r="E79" s="85"/>
      <c r="F79" s="84"/>
      <c r="G79" s="84"/>
    </row>
    <row r="80" spans="1:7" ht="12.75">
      <c r="A80" s="80">
        <v>22090000</v>
      </c>
      <c r="B80" s="81" t="s">
        <v>62</v>
      </c>
      <c r="C80" s="82">
        <f>C81+C83+C84</f>
        <v>605200</v>
      </c>
      <c r="D80" s="82">
        <f>D81+D83+D84</f>
        <v>605200</v>
      </c>
      <c r="E80" s="82">
        <f>E81+E83+E84</f>
        <v>610895</v>
      </c>
      <c r="F80" s="84">
        <f aca="true" t="shared" si="17" ref="F80:F81">E80/C80*100</f>
        <v>100.94101123595505</v>
      </c>
      <c r="G80" s="84">
        <f aca="true" t="shared" si="18" ref="G80:G81">E80/D80*100</f>
        <v>100.94101123595505</v>
      </c>
    </row>
    <row r="81" spans="1:7" ht="12.75">
      <c r="A81" s="71">
        <v>22090100</v>
      </c>
      <c r="B81" s="86" t="s">
        <v>195</v>
      </c>
      <c r="C81" s="87">
        <v>50200</v>
      </c>
      <c r="D81" s="87">
        <v>50200</v>
      </c>
      <c r="E81" s="88">
        <v>10835</v>
      </c>
      <c r="F81" s="84">
        <f t="shared" si="17"/>
        <v>21.583665338645417</v>
      </c>
      <c r="G81" s="84">
        <f t="shared" si="18"/>
        <v>21.583665338645417</v>
      </c>
    </row>
    <row r="82" spans="1:7" ht="12.75">
      <c r="A82" s="71"/>
      <c r="B82" s="86" t="s">
        <v>196</v>
      </c>
      <c r="C82" s="87"/>
      <c r="D82" s="87"/>
      <c r="E82" s="88"/>
      <c r="F82" s="84"/>
      <c r="G82" s="84"/>
    </row>
    <row r="83" spans="1:7" ht="12.75">
      <c r="A83" s="71">
        <v>22090200</v>
      </c>
      <c r="B83" s="86" t="s">
        <v>65</v>
      </c>
      <c r="C83" s="87">
        <v>25000</v>
      </c>
      <c r="D83" s="87">
        <v>25000</v>
      </c>
      <c r="E83" s="88">
        <v>-3176</v>
      </c>
      <c r="F83" s="84">
        <f aca="true" t="shared" si="19" ref="F83:F84">E83/C83*100</f>
        <v>-12.703999999999999</v>
      </c>
      <c r="G83" s="84">
        <f aca="true" t="shared" si="20" ref="G83:G84">E83/D83*100</f>
        <v>-12.703999999999999</v>
      </c>
    </row>
    <row r="84" spans="1:7" ht="12.75">
      <c r="A84" s="71">
        <v>22090400</v>
      </c>
      <c r="B84" s="86" t="s">
        <v>197</v>
      </c>
      <c r="C84" s="87">
        <v>530000</v>
      </c>
      <c r="D84" s="87">
        <v>530000</v>
      </c>
      <c r="E84" s="88">
        <v>603236</v>
      </c>
      <c r="F84" s="84">
        <f t="shared" si="19"/>
        <v>113.81811320754719</v>
      </c>
      <c r="G84" s="84">
        <f t="shared" si="20"/>
        <v>113.81811320754719</v>
      </c>
    </row>
    <row r="85" spans="1:7" ht="12.75">
      <c r="A85" s="71"/>
      <c r="B85" s="86" t="s">
        <v>198</v>
      </c>
      <c r="C85" s="87"/>
      <c r="D85" s="87"/>
      <c r="E85" s="88"/>
      <c r="F85" s="84"/>
      <c r="G85" s="84"/>
    </row>
    <row r="86" spans="1:7" ht="12.75">
      <c r="A86" s="80">
        <v>24000000</v>
      </c>
      <c r="B86" s="81" t="s">
        <v>70</v>
      </c>
      <c r="C86" s="82">
        <f aca="true" t="shared" si="21" ref="C86:C87">C87</f>
        <v>8500</v>
      </c>
      <c r="D86" s="82">
        <f aca="true" t="shared" si="22" ref="D86:D87">D87</f>
        <v>8500</v>
      </c>
      <c r="E86" s="85">
        <f aca="true" t="shared" si="23" ref="E86:E87">E87</f>
        <v>22192</v>
      </c>
      <c r="F86" s="84">
        <f aca="true" t="shared" si="24" ref="F86:F91">E86/C86*100</f>
        <v>261.08235294117645</v>
      </c>
      <c r="G86" s="84">
        <f aca="true" t="shared" si="25" ref="G86:G91">E86/D86*100</f>
        <v>261.08235294117645</v>
      </c>
    </row>
    <row r="87" spans="1:7" ht="12.75">
      <c r="A87" s="80">
        <v>24060000</v>
      </c>
      <c r="B87" s="81" t="s">
        <v>48</v>
      </c>
      <c r="C87" s="82">
        <f t="shared" si="21"/>
        <v>8500</v>
      </c>
      <c r="D87" s="82">
        <f t="shared" si="22"/>
        <v>8500</v>
      </c>
      <c r="E87" s="85">
        <f t="shared" si="23"/>
        <v>22192</v>
      </c>
      <c r="F87" s="84">
        <f t="shared" si="24"/>
        <v>261.08235294117645</v>
      </c>
      <c r="G87" s="84">
        <f t="shared" si="25"/>
        <v>261.08235294117645</v>
      </c>
    </row>
    <row r="88" spans="1:7" ht="12.75">
      <c r="A88" s="71">
        <v>24060300</v>
      </c>
      <c r="B88" s="86" t="s">
        <v>48</v>
      </c>
      <c r="C88" s="87">
        <v>8500</v>
      </c>
      <c r="D88" s="87">
        <v>8500</v>
      </c>
      <c r="E88" s="88">
        <v>22192</v>
      </c>
      <c r="F88" s="84">
        <f t="shared" si="24"/>
        <v>261.08235294117645</v>
      </c>
      <c r="G88" s="84">
        <f t="shared" si="25"/>
        <v>261.08235294117645</v>
      </c>
    </row>
    <row r="89" spans="1:7" ht="12.75">
      <c r="A89" s="80">
        <v>30000000</v>
      </c>
      <c r="B89" s="81" t="s">
        <v>199</v>
      </c>
      <c r="C89" s="82">
        <f aca="true" t="shared" si="26" ref="C89:C90">C90</f>
        <v>6700</v>
      </c>
      <c r="D89" s="82">
        <f aca="true" t="shared" si="27" ref="D89:D90">D90</f>
        <v>6700</v>
      </c>
      <c r="E89" s="85">
        <f aca="true" t="shared" si="28" ref="E89:E90">E90</f>
        <v>7400</v>
      </c>
      <c r="F89" s="84">
        <f t="shared" si="24"/>
        <v>110.44776119402985</v>
      </c>
      <c r="G89" s="84">
        <f t="shared" si="25"/>
        <v>110.44776119402985</v>
      </c>
    </row>
    <row r="90" spans="1:7" ht="12.75">
      <c r="A90" s="80">
        <v>31000000</v>
      </c>
      <c r="B90" s="81" t="s">
        <v>77</v>
      </c>
      <c r="C90" s="82">
        <f t="shared" si="26"/>
        <v>6700</v>
      </c>
      <c r="D90" s="82">
        <f t="shared" si="27"/>
        <v>6700</v>
      </c>
      <c r="E90" s="85">
        <f t="shared" si="28"/>
        <v>7400</v>
      </c>
      <c r="F90" s="84">
        <f t="shared" si="24"/>
        <v>110.44776119402985</v>
      </c>
      <c r="G90" s="84">
        <f t="shared" si="25"/>
        <v>110.44776119402985</v>
      </c>
    </row>
    <row r="91" spans="1:7" ht="12.75">
      <c r="A91" s="71">
        <v>31010200</v>
      </c>
      <c r="B91" s="86" t="s">
        <v>200</v>
      </c>
      <c r="C91" s="87">
        <v>6700</v>
      </c>
      <c r="D91" s="87">
        <v>6700</v>
      </c>
      <c r="E91" s="88">
        <v>7400</v>
      </c>
      <c r="F91" s="84">
        <f t="shared" si="24"/>
        <v>110.44776119402985</v>
      </c>
      <c r="G91" s="84">
        <f t="shared" si="25"/>
        <v>110.44776119402985</v>
      </c>
    </row>
    <row r="92" spans="1:7" ht="12.75">
      <c r="A92" s="71"/>
      <c r="B92" s="86" t="s">
        <v>201</v>
      </c>
      <c r="C92" s="87"/>
      <c r="D92" s="87"/>
      <c r="E92" s="85"/>
      <c r="F92" s="84"/>
      <c r="G92" s="84"/>
    </row>
    <row r="93" spans="1:7" ht="13.5">
      <c r="A93" s="71"/>
      <c r="B93" s="86" t="s">
        <v>202</v>
      </c>
      <c r="C93" s="87"/>
      <c r="D93" s="87"/>
      <c r="E93" s="85"/>
      <c r="F93" s="93"/>
      <c r="G93" s="84"/>
    </row>
    <row r="94" spans="1:7" ht="15.75">
      <c r="A94" s="94">
        <v>900101</v>
      </c>
      <c r="B94" s="95" t="s">
        <v>203</v>
      </c>
      <c r="C94" s="96">
        <f>C15+C63+C89</f>
        <v>33735100</v>
      </c>
      <c r="D94" s="96">
        <f>D15+D63+D89</f>
        <v>33735100</v>
      </c>
      <c r="E94" s="96">
        <f>E15+E63+E89</f>
        <v>44321613</v>
      </c>
      <c r="F94" s="97">
        <f>E94/C94*100</f>
        <v>131.3813001888241</v>
      </c>
      <c r="G94" s="97">
        <f>E94/D94*100</f>
        <v>131.3813001888241</v>
      </c>
    </row>
    <row r="95" spans="1:7" ht="15.75">
      <c r="A95" s="94"/>
      <c r="B95" s="95"/>
      <c r="C95" s="96"/>
      <c r="D95" s="96"/>
      <c r="E95" s="96"/>
      <c r="F95" s="97"/>
      <c r="G95" s="97"/>
    </row>
    <row r="96" spans="1:7" ht="12.75">
      <c r="A96" s="80">
        <v>40000000</v>
      </c>
      <c r="B96" s="98" t="s">
        <v>82</v>
      </c>
      <c r="C96" s="85">
        <f aca="true" t="shared" si="29" ref="C96:C97">C97</f>
        <v>73767399</v>
      </c>
      <c r="D96" s="85">
        <f aca="true" t="shared" si="30" ref="D96:D97">D97</f>
        <v>100077936</v>
      </c>
      <c r="E96" s="85">
        <f aca="true" t="shared" si="31" ref="E96:E97">E97</f>
        <v>75797244.395</v>
      </c>
      <c r="F96" s="99">
        <f aca="true" t="shared" si="32" ref="F96:F98">E96/C96*100</f>
        <v>102.75168356552736</v>
      </c>
      <c r="G96" s="83">
        <f aca="true" t="shared" si="33" ref="G96:G98">E96/D96*100</f>
        <v>75.73821705815355</v>
      </c>
    </row>
    <row r="97" spans="1:7" ht="12.75">
      <c r="A97" s="80">
        <v>41000000</v>
      </c>
      <c r="B97" s="100" t="s">
        <v>83</v>
      </c>
      <c r="C97" s="85">
        <f t="shared" si="29"/>
        <v>73767399</v>
      </c>
      <c r="D97" s="85">
        <f t="shared" si="30"/>
        <v>100077936</v>
      </c>
      <c r="E97" s="85">
        <f t="shared" si="31"/>
        <v>75797244.395</v>
      </c>
      <c r="F97" s="84">
        <f t="shared" si="32"/>
        <v>102.75168356552736</v>
      </c>
      <c r="G97" s="84">
        <f t="shared" si="33"/>
        <v>75.73821705815355</v>
      </c>
    </row>
    <row r="98" spans="1:7" ht="12.75">
      <c r="A98" s="80">
        <v>41030000</v>
      </c>
      <c r="B98" s="100" t="s">
        <v>84</v>
      </c>
      <c r="C98" s="85">
        <f>C100+C104+C108+C111+C112+C126</f>
        <v>73767399</v>
      </c>
      <c r="D98" s="85">
        <f>D100+D104+D108+D111+D112+D126</f>
        <v>100077936</v>
      </c>
      <c r="E98" s="85">
        <f>E100+E104+E108+E111+E112+E126</f>
        <v>75797244.395</v>
      </c>
      <c r="F98" s="84">
        <f t="shared" si="32"/>
        <v>102.75168356552736</v>
      </c>
      <c r="G98" s="84">
        <f t="shared" si="33"/>
        <v>75.73821705815355</v>
      </c>
    </row>
    <row r="99" spans="1:7" ht="12.75">
      <c r="A99" s="71"/>
      <c r="B99" s="70" t="s">
        <v>85</v>
      </c>
      <c r="C99" s="90"/>
      <c r="D99" s="82"/>
      <c r="E99" s="82"/>
      <c r="F99" s="84"/>
      <c r="G99" s="84"/>
    </row>
    <row r="100" spans="1:7" ht="12.75">
      <c r="A100" s="71">
        <v>41030600</v>
      </c>
      <c r="B100" s="70" t="s">
        <v>204</v>
      </c>
      <c r="C100" s="101">
        <v>28849500</v>
      </c>
      <c r="D100" s="87">
        <v>37751500</v>
      </c>
      <c r="E100" s="102">
        <v>27157684</v>
      </c>
      <c r="F100" s="84">
        <f>E100/C100*100</f>
        <v>94.13571812336436</v>
      </c>
      <c r="G100" s="84">
        <f>E100/D100*100</f>
        <v>71.93802630359059</v>
      </c>
    </row>
    <row r="101" spans="1:7" ht="12.75">
      <c r="A101" s="71"/>
      <c r="B101" s="70" t="s">
        <v>205</v>
      </c>
      <c r="C101" s="90"/>
      <c r="D101" s="87"/>
      <c r="E101" s="102"/>
      <c r="F101" s="84"/>
      <c r="G101" s="84"/>
    </row>
    <row r="102" spans="1:7" ht="12.75">
      <c r="A102" s="71"/>
      <c r="B102" s="70" t="s">
        <v>206</v>
      </c>
      <c r="C102" s="90"/>
      <c r="D102" s="82"/>
      <c r="E102" s="82"/>
      <c r="F102" s="84"/>
      <c r="G102" s="84"/>
    </row>
    <row r="103" spans="1:7" ht="12.75">
      <c r="A103" s="71"/>
      <c r="B103" s="70" t="s">
        <v>207</v>
      </c>
      <c r="C103" s="90"/>
      <c r="D103" s="82"/>
      <c r="E103" s="82"/>
      <c r="F103" s="84"/>
      <c r="G103" s="84"/>
    </row>
    <row r="104" spans="1:7" ht="12.75">
      <c r="A104" s="71">
        <v>41030800</v>
      </c>
      <c r="B104" s="70" t="s">
        <v>208</v>
      </c>
      <c r="C104" s="90">
        <v>23501800</v>
      </c>
      <c r="D104" s="82">
        <v>34433079</v>
      </c>
      <c r="E104" s="82">
        <v>27931538</v>
      </c>
      <c r="F104" s="84">
        <f>E104/C104*100</f>
        <v>118.84850522087669</v>
      </c>
      <c r="G104" s="84">
        <f>E104/D104*100</f>
        <v>81.11832810536636</v>
      </c>
    </row>
    <row r="105" spans="1:7" ht="12.75">
      <c r="A105" s="71"/>
      <c r="B105" s="70" t="s">
        <v>209</v>
      </c>
      <c r="C105" s="90"/>
      <c r="D105" s="87"/>
      <c r="E105" s="87"/>
      <c r="F105" s="84"/>
      <c r="G105" s="84"/>
    </row>
    <row r="106" spans="1:7" ht="12.75">
      <c r="A106" s="71"/>
      <c r="B106" s="70" t="s">
        <v>210</v>
      </c>
      <c r="C106" s="90"/>
      <c r="D106" s="82"/>
      <c r="E106" s="82"/>
      <c r="F106" s="84"/>
      <c r="G106" s="84"/>
    </row>
    <row r="107" spans="1:7" ht="12.75">
      <c r="A107" s="71"/>
      <c r="B107" s="70" t="s">
        <v>211</v>
      </c>
      <c r="C107" s="90"/>
      <c r="D107" s="87"/>
      <c r="E107" s="102"/>
      <c r="F107" s="84"/>
      <c r="G107" s="84"/>
    </row>
    <row r="108" spans="1:7" ht="12.75">
      <c r="A108" s="71">
        <v>41031000</v>
      </c>
      <c r="B108" s="70" t="s">
        <v>212</v>
      </c>
      <c r="C108" s="90">
        <v>1100</v>
      </c>
      <c r="D108" s="102">
        <v>2858</v>
      </c>
      <c r="E108" s="102">
        <v>2057</v>
      </c>
      <c r="F108" s="84">
        <f>E108/C108*100</f>
        <v>187</v>
      </c>
      <c r="G108" s="84">
        <f>E108/D108*100</f>
        <v>71.97340797760671</v>
      </c>
    </row>
    <row r="109" spans="1:7" ht="12.75">
      <c r="A109" s="71"/>
      <c r="B109" s="70" t="s">
        <v>213</v>
      </c>
      <c r="C109" s="90"/>
      <c r="D109" s="102"/>
      <c r="E109" s="102"/>
      <c r="F109" s="84"/>
      <c r="G109" s="84"/>
    </row>
    <row r="110" spans="1:7" ht="12.75">
      <c r="A110" s="71"/>
      <c r="B110" s="70" t="s">
        <v>214</v>
      </c>
      <c r="C110" s="90"/>
      <c r="D110" s="102"/>
      <c r="E110" s="102"/>
      <c r="F110" s="84"/>
      <c r="G110" s="84"/>
    </row>
    <row r="111" spans="1:7" ht="12.75">
      <c r="A111" s="103">
        <v>41033900</v>
      </c>
      <c r="B111" s="104" t="s">
        <v>97</v>
      </c>
      <c r="C111" s="101">
        <v>20276343</v>
      </c>
      <c r="D111" s="101">
        <v>27052905</v>
      </c>
      <c r="E111" s="105">
        <v>20276343</v>
      </c>
      <c r="F111" s="106">
        <f aca="true" t="shared" si="34" ref="F111:F113">E111/C111*100</f>
        <v>100</v>
      </c>
      <c r="G111" s="106">
        <f aca="true" t="shared" si="35" ref="G111:G112">E111/D111*100</f>
        <v>74.95070492429556</v>
      </c>
    </row>
    <row r="112" spans="1:7" ht="12.75">
      <c r="A112" s="107">
        <v>41035000</v>
      </c>
      <c r="B112" s="108" t="s">
        <v>98</v>
      </c>
      <c r="C112" s="101">
        <f>C113+C117+C120+C124</f>
        <v>877869</v>
      </c>
      <c r="D112" s="101">
        <f>D113+D117+D120+D124</f>
        <v>477469</v>
      </c>
      <c r="E112" s="101">
        <f>E113+E117+E120+E124</f>
        <v>198240.395</v>
      </c>
      <c r="F112" s="106">
        <f t="shared" si="34"/>
        <v>22.58200198435074</v>
      </c>
      <c r="G112" s="106">
        <f t="shared" si="35"/>
        <v>41.51900856390676</v>
      </c>
    </row>
    <row r="113" spans="1:7" ht="12.75">
      <c r="A113" s="103">
        <v>41035000</v>
      </c>
      <c r="B113" s="104" t="s">
        <v>215</v>
      </c>
      <c r="C113" s="90">
        <v>7500</v>
      </c>
      <c r="D113" s="105">
        <v>7500</v>
      </c>
      <c r="E113" s="105">
        <v>0</v>
      </c>
      <c r="F113" s="106">
        <f t="shared" si="34"/>
        <v>0</v>
      </c>
      <c r="G113" s="106">
        <v>0</v>
      </c>
    </row>
    <row r="114" spans="1:7" ht="12.75">
      <c r="A114" s="103"/>
      <c r="B114" s="104" t="s">
        <v>110</v>
      </c>
      <c r="C114" s="90"/>
      <c r="D114" s="105"/>
      <c r="E114" s="105"/>
      <c r="F114" s="106"/>
      <c r="G114" s="106"/>
    </row>
    <row r="115" spans="1:7" ht="12.75">
      <c r="A115" s="103"/>
      <c r="B115" s="104" t="s">
        <v>111</v>
      </c>
      <c r="C115" s="90"/>
      <c r="D115" s="105"/>
      <c r="E115" s="105"/>
      <c r="F115" s="106"/>
      <c r="G115" s="106"/>
    </row>
    <row r="116" spans="1:7" ht="12.75">
      <c r="A116" s="103"/>
      <c r="B116" s="104" t="s">
        <v>216</v>
      </c>
      <c r="C116" s="90"/>
      <c r="D116" s="105"/>
      <c r="E116" s="105"/>
      <c r="F116" s="106"/>
      <c r="G116" s="106"/>
    </row>
    <row r="117" spans="1:7" ht="12.75">
      <c r="A117" s="103">
        <v>41035000</v>
      </c>
      <c r="B117" s="104" t="s">
        <v>217</v>
      </c>
      <c r="C117" s="90">
        <v>9969</v>
      </c>
      <c r="D117" s="105">
        <v>9969</v>
      </c>
      <c r="E117" s="105">
        <v>0.395</v>
      </c>
      <c r="F117" s="106">
        <f>E117/C117*100</f>
        <v>0.003962283077540376</v>
      </c>
      <c r="G117" s="106">
        <f>E117/D117*100</f>
        <v>0.003962283077540376</v>
      </c>
    </row>
    <row r="118" spans="1:7" ht="12.75">
      <c r="A118" s="103"/>
      <c r="B118" s="104" t="s">
        <v>218</v>
      </c>
      <c r="C118" s="90"/>
      <c r="D118" s="105"/>
      <c r="E118" s="105"/>
      <c r="F118" s="106"/>
      <c r="G118" s="106"/>
    </row>
    <row r="119" spans="1:7" ht="12.75">
      <c r="A119" s="103"/>
      <c r="B119" s="104" t="s">
        <v>117</v>
      </c>
      <c r="C119" s="90"/>
      <c r="D119" s="105"/>
      <c r="E119" s="105"/>
      <c r="F119" s="106"/>
      <c r="G119" s="106"/>
    </row>
    <row r="120" spans="1:7" ht="12.75">
      <c r="A120" s="103">
        <v>41035000</v>
      </c>
      <c r="B120" s="104" t="s">
        <v>215</v>
      </c>
      <c r="C120" s="90">
        <v>360000</v>
      </c>
      <c r="D120" s="105">
        <v>360000</v>
      </c>
      <c r="E120" s="105">
        <v>198240</v>
      </c>
      <c r="F120" s="106">
        <v>0</v>
      </c>
      <c r="G120" s="106">
        <f>E120/D120*100</f>
        <v>55.06666666666666</v>
      </c>
    </row>
    <row r="121" spans="1:7" ht="12.75">
      <c r="A121" s="103"/>
      <c r="B121" s="104" t="s">
        <v>110</v>
      </c>
      <c r="C121" s="90"/>
      <c r="D121" s="105"/>
      <c r="E121" s="105"/>
      <c r="F121" s="106"/>
      <c r="G121" s="106"/>
    </row>
    <row r="122" spans="1:7" ht="12.75">
      <c r="A122" s="103"/>
      <c r="B122" s="104" t="s">
        <v>113</v>
      </c>
      <c r="C122" s="90"/>
      <c r="D122" s="105"/>
      <c r="E122" s="105"/>
      <c r="F122" s="106"/>
      <c r="G122" s="106"/>
    </row>
    <row r="123" spans="1:7" ht="12.75">
      <c r="A123" s="103"/>
      <c r="B123" s="109" t="s">
        <v>219</v>
      </c>
      <c r="C123" s="90"/>
      <c r="D123" s="105"/>
      <c r="E123" s="105"/>
      <c r="F123" s="106"/>
      <c r="G123" s="106"/>
    </row>
    <row r="124" spans="1:7" ht="12.75">
      <c r="A124" s="103">
        <v>41035000</v>
      </c>
      <c r="B124" s="104" t="s">
        <v>220</v>
      </c>
      <c r="C124" s="90">
        <v>500400</v>
      </c>
      <c r="D124" s="105">
        <v>100000</v>
      </c>
      <c r="E124" s="105">
        <v>0</v>
      </c>
      <c r="F124" s="106">
        <v>0</v>
      </c>
      <c r="G124" s="106">
        <f>E124/D124*100</f>
        <v>0</v>
      </c>
    </row>
    <row r="125" spans="1:7" ht="12.75">
      <c r="A125" s="110"/>
      <c r="B125" s="104" t="s">
        <v>221</v>
      </c>
      <c r="C125" s="90"/>
      <c r="D125" s="105"/>
      <c r="E125" s="105"/>
      <c r="F125" s="106"/>
      <c r="G125" s="106"/>
    </row>
    <row r="126" spans="1:7" ht="12.75">
      <c r="A126" s="71">
        <v>41035800</v>
      </c>
      <c r="B126" s="86" t="s">
        <v>222</v>
      </c>
      <c r="C126" s="90">
        <v>260787</v>
      </c>
      <c r="D126" s="102">
        <v>360125</v>
      </c>
      <c r="E126" s="105">
        <v>231382</v>
      </c>
      <c r="F126" s="106">
        <f>E126/C126*100</f>
        <v>88.7245146422176</v>
      </c>
      <c r="G126" s="106">
        <f>E126/D126*100</f>
        <v>64.25046858729607</v>
      </c>
    </row>
    <row r="127" spans="1:7" ht="12.75">
      <c r="A127" s="71"/>
      <c r="B127" s="86" t="s">
        <v>223</v>
      </c>
      <c r="C127" s="90"/>
      <c r="D127" s="102"/>
      <c r="E127" s="105"/>
      <c r="F127" s="106"/>
      <c r="G127" s="106"/>
    </row>
    <row r="128" spans="1:7" ht="12.75">
      <c r="A128" s="71"/>
      <c r="B128" s="86" t="s">
        <v>224</v>
      </c>
      <c r="C128" s="90"/>
      <c r="D128" s="87"/>
      <c r="E128" s="111"/>
      <c r="F128" s="106"/>
      <c r="G128" s="106"/>
    </row>
    <row r="129" spans="1:7" ht="12.75">
      <c r="A129" s="71"/>
      <c r="B129" s="86" t="s">
        <v>225</v>
      </c>
      <c r="C129" s="90"/>
      <c r="D129" s="112"/>
      <c r="E129" s="102"/>
      <c r="F129" s="84"/>
      <c r="G129" s="84"/>
    </row>
    <row r="130" spans="1:7" ht="12.75">
      <c r="A130" s="71"/>
      <c r="B130" s="86" t="s">
        <v>226</v>
      </c>
      <c r="C130" s="90"/>
      <c r="D130" s="102"/>
      <c r="E130" s="102"/>
      <c r="F130" s="84"/>
      <c r="G130" s="84"/>
    </row>
    <row r="131" spans="1:7" ht="13.5">
      <c r="A131" s="71"/>
      <c r="B131" s="86"/>
      <c r="C131" s="90"/>
      <c r="D131" s="102"/>
      <c r="E131" s="102"/>
      <c r="F131" s="84"/>
      <c r="G131" s="84"/>
    </row>
    <row r="132" spans="1:7" ht="13.5">
      <c r="A132" s="113">
        <v>900102</v>
      </c>
      <c r="B132" s="114" t="s">
        <v>227</v>
      </c>
      <c r="C132" s="115">
        <f>C94+C96</f>
        <v>107502499</v>
      </c>
      <c r="D132" s="115">
        <f>D94+D96</f>
        <v>133813036</v>
      </c>
      <c r="E132" s="115">
        <f>E94+E96</f>
        <v>120118857.395</v>
      </c>
      <c r="F132" s="97">
        <f>E132/C132*100</f>
        <v>111.73587452604241</v>
      </c>
      <c r="G132" s="97">
        <f>E132/D132*100</f>
        <v>89.7661849589901</v>
      </c>
    </row>
    <row r="133" spans="1:7" ht="13.5">
      <c r="A133" s="94">
        <v>602100</v>
      </c>
      <c r="B133" s="116" t="s">
        <v>228</v>
      </c>
      <c r="C133" s="115"/>
      <c r="D133" s="102"/>
      <c r="E133" s="102">
        <v>22565602</v>
      </c>
      <c r="F133" s="84"/>
      <c r="G133" s="84"/>
    </row>
    <row r="134" spans="1:7" ht="13.5">
      <c r="A134" s="94">
        <v>603000</v>
      </c>
      <c r="B134" s="116" t="s">
        <v>229</v>
      </c>
      <c r="C134" s="115"/>
      <c r="D134" s="117"/>
      <c r="E134" s="118"/>
      <c r="F134" s="119"/>
      <c r="G134" s="119"/>
    </row>
    <row r="135" spans="1:7" ht="13.5">
      <c r="A135" s="120"/>
      <c r="B135" s="121" t="s">
        <v>230</v>
      </c>
      <c r="C135" s="115">
        <f>C132</f>
        <v>107502499</v>
      </c>
      <c r="D135" s="115">
        <f>D132</f>
        <v>133813036</v>
      </c>
      <c r="E135" s="115">
        <f>E132+E133+E134</f>
        <v>142684459.39499998</v>
      </c>
      <c r="F135" s="119">
        <f aca="true" t="shared" si="36" ref="F135:F138">E135/C135*100</f>
        <v>132.72664423828883</v>
      </c>
      <c r="G135" s="119">
        <f aca="true" t="shared" si="37" ref="G135:G138">E135/D135*100</f>
        <v>106.62971535523637</v>
      </c>
    </row>
    <row r="136" spans="1:7" ht="12.75">
      <c r="A136" s="80"/>
      <c r="B136" s="122" t="s">
        <v>231</v>
      </c>
      <c r="C136" s="123">
        <f>C137</f>
        <v>2200144</v>
      </c>
      <c r="D136" s="123">
        <f>D137</f>
        <v>3617432</v>
      </c>
      <c r="E136" s="123">
        <f>E137</f>
        <v>3418142</v>
      </c>
      <c r="F136" s="124">
        <f t="shared" si="36"/>
        <v>155.35992189602135</v>
      </c>
      <c r="G136" s="125">
        <f t="shared" si="37"/>
        <v>94.49084322801369</v>
      </c>
    </row>
    <row r="137" spans="1:7" ht="12.75">
      <c r="A137" s="80">
        <v>25000000</v>
      </c>
      <c r="B137" s="81" t="s">
        <v>71</v>
      </c>
      <c r="C137" s="85">
        <f>C138+C145</f>
        <v>2200144</v>
      </c>
      <c r="D137" s="85">
        <f>D138+D145</f>
        <v>3617432</v>
      </c>
      <c r="E137" s="85">
        <f>E138+E145</f>
        <v>3418142</v>
      </c>
      <c r="F137" s="125">
        <f t="shared" si="36"/>
        <v>155.35992189602135</v>
      </c>
      <c r="G137" s="125">
        <f t="shared" si="37"/>
        <v>94.49084322801369</v>
      </c>
    </row>
    <row r="138" spans="1:7" ht="12.75">
      <c r="A138" s="80">
        <v>25010000</v>
      </c>
      <c r="B138" s="81" t="s">
        <v>232</v>
      </c>
      <c r="C138" s="85">
        <f>C140+C142+C143</f>
        <v>2200144</v>
      </c>
      <c r="D138" s="85">
        <f>D140+D142+D143</f>
        <v>2215538</v>
      </c>
      <c r="E138" s="85">
        <f>E140+E142+E143</f>
        <v>1870071</v>
      </c>
      <c r="F138" s="125">
        <f t="shared" si="36"/>
        <v>84.99766378927924</v>
      </c>
      <c r="G138" s="125">
        <f t="shared" si="37"/>
        <v>84.40708306515167</v>
      </c>
    </row>
    <row r="139" spans="1:7" ht="12.75">
      <c r="A139" s="80"/>
      <c r="B139" s="81" t="s">
        <v>73</v>
      </c>
      <c r="C139" s="85"/>
      <c r="D139" s="85"/>
      <c r="E139" s="85"/>
      <c r="F139" s="125"/>
      <c r="G139" s="125"/>
    </row>
    <row r="140" spans="1:7" ht="12.75">
      <c r="A140" s="71">
        <v>25010100</v>
      </c>
      <c r="B140" s="86" t="s">
        <v>233</v>
      </c>
      <c r="C140" s="88">
        <v>2100363</v>
      </c>
      <c r="D140" s="102">
        <v>2111753</v>
      </c>
      <c r="E140" s="92">
        <v>1794178</v>
      </c>
      <c r="F140" s="84">
        <f>E140/C140*100</f>
        <v>85.42228176748495</v>
      </c>
      <c r="G140" s="84">
        <f>E140/D140*100</f>
        <v>84.96154616567372</v>
      </c>
    </row>
    <row r="141" spans="1:7" ht="12.75">
      <c r="A141" s="71"/>
      <c r="B141" s="86" t="s">
        <v>234</v>
      </c>
      <c r="C141" s="88"/>
      <c r="D141" s="112"/>
      <c r="E141" s="126"/>
      <c r="F141" s="84"/>
      <c r="G141" s="84"/>
    </row>
    <row r="142" spans="1:7" ht="12.75">
      <c r="A142" s="71">
        <v>25010300</v>
      </c>
      <c r="B142" s="86" t="s">
        <v>75</v>
      </c>
      <c r="C142" s="88">
        <v>99781</v>
      </c>
      <c r="D142" s="82">
        <v>100551</v>
      </c>
      <c r="E142" s="127">
        <v>70670</v>
      </c>
      <c r="F142" s="125">
        <f>E142/C142*100</f>
        <v>70.8251069842956</v>
      </c>
      <c r="G142" s="125">
        <f aca="true" t="shared" si="38" ref="G142:G143">E142/D142*100</f>
        <v>70.28274209107815</v>
      </c>
    </row>
    <row r="143" spans="1:7" ht="12.75">
      <c r="A143" s="71">
        <v>25010400</v>
      </c>
      <c r="B143" s="86" t="s">
        <v>235</v>
      </c>
      <c r="C143" s="88">
        <v>0</v>
      </c>
      <c r="D143" s="102">
        <v>3234</v>
      </c>
      <c r="E143" s="92">
        <v>5223</v>
      </c>
      <c r="F143" s="84">
        <v>0</v>
      </c>
      <c r="G143" s="84">
        <f t="shared" si="38"/>
        <v>161.50278293135437</v>
      </c>
    </row>
    <row r="144" spans="1:7" ht="12.75">
      <c r="A144" s="71"/>
      <c r="B144" s="86" t="s">
        <v>236</v>
      </c>
      <c r="C144" s="88"/>
      <c r="D144" s="88"/>
      <c r="E144" s="92"/>
      <c r="F144" s="84"/>
      <c r="G144" s="84"/>
    </row>
    <row r="145" spans="1:7" ht="12.75">
      <c r="A145" s="80">
        <v>25020000</v>
      </c>
      <c r="B145" s="81" t="s">
        <v>237</v>
      </c>
      <c r="C145" s="85">
        <f>C146+C147</f>
        <v>0</v>
      </c>
      <c r="D145" s="85">
        <f>D146+D147</f>
        <v>1401894</v>
      </c>
      <c r="E145" s="127">
        <f>E146+E147</f>
        <v>1548071</v>
      </c>
      <c r="F145" s="84">
        <v>0</v>
      </c>
      <c r="G145" s="84">
        <f aca="true" t="shared" si="39" ref="G145:G147">E145/D145*100</f>
        <v>110.42710789831472</v>
      </c>
    </row>
    <row r="146" spans="1:7" ht="12.75">
      <c r="A146" s="71">
        <v>25020100</v>
      </c>
      <c r="B146" s="86" t="s">
        <v>238</v>
      </c>
      <c r="C146" s="88">
        <v>0</v>
      </c>
      <c r="D146" s="102">
        <v>774103</v>
      </c>
      <c r="E146" s="92">
        <v>774102</v>
      </c>
      <c r="F146" s="84">
        <v>0</v>
      </c>
      <c r="G146" s="84">
        <f t="shared" si="39"/>
        <v>99.99987081822445</v>
      </c>
    </row>
    <row r="147" spans="1:7" ht="12.75">
      <c r="A147" s="71">
        <v>25020200</v>
      </c>
      <c r="B147" s="86" t="s">
        <v>239</v>
      </c>
      <c r="C147" s="88">
        <v>0</v>
      </c>
      <c r="D147" s="102">
        <v>627791</v>
      </c>
      <c r="E147" s="92">
        <v>773969</v>
      </c>
      <c r="F147" s="84">
        <v>0</v>
      </c>
      <c r="G147" s="84">
        <f t="shared" si="39"/>
        <v>123.28450073352437</v>
      </c>
    </row>
    <row r="148" spans="1:7" ht="14.25">
      <c r="A148" s="71"/>
      <c r="B148" s="86" t="s">
        <v>240</v>
      </c>
      <c r="C148" s="128"/>
      <c r="D148" s="112"/>
      <c r="E148" s="128"/>
      <c r="F148" s="129"/>
      <c r="G148" s="130"/>
    </row>
    <row r="149" spans="1:7" ht="14.25">
      <c r="A149" s="71"/>
      <c r="B149" s="86" t="s">
        <v>241</v>
      </c>
      <c r="C149" s="128"/>
      <c r="D149" s="128"/>
      <c r="E149" s="128"/>
      <c r="F149" s="129"/>
      <c r="G149" s="130"/>
    </row>
    <row r="150" spans="1:7" ht="14.25">
      <c r="A150" s="71"/>
      <c r="B150" s="86" t="s">
        <v>242</v>
      </c>
      <c r="C150" s="128"/>
      <c r="D150" s="128"/>
      <c r="E150" s="128"/>
      <c r="F150" s="129"/>
      <c r="G150" s="130"/>
    </row>
    <row r="151" spans="1:7" ht="14.25">
      <c r="A151" s="71"/>
      <c r="B151" s="86" t="s">
        <v>243</v>
      </c>
      <c r="C151" s="128"/>
      <c r="D151" s="128"/>
      <c r="E151" s="128"/>
      <c r="F151" s="129"/>
      <c r="G151" s="130"/>
    </row>
    <row r="152" spans="1:7" ht="13.5">
      <c r="A152" s="91"/>
      <c r="B152" s="86"/>
      <c r="C152" s="128"/>
      <c r="D152" s="112"/>
      <c r="E152" s="128"/>
      <c r="F152" s="131"/>
      <c r="G152" s="130"/>
    </row>
    <row r="153" spans="1:7" ht="13.5">
      <c r="A153" s="94">
        <v>602100</v>
      </c>
      <c r="B153" s="132" t="s">
        <v>228</v>
      </c>
      <c r="C153" s="133"/>
      <c r="D153" s="134"/>
      <c r="E153" s="117">
        <v>1797887</v>
      </c>
      <c r="F153" s="135"/>
      <c r="G153" s="135"/>
    </row>
    <row r="154" spans="1:7" ht="13.5">
      <c r="A154" s="94">
        <v>602300</v>
      </c>
      <c r="B154" s="136" t="s">
        <v>244</v>
      </c>
      <c r="C154" s="133"/>
      <c r="D154" s="137"/>
      <c r="E154" s="138">
        <v>-8359</v>
      </c>
      <c r="F154" s="135"/>
      <c r="G154" s="135"/>
    </row>
    <row r="155" spans="1:7" ht="13.5">
      <c r="A155" s="100"/>
      <c r="B155" s="81" t="s">
        <v>245</v>
      </c>
      <c r="C155" s="115">
        <f>C136</f>
        <v>2200144</v>
      </c>
      <c r="D155" s="115">
        <f>D136</f>
        <v>3617432</v>
      </c>
      <c r="E155" s="115">
        <f>E136+E153+E154</f>
        <v>5207670</v>
      </c>
      <c r="F155" s="119">
        <f aca="true" t="shared" si="40" ref="F155:F156">E155/C155*100</f>
        <v>236.6967798471373</v>
      </c>
      <c r="G155" s="119">
        <f aca="true" t="shared" si="41" ref="G155:G156">E155/D155*100</f>
        <v>143.9604116953684</v>
      </c>
    </row>
    <row r="156" spans="1:7" ht="13.5">
      <c r="A156" s="94">
        <v>900103</v>
      </c>
      <c r="B156" s="132" t="s">
        <v>246</v>
      </c>
      <c r="C156" s="115">
        <f>C135+C155</f>
        <v>109702643</v>
      </c>
      <c r="D156" s="115">
        <f>D135+D155</f>
        <v>137430468</v>
      </c>
      <c r="E156" s="115">
        <f>E135+E155</f>
        <v>147892129.39499998</v>
      </c>
      <c r="F156" s="93">
        <f t="shared" si="40"/>
        <v>134.8118197981793</v>
      </c>
      <c r="G156" s="93">
        <f t="shared" si="41"/>
        <v>107.61233047318153</v>
      </c>
    </row>
    <row r="157" spans="3:7" ht="12.75">
      <c r="C157" s="139"/>
      <c r="D157" s="139"/>
      <c r="E157" s="139"/>
      <c r="F157" s="60"/>
      <c r="G157" s="60"/>
    </row>
    <row r="158" spans="3:7" ht="12.75">
      <c r="C158" s="139"/>
      <c r="D158" s="139"/>
      <c r="E158" s="139"/>
      <c r="F158" s="60"/>
      <c r="G158" s="60"/>
    </row>
    <row r="159" spans="6:7" ht="12.75">
      <c r="F159" s="60"/>
      <c r="G159" s="60"/>
    </row>
    <row r="160" spans="2:7" ht="14.25">
      <c r="B160" s="140"/>
      <c r="C160" s="60"/>
      <c r="D160" s="60"/>
      <c r="F160" s="60"/>
      <c r="G160" s="60"/>
    </row>
    <row r="161" spans="2:7" ht="18">
      <c r="B161" s="56" t="s">
        <v>124</v>
      </c>
      <c r="E161" s="142"/>
      <c r="F161" s="143" t="s">
        <v>125</v>
      </c>
      <c r="G161" s="60"/>
    </row>
  </sheetData>
  <sheetProtection selectLockedCells="1" selectUnlockedCells="1"/>
  <mergeCells count="1">
    <mergeCell ref="F10:G10"/>
  </mergeCells>
  <printOptions/>
  <pageMargins left="0.5798611111111112" right="0.1597222222222222" top="0.24027777777777778" bottom="0.25" header="0.5118055555555555" footer="0.5118055555555555"/>
  <pageSetup horizontalDpi="300" verticalDpi="300" orientation="portrait" paperSize="9" scale="48"/>
  <rowBreaks count="1" manualBreakCount="1"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"/>
  <sheetViews>
    <sheetView zoomScale="75" zoomScaleNormal="75" workbookViewId="0" topLeftCell="B46">
      <selection activeCell="B136" sqref="B136"/>
    </sheetView>
  </sheetViews>
  <sheetFormatPr defaultColWidth="9.00390625" defaultRowHeight="12.75"/>
  <cols>
    <col min="1" max="1" width="12.75390625" style="1" customWidth="1"/>
    <col min="2" max="2" width="100.625" style="1" customWidth="1"/>
    <col min="3" max="3" width="23.375" style="1" customWidth="1"/>
    <col min="4" max="4" width="17.375" style="1" customWidth="1"/>
    <col min="5" max="5" width="15.25390625" style="1" customWidth="1"/>
    <col min="6" max="6" width="16.625" style="1" customWidth="1"/>
    <col min="7" max="16384" width="9.125" style="1" customWidth="1"/>
  </cols>
  <sheetData>
    <row r="1" spans="4:7" ht="14.25">
      <c r="D1" s="2"/>
      <c r="E1" s="2" t="s">
        <v>0</v>
      </c>
      <c r="F1" s="2"/>
      <c r="G1" s="3"/>
    </row>
    <row r="2" spans="4:7" ht="14.25">
      <c r="D2" s="2" t="s">
        <v>1</v>
      </c>
      <c r="E2" s="2"/>
      <c r="F2" s="2"/>
      <c r="G2" s="3"/>
    </row>
    <row r="3" spans="4:7" ht="14.25">
      <c r="D3" s="2"/>
      <c r="E3" s="2" t="s">
        <v>2</v>
      </c>
      <c r="F3" s="2"/>
      <c r="G3" s="3"/>
    </row>
    <row r="4" spans="4:7" ht="14.25">
      <c r="D4" s="2"/>
      <c r="E4" s="2"/>
      <c r="F4" s="2"/>
      <c r="G4" s="3"/>
    </row>
    <row r="5" ht="12.75">
      <c r="G5" s="3"/>
    </row>
    <row r="6" spans="2:7" ht="18">
      <c r="B6" s="4" t="s">
        <v>3</v>
      </c>
      <c r="C6" s="4"/>
      <c r="G6" s="3"/>
    </row>
    <row r="7" ht="13.5">
      <c r="G7" s="3"/>
    </row>
    <row r="8" spans="1:7" ht="15.75">
      <c r="A8" s="6" t="s">
        <v>5</v>
      </c>
      <c r="B8" s="7"/>
      <c r="C8" s="8"/>
      <c r="D8" s="9"/>
      <c r="E8" s="10" t="s">
        <v>6</v>
      </c>
      <c r="F8" s="11"/>
      <c r="G8" s="3"/>
    </row>
    <row r="9" spans="1:7" ht="16.5" customHeight="1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spans="1:7" ht="12.75" customHeight="1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spans="1:7" ht="15.75" customHeight="1">
      <c r="A11" s="18"/>
      <c r="B11" s="19"/>
      <c r="C11" s="14"/>
      <c r="D11" s="15" t="s">
        <v>17</v>
      </c>
      <c r="E11" s="14"/>
      <c r="F11" s="17" t="s">
        <v>18</v>
      </c>
      <c r="G11" s="3"/>
    </row>
    <row r="12" spans="1:7" ht="12" customHeight="1">
      <c r="A12" s="20">
        <v>1</v>
      </c>
      <c r="B12" s="21">
        <v>2</v>
      </c>
      <c r="C12" s="22">
        <v>6</v>
      </c>
      <c r="D12" s="23">
        <v>3</v>
      </c>
      <c r="E12" s="22">
        <v>4</v>
      </c>
      <c r="F12" s="22">
        <v>5</v>
      </c>
      <c r="G12" s="3"/>
    </row>
    <row r="13" spans="1:7" ht="15.75" customHeight="1">
      <c r="A13" s="24">
        <v>10000000</v>
      </c>
      <c r="B13" s="25" t="s">
        <v>19</v>
      </c>
      <c r="C13" s="26">
        <f aca="true" t="shared" si="0" ref="C13:C16">D13</f>
        <v>46717300</v>
      </c>
      <c r="D13" s="26">
        <f>D14+D28</f>
        <v>46717300</v>
      </c>
      <c r="E13" s="26"/>
      <c r="F13" s="27"/>
      <c r="G13" s="3"/>
    </row>
    <row r="14" spans="1:7" ht="21" customHeight="1">
      <c r="A14" s="24">
        <v>11000000</v>
      </c>
      <c r="B14" s="25" t="s">
        <v>20</v>
      </c>
      <c r="C14" s="26">
        <f t="shared" si="0"/>
        <v>17612200</v>
      </c>
      <c r="D14" s="26">
        <f>D15</f>
        <v>17612200</v>
      </c>
      <c r="E14" s="26"/>
      <c r="F14" s="27"/>
      <c r="G14" s="3"/>
    </row>
    <row r="15" spans="1:7" s="31" customFormat="1" ht="18.75" customHeight="1">
      <c r="A15" s="18">
        <v>11010000</v>
      </c>
      <c r="B15" s="19" t="s">
        <v>21</v>
      </c>
      <c r="C15" s="28">
        <f t="shared" si="0"/>
        <v>17612200</v>
      </c>
      <c r="D15" s="28">
        <f>D16+D18+D21+D23+D25</f>
        <v>17612200</v>
      </c>
      <c r="E15" s="28"/>
      <c r="F15" s="29"/>
      <c r="G15" s="30"/>
    </row>
    <row r="16" spans="1:7" s="33" customFormat="1" ht="17.25" customHeight="1">
      <c r="A16" s="18">
        <v>11010100</v>
      </c>
      <c r="B16" s="19" t="s">
        <v>22</v>
      </c>
      <c r="C16" s="28">
        <f t="shared" si="0"/>
        <v>13297200</v>
      </c>
      <c r="D16" s="28">
        <v>13297200</v>
      </c>
      <c r="E16" s="28"/>
      <c r="F16" s="29"/>
      <c r="G16" s="32"/>
    </row>
    <row r="17" spans="1:7" s="33" customFormat="1" ht="17.25" customHeight="1">
      <c r="A17" s="18"/>
      <c r="B17" s="19" t="s">
        <v>23</v>
      </c>
      <c r="C17" s="28"/>
      <c r="D17" s="28"/>
      <c r="E17" s="28"/>
      <c r="F17" s="29"/>
      <c r="G17" s="32"/>
    </row>
    <row r="18" spans="1:7" ht="18.75" customHeight="1">
      <c r="A18" s="18">
        <v>11010200</v>
      </c>
      <c r="B18" s="19" t="s">
        <v>24</v>
      </c>
      <c r="C18" s="28">
        <f>D18</f>
        <v>2960000</v>
      </c>
      <c r="D18" s="28">
        <v>2960000</v>
      </c>
      <c r="E18" s="28"/>
      <c r="F18" s="29"/>
      <c r="G18" s="3"/>
    </row>
    <row r="19" spans="1:7" ht="13.5" customHeight="1">
      <c r="A19" s="18"/>
      <c r="B19" s="19" t="s">
        <v>25</v>
      </c>
      <c r="C19" s="28"/>
      <c r="D19" s="28"/>
      <c r="E19" s="28"/>
      <c r="F19" s="29"/>
      <c r="G19" s="3"/>
    </row>
    <row r="20" spans="1:7" ht="13.5" customHeight="1">
      <c r="A20" s="18"/>
      <c r="B20" s="19" t="s">
        <v>26</v>
      </c>
      <c r="C20" s="28"/>
      <c r="D20" s="28"/>
      <c r="E20" s="28"/>
      <c r="F20" s="29"/>
      <c r="G20" s="3"/>
    </row>
    <row r="21" spans="1:7" ht="14.25" customHeight="1">
      <c r="A21" s="18">
        <v>11010400</v>
      </c>
      <c r="B21" s="19" t="s">
        <v>27</v>
      </c>
      <c r="C21" s="28">
        <f>D21</f>
        <v>810000</v>
      </c>
      <c r="D21" s="28">
        <v>810000</v>
      </c>
      <c r="E21" s="28"/>
      <c r="F21" s="29"/>
      <c r="G21" s="3"/>
    </row>
    <row r="22" spans="1:7" ht="14.25" customHeight="1">
      <c r="A22" s="18"/>
      <c r="B22" s="19" t="s">
        <v>28</v>
      </c>
      <c r="C22" s="28"/>
      <c r="D22" s="28"/>
      <c r="E22" s="28"/>
      <c r="F22" s="29"/>
      <c r="G22" s="3"/>
    </row>
    <row r="23" spans="1:7" ht="14.25" customHeight="1">
      <c r="A23" s="18">
        <v>11010500</v>
      </c>
      <c r="B23" s="19" t="s">
        <v>29</v>
      </c>
      <c r="C23" s="28">
        <f>D23</f>
        <v>460000</v>
      </c>
      <c r="D23" s="28">
        <v>460000</v>
      </c>
      <c r="E23" s="28"/>
      <c r="F23" s="29"/>
      <c r="G23" s="3"/>
    </row>
    <row r="24" spans="1:7" ht="12" customHeight="1">
      <c r="A24" s="18"/>
      <c r="B24" s="19" t="s">
        <v>30</v>
      </c>
      <c r="C24" s="28"/>
      <c r="D24" s="28"/>
      <c r="E24" s="28"/>
      <c r="F24" s="29"/>
      <c r="G24" s="3"/>
    </row>
    <row r="25" spans="1:7" ht="12.75" customHeight="1">
      <c r="A25" s="18">
        <v>11010900</v>
      </c>
      <c r="B25" s="19" t="s">
        <v>31</v>
      </c>
      <c r="C25" s="28">
        <f>D25</f>
        <v>85000</v>
      </c>
      <c r="D25" s="28">
        <v>85000</v>
      </c>
      <c r="E25" s="28"/>
      <c r="F25" s="29"/>
      <c r="G25" s="3"/>
    </row>
    <row r="26" spans="1:7" ht="14.25" customHeight="1">
      <c r="A26" s="18"/>
      <c r="B26" s="19" t="s">
        <v>32</v>
      </c>
      <c r="C26" s="28"/>
      <c r="D26" s="28"/>
      <c r="E26" s="28"/>
      <c r="F26" s="29"/>
      <c r="G26" s="3"/>
    </row>
    <row r="27" spans="1:7" ht="14.25" customHeight="1">
      <c r="A27" s="18"/>
      <c r="B27" s="19" t="s">
        <v>33</v>
      </c>
      <c r="C27" s="28"/>
      <c r="D27" s="28"/>
      <c r="E27" s="28"/>
      <c r="F27" s="29"/>
      <c r="G27" s="3"/>
    </row>
    <row r="28" spans="1:7" ht="20.25" customHeight="1">
      <c r="A28" s="24">
        <v>18000000</v>
      </c>
      <c r="B28" s="25" t="s">
        <v>34</v>
      </c>
      <c r="C28" s="26">
        <f aca="true" t="shared" si="1" ref="C28:C39">D28</f>
        <v>29105100</v>
      </c>
      <c r="D28" s="26">
        <f>D29+D34+D37</f>
        <v>29105100</v>
      </c>
      <c r="E28" s="26"/>
      <c r="F28" s="27"/>
      <c r="G28" s="3"/>
    </row>
    <row r="29" spans="1:7" ht="20.25" customHeight="1">
      <c r="A29" s="24">
        <v>18010000</v>
      </c>
      <c r="B29" s="25" t="s">
        <v>35</v>
      </c>
      <c r="C29" s="26">
        <f t="shared" si="1"/>
        <v>21755700</v>
      </c>
      <c r="D29" s="26">
        <f>D30+D31+D32+D33</f>
        <v>21755700</v>
      </c>
      <c r="E29" s="26"/>
      <c r="F29" s="27"/>
      <c r="G29" s="3"/>
    </row>
    <row r="30" spans="1:7" ht="15" customHeight="1">
      <c r="A30" s="18">
        <v>18010500</v>
      </c>
      <c r="B30" s="19" t="s">
        <v>36</v>
      </c>
      <c r="C30" s="28">
        <f t="shared" si="1"/>
        <v>8400000</v>
      </c>
      <c r="D30" s="28">
        <v>8400000</v>
      </c>
      <c r="E30" s="28"/>
      <c r="F30" s="29"/>
      <c r="G30" s="3"/>
    </row>
    <row r="31" spans="1:7" ht="16.5" customHeight="1">
      <c r="A31" s="18">
        <v>18010600</v>
      </c>
      <c r="B31" s="19" t="s">
        <v>37</v>
      </c>
      <c r="C31" s="28">
        <f t="shared" si="1"/>
        <v>12055700</v>
      </c>
      <c r="D31" s="28">
        <v>12055700</v>
      </c>
      <c r="E31" s="28"/>
      <c r="F31" s="29"/>
      <c r="G31" s="3"/>
    </row>
    <row r="32" spans="1:7" ht="13.5" customHeight="1">
      <c r="A32" s="18">
        <v>18010700</v>
      </c>
      <c r="B32" s="19" t="s">
        <v>38</v>
      </c>
      <c r="C32" s="28">
        <f t="shared" si="1"/>
        <v>480000</v>
      </c>
      <c r="D32" s="28">
        <v>480000</v>
      </c>
      <c r="E32" s="28"/>
      <c r="F32" s="29"/>
      <c r="G32" s="3"/>
    </row>
    <row r="33" spans="1:7" ht="14.25" customHeight="1">
      <c r="A33" s="18">
        <v>18010900</v>
      </c>
      <c r="B33" s="19" t="s">
        <v>39</v>
      </c>
      <c r="C33" s="28">
        <f t="shared" si="1"/>
        <v>820000</v>
      </c>
      <c r="D33" s="28">
        <v>820000</v>
      </c>
      <c r="E33" s="28"/>
      <c r="F33" s="29"/>
      <c r="G33" s="3"/>
    </row>
    <row r="34" spans="1:7" ht="14.25" customHeight="1">
      <c r="A34" s="24">
        <v>18020000</v>
      </c>
      <c r="B34" s="25" t="s">
        <v>40</v>
      </c>
      <c r="C34" s="26">
        <f t="shared" si="1"/>
        <v>6906000</v>
      </c>
      <c r="D34" s="26">
        <f>D35+D36</f>
        <v>6906000</v>
      </c>
      <c r="E34" s="26"/>
      <c r="F34" s="27"/>
      <c r="G34" s="3"/>
    </row>
    <row r="35" spans="1:7" ht="14.25" customHeight="1">
      <c r="A35" s="18">
        <v>18020100</v>
      </c>
      <c r="B35" s="19" t="s">
        <v>41</v>
      </c>
      <c r="C35" s="28">
        <f t="shared" si="1"/>
        <v>4744400</v>
      </c>
      <c r="D35" s="28">
        <v>4744400</v>
      </c>
      <c r="E35" s="28"/>
      <c r="F35" s="29"/>
      <c r="G35" s="3"/>
    </row>
    <row r="36" spans="1:7" ht="14.25" customHeight="1">
      <c r="A36" s="18">
        <v>18020200</v>
      </c>
      <c r="B36" s="19" t="s">
        <v>42</v>
      </c>
      <c r="C36" s="28">
        <f t="shared" si="1"/>
        <v>2161600</v>
      </c>
      <c r="D36" s="28">
        <v>2161600</v>
      </c>
      <c r="E36" s="28"/>
      <c r="F36" s="29"/>
      <c r="G36" s="3"/>
    </row>
    <row r="37" spans="1:7" ht="14.25" customHeight="1">
      <c r="A37" s="24">
        <v>18030000</v>
      </c>
      <c r="B37" s="25" t="s">
        <v>43</v>
      </c>
      <c r="C37" s="26">
        <f t="shared" si="1"/>
        <v>443400</v>
      </c>
      <c r="D37" s="26">
        <f>D38+D39</f>
        <v>443400</v>
      </c>
      <c r="E37" s="26"/>
      <c r="F37" s="27"/>
      <c r="G37" s="3"/>
    </row>
    <row r="38" spans="1:7" ht="14.25" customHeight="1">
      <c r="A38" s="18">
        <v>18030100</v>
      </c>
      <c r="B38" s="19" t="s">
        <v>44</v>
      </c>
      <c r="C38" s="28">
        <f t="shared" si="1"/>
        <v>398700</v>
      </c>
      <c r="D38" s="28">
        <v>398700</v>
      </c>
      <c r="E38" s="28"/>
      <c r="F38" s="29"/>
      <c r="G38" s="3"/>
    </row>
    <row r="39" spans="1:7" ht="14.25" customHeight="1">
      <c r="A39" s="18">
        <v>18030200</v>
      </c>
      <c r="B39" s="19" t="s">
        <v>45</v>
      </c>
      <c r="C39" s="28">
        <f t="shared" si="1"/>
        <v>44700</v>
      </c>
      <c r="D39" s="28">
        <v>44700</v>
      </c>
      <c r="E39" s="28"/>
      <c r="F39" s="29"/>
      <c r="G39" s="3"/>
    </row>
    <row r="40" spans="1:7" ht="15.75" customHeight="1">
      <c r="A40" s="24">
        <v>20000000</v>
      </c>
      <c r="B40" s="25" t="s">
        <v>46</v>
      </c>
      <c r="C40" s="26">
        <f>D40+E40</f>
        <v>17723341</v>
      </c>
      <c r="D40" s="26">
        <f>D41+D45+D65</f>
        <v>8057400</v>
      </c>
      <c r="E40" s="26">
        <f>E68</f>
        <v>9665941</v>
      </c>
      <c r="F40" s="27"/>
      <c r="G40" s="3"/>
    </row>
    <row r="41" spans="1:7" ht="15.75">
      <c r="A41" s="24">
        <v>21000000</v>
      </c>
      <c r="B41" s="25" t="s">
        <v>47</v>
      </c>
      <c r="C41" s="26">
        <f aca="true" t="shared" si="2" ref="C41:C44">D41</f>
        <v>39500</v>
      </c>
      <c r="D41" s="26">
        <f>D42</f>
        <v>39500</v>
      </c>
      <c r="E41" s="26"/>
      <c r="F41" s="27"/>
      <c r="G41" s="3"/>
    </row>
    <row r="42" spans="1:7" ht="14.25" customHeight="1">
      <c r="A42" s="24">
        <v>21080000</v>
      </c>
      <c r="B42" s="25" t="s">
        <v>48</v>
      </c>
      <c r="C42" s="26">
        <f t="shared" si="2"/>
        <v>39500</v>
      </c>
      <c r="D42" s="26">
        <f>D43+D44</f>
        <v>39500</v>
      </c>
      <c r="E42" s="26"/>
      <c r="F42" s="27"/>
      <c r="G42" s="3"/>
    </row>
    <row r="43" spans="1:7" ht="14.25" customHeight="1">
      <c r="A43" s="18">
        <v>21080500</v>
      </c>
      <c r="B43" s="19" t="s">
        <v>48</v>
      </c>
      <c r="C43" s="28">
        <f t="shared" si="2"/>
        <v>7500</v>
      </c>
      <c r="D43" s="28">
        <v>7500</v>
      </c>
      <c r="E43" s="28"/>
      <c r="F43" s="29"/>
      <c r="G43" s="3"/>
    </row>
    <row r="44" spans="1:7" ht="14.25" customHeight="1">
      <c r="A44" s="18">
        <v>21081100</v>
      </c>
      <c r="B44" s="19" t="s">
        <v>49</v>
      </c>
      <c r="C44" s="28">
        <f t="shared" si="2"/>
        <v>32000</v>
      </c>
      <c r="D44" s="28">
        <v>32000</v>
      </c>
      <c r="E44" s="28"/>
      <c r="F44" s="29"/>
      <c r="G44" s="3"/>
    </row>
    <row r="45" spans="1:7" ht="15.75">
      <c r="A45" s="24">
        <v>22000000</v>
      </c>
      <c r="B45" s="25" t="s">
        <v>50</v>
      </c>
      <c r="C45" s="26">
        <f>C57+C47</f>
        <v>7961900</v>
      </c>
      <c r="D45" s="26">
        <f>D57+D47</f>
        <v>7961900</v>
      </c>
      <c r="E45" s="26"/>
      <c r="F45" s="27"/>
      <c r="G45" s="3"/>
    </row>
    <row r="46" spans="1:7" ht="15.75">
      <c r="A46" s="18"/>
      <c r="B46" s="25" t="s">
        <v>51</v>
      </c>
      <c r="C46" s="28"/>
      <c r="D46" s="28"/>
      <c r="E46" s="28"/>
      <c r="F46" s="29"/>
      <c r="G46" s="3"/>
    </row>
    <row r="47" spans="1:7" ht="15.75">
      <c r="A47" s="24">
        <v>22010000</v>
      </c>
      <c r="B47" s="25" t="s">
        <v>52</v>
      </c>
      <c r="C47" s="26">
        <f aca="true" t="shared" si="3" ref="C47:C48">D47</f>
        <v>5241900</v>
      </c>
      <c r="D47" s="26">
        <f>D48+D50+D51+F53+D53</f>
        <v>5241900</v>
      </c>
      <c r="E47" s="28"/>
      <c r="F47" s="29"/>
      <c r="G47" s="3"/>
    </row>
    <row r="48" spans="1:7" ht="15">
      <c r="A48" s="18">
        <v>22010300</v>
      </c>
      <c r="B48" s="19" t="s">
        <v>53</v>
      </c>
      <c r="C48" s="28">
        <f t="shared" si="3"/>
        <v>402000</v>
      </c>
      <c r="D48" s="28">
        <v>402000</v>
      </c>
      <c r="E48" s="28"/>
      <c r="F48" s="29"/>
      <c r="G48" s="3"/>
    </row>
    <row r="49" spans="1:7" ht="15.75">
      <c r="A49" s="24"/>
      <c r="B49" s="19" t="s">
        <v>54</v>
      </c>
      <c r="C49" s="26"/>
      <c r="D49" s="26"/>
      <c r="E49" s="28"/>
      <c r="F49" s="29"/>
      <c r="G49" s="3"/>
    </row>
    <row r="50" spans="1:7" ht="15">
      <c r="A50" s="18">
        <v>22012500</v>
      </c>
      <c r="B50" s="19" t="s">
        <v>55</v>
      </c>
      <c r="C50" s="28">
        <f aca="true" t="shared" si="4" ref="C50:C51">D50</f>
        <v>3281600</v>
      </c>
      <c r="D50" s="28">
        <v>3281600</v>
      </c>
      <c r="E50" s="28"/>
      <c r="F50" s="29"/>
      <c r="G50" s="3"/>
    </row>
    <row r="51" spans="1:7" ht="15">
      <c r="A51" s="18">
        <v>22012600</v>
      </c>
      <c r="B51" s="19" t="s">
        <v>56</v>
      </c>
      <c r="C51" s="28">
        <f t="shared" si="4"/>
        <v>1528000</v>
      </c>
      <c r="D51" s="28">
        <v>1528000</v>
      </c>
      <c r="E51" s="28"/>
      <c r="F51" s="29"/>
      <c r="G51" s="3"/>
    </row>
    <row r="52" spans="1:7" ht="15">
      <c r="A52" s="18"/>
      <c r="B52" s="19" t="s">
        <v>57</v>
      </c>
      <c r="C52" s="28"/>
      <c r="D52" s="28"/>
      <c r="E52" s="28"/>
      <c r="F52" s="29"/>
      <c r="G52" s="3"/>
    </row>
    <row r="53" spans="1:7" ht="15">
      <c r="A53" s="18">
        <v>22012900</v>
      </c>
      <c r="B53" s="19" t="s">
        <v>58</v>
      </c>
      <c r="C53" s="28">
        <f>D53</f>
        <v>30300</v>
      </c>
      <c r="D53" s="28">
        <v>30300</v>
      </c>
      <c r="E53" s="28"/>
      <c r="F53" s="29"/>
      <c r="G53" s="3"/>
    </row>
    <row r="54" spans="1:7" ht="15">
      <c r="A54" s="18"/>
      <c r="B54" s="19" t="s">
        <v>59</v>
      </c>
      <c r="C54" s="28"/>
      <c r="D54" s="28"/>
      <c r="E54" s="28"/>
      <c r="F54" s="29"/>
      <c r="G54" s="3"/>
    </row>
    <row r="55" spans="1:7" ht="15">
      <c r="A55" s="18"/>
      <c r="B55" s="19" t="s">
        <v>60</v>
      </c>
      <c r="C55" s="28"/>
      <c r="D55" s="28"/>
      <c r="E55" s="28"/>
      <c r="F55" s="29"/>
      <c r="G55" s="3"/>
    </row>
    <row r="56" spans="1:7" ht="15">
      <c r="A56" s="18"/>
      <c r="B56" s="19" t="s">
        <v>61</v>
      </c>
      <c r="C56" s="28"/>
      <c r="D56" s="28"/>
      <c r="E56" s="28"/>
      <c r="F56" s="29"/>
      <c r="G56" s="3"/>
    </row>
    <row r="57" spans="1:7" ht="15.75">
      <c r="A57" s="24">
        <v>22090000</v>
      </c>
      <c r="B57" s="25" t="s">
        <v>62</v>
      </c>
      <c r="C57" s="26">
        <f aca="true" t="shared" si="5" ref="C57:C58">D57</f>
        <v>2720000</v>
      </c>
      <c r="D57" s="26">
        <f>D58+D60+D61+D63</f>
        <v>2720000</v>
      </c>
      <c r="E57" s="26"/>
      <c r="F57" s="27"/>
      <c r="G57" s="3"/>
    </row>
    <row r="58" spans="1:7" ht="15">
      <c r="A58" s="18">
        <v>22090100</v>
      </c>
      <c r="B58" s="19" t="s">
        <v>63</v>
      </c>
      <c r="C58" s="28">
        <f t="shared" si="5"/>
        <v>14100</v>
      </c>
      <c r="D58" s="34">
        <v>14100</v>
      </c>
      <c r="E58" s="28"/>
      <c r="F58" s="29"/>
      <c r="G58" s="3"/>
    </row>
    <row r="59" spans="1:7" ht="15">
      <c r="A59" s="18"/>
      <c r="B59" s="19" t="s">
        <v>64</v>
      </c>
      <c r="C59" s="28"/>
      <c r="D59" s="34"/>
      <c r="E59" s="28"/>
      <c r="F59" s="29"/>
      <c r="G59" s="3"/>
    </row>
    <row r="60" spans="1:7" ht="15">
      <c r="A60" s="18">
        <v>22090200</v>
      </c>
      <c r="B60" s="19" t="s">
        <v>65</v>
      </c>
      <c r="C60" s="28">
        <f aca="true" t="shared" si="6" ref="C60:C61">D60</f>
        <v>0</v>
      </c>
      <c r="D60" s="34">
        <v>0</v>
      </c>
      <c r="E60" s="28"/>
      <c r="F60" s="29"/>
      <c r="G60" s="3"/>
    </row>
    <row r="61" spans="1:7" ht="15">
      <c r="A61" s="18">
        <v>22090300</v>
      </c>
      <c r="B61" s="19" t="s">
        <v>66</v>
      </c>
      <c r="C61" s="28">
        <f t="shared" si="6"/>
        <v>0</v>
      </c>
      <c r="D61" s="34">
        <v>0</v>
      </c>
      <c r="E61" s="28"/>
      <c r="F61" s="29"/>
      <c r="G61" s="3"/>
    </row>
    <row r="62" spans="1:7" ht="15">
      <c r="A62" s="18"/>
      <c r="B62" s="19" t="s">
        <v>67</v>
      </c>
      <c r="C62" s="28"/>
      <c r="D62" s="34"/>
      <c r="E62" s="28"/>
      <c r="F62" s="29"/>
      <c r="G62" s="3"/>
    </row>
    <row r="63" spans="1:7" ht="15">
      <c r="A63" s="18">
        <v>22090400</v>
      </c>
      <c r="B63" s="19" t="s">
        <v>68</v>
      </c>
      <c r="C63" s="28">
        <f>D63</f>
        <v>2705900</v>
      </c>
      <c r="D63" s="34">
        <v>2705900</v>
      </c>
      <c r="E63" s="28"/>
      <c r="F63" s="29"/>
      <c r="G63" s="3"/>
    </row>
    <row r="64" spans="1:7" ht="15">
      <c r="A64" s="18"/>
      <c r="B64" s="19" t="s">
        <v>69</v>
      </c>
      <c r="C64" s="28"/>
      <c r="D64" s="28"/>
      <c r="E64" s="28"/>
      <c r="F64" s="29"/>
      <c r="G64" s="3"/>
    </row>
    <row r="65" spans="1:7" ht="15.75">
      <c r="A65" s="24">
        <v>24000000</v>
      </c>
      <c r="B65" s="25" t="s">
        <v>70</v>
      </c>
      <c r="C65" s="26">
        <f aca="true" t="shared" si="7" ref="C65:C67">D65</f>
        <v>56000</v>
      </c>
      <c r="D65" s="26">
        <f aca="true" t="shared" si="8" ref="D65:D66">D66</f>
        <v>56000</v>
      </c>
      <c r="E65" s="26"/>
      <c r="F65" s="27"/>
      <c r="G65" s="3"/>
    </row>
    <row r="66" spans="1:7" ht="15.75">
      <c r="A66" s="24">
        <v>24060000</v>
      </c>
      <c r="B66" s="25" t="s">
        <v>48</v>
      </c>
      <c r="C66" s="26">
        <f t="shared" si="7"/>
        <v>56000</v>
      </c>
      <c r="D66" s="26">
        <f t="shared" si="8"/>
        <v>56000</v>
      </c>
      <c r="E66" s="26"/>
      <c r="F66" s="27"/>
      <c r="G66" s="3"/>
    </row>
    <row r="67" spans="1:7" ht="15">
      <c r="A67" s="18">
        <v>24060300</v>
      </c>
      <c r="B67" s="19" t="s">
        <v>48</v>
      </c>
      <c r="C67" s="28">
        <f t="shared" si="7"/>
        <v>56000</v>
      </c>
      <c r="D67" s="28">
        <v>56000</v>
      </c>
      <c r="E67" s="28"/>
      <c r="F67" s="29"/>
      <c r="G67" s="3"/>
    </row>
    <row r="68" spans="1:7" ht="15.75">
      <c r="A68" s="24">
        <v>25000000</v>
      </c>
      <c r="B68" s="25" t="s">
        <v>71</v>
      </c>
      <c r="C68" s="26">
        <f aca="true" t="shared" si="9" ref="C68:C69">E68</f>
        <v>9665941</v>
      </c>
      <c r="D68" s="28"/>
      <c r="E68" s="26">
        <f>E69</f>
        <v>9665941</v>
      </c>
      <c r="F68" s="29"/>
      <c r="G68" s="3"/>
    </row>
    <row r="69" spans="1:7" ht="15.75">
      <c r="A69" s="24">
        <v>25010000</v>
      </c>
      <c r="B69" s="25" t="s">
        <v>72</v>
      </c>
      <c r="C69" s="26">
        <f t="shared" si="9"/>
        <v>9665941</v>
      </c>
      <c r="D69" s="28"/>
      <c r="E69" s="26">
        <f>E71+E72</f>
        <v>9665941</v>
      </c>
      <c r="F69" s="29"/>
      <c r="G69" s="3"/>
    </row>
    <row r="70" spans="1:7" ht="15.75">
      <c r="A70" s="24"/>
      <c r="B70" s="25" t="s">
        <v>73</v>
      </c>
      <c r="C70" s="28"/>
      <c r="D70" s="28"/>
      <c r="E70" s="28"/>
      <c r="F70" s="29"/>
      <c r="G70" s="3"/>
    </row>
    <row r="71" spans="1:7" ht="15">
      <c r="A71" s="18">
        <v>25010100</v>
      </c>
      <c r="B71" s="19" t="s">
        <v>74</v>
      </c>
      <c r="C71" s="28">
        <f aca="true" t="shared" si="10" ref="C71:C72">E71</f>
        <v>9330718</v>
      </c>
      <c r="D71" s="28"/>
      <c r="E71" s="34">
        <v>9330718</v>
      </c>
      <c r="F71" s="29"/>
      <c r="G71" s="3"/>
    </row>
    <row r="72" spans="1:7" ht="15">
      <c r="A72" s="18">
        <v>25010300</v>
      </c>
      <c r="B72" s="19" t="s">
        <v>75</v>
      </c>
      <c r="C72" s="28">
        <f t="shared" si="10"/>
        <v>335223</v>
      </c>
      <c r="D72" s="28"/>
      <c r="E72" s="34">
        <v>335223</v>
      </c>
      <c r="F72" s="29"/>
      <c r="G72" s="3"/>
    </row>
    <row r="73" spans="1:7" ht="15.75">
      <c r="A73" s="24">
        <v>30000000</v>
      </c>
      <c r="B73" s="19" t="s">
        <v>76</v>
      </c>
      <c r="C73" s="26">
        <f aca="true" t="shared" si="11" ref="C73:C75">D73</f>
        <v>28000</v>
      </c>
      <c r="D73" s="26">
        <f aca="true" t="shared" si="12" ref="D73:D74">D74</f>
        <v>28000</v>
      </c>
      <c r="E73" s="26"/>
      <c r="F73" s="27"/>
      <c r="G73" s="3"/>
    </row>
    <row r="74" spans="1:7" ht="15.75">
      <c r="A74" s="24">
        <v>31000000</v>
      </c>
      <c r="B74" s="25" t="s">
        <v>77</v>
      </c>
      <c r="C74" s="26">
        <f t="shared" si="11"/>
        <v>28000</v>
      </c>
      <c r="D74" s="26">
        <f t="shared" si="12"/>
        <v>28000</v>
      </c>
      <c r="E74" s="26"/>
      <c r="F74" s="27"/>
      <c r="G74" s="3"/>
    </row>
    <row r="75" spans="1:7" ht="15">
      <c r="A75" s="18">
        <v>31010200</v>
      </c>
      <c r="B75" s="19" t="s">
        <v>78</v>
      </c>
      <c r="C75" s="28">
        <f t="shared" si="11"/>
        <v>28000</v>
      </c>
      <c r="D75" s="28">
        <v>28000</v>
      </c>
      <c r="E75" s="28"/>
      <c r="F75" s="29"/>
      <c r="G75" s="3"/>
    </row>
    <row r="76" spans="1:7" ht="15">
      <c r="A76" s="18"/>
      <c r="B76" s="19" t="s">
        <v>79</v>
      </c>
      <c r="C76" s="28"/>
      <c r="D76" s="28"/>
      <c r="E76" s="28"/>
      <c r="F76" s="29"/>
      <c r="G76" s="3"/>
    </row>
    <row r="77" spans="1:7" ht="15.75">
      <c r="A77" s="18"/>
      <c r="B77" s="19" t="s">
        <v>80</v>
      </c>
      <c r="C77" s="28"/>
      <c r="D77" s="28"/>
      <c r="E77" s="28"/>
      <c r="F77" s="29"/>
      <c r="G77" s="3"/>
    </row>
    <row r="78" spans="1:7" ht="16.5">
      <c r="A78" s="35"/>
      <c r="B78" s="36" t="s">
        <v>81</v>
      </c>
      <c r="C78" s="37">
        <f>C13+C40+C73</f>
        <v>64468641</v>
      </c>
      <c r="D78" s="37">
        <f>D13+D40+D73</f>
        <v>54802700</v>
      </c>
      <c r="E78" s="37">
        <f>E40</f>
        <v>9665941</v>
      </c>
      <c r="F78" s="38"/>
      <c r="G78" s="3"/>
    </row>
    <row r="79" spans="1:7" ht="15.75">
      <c r="A79" s="39">
        <v>40000000</v>
      </c>
      <c r="B79" s="40" t="s">
        <v>82</v>
      </c>
      <c r="C79" s="41">
        <f aca="true" t="shared" si="13" ref="C79:C81">D79+E79</f>
        <v>288371918</v>
      </c>
      <c r="D79" s="26">
        <f aca="true" t="shared" si="14" ref="D79:D80">D80</f>
        <v>288371918</v>
      </c>
      <c r="E79" s="26">
        <f aca="true" t="shared" si="15" ref="E79:E80">E80</f>
        <v>0</v>
      </c>
      <c r="F79" s="27">
        <f aca="true" t="shared" si="16" ref="F79:F80">F80</f>
        <v>0</v>
      </c>
      <c r="G79" s="3"/>
    </row>
    <row r="80" spans="1:7" ht="15.75">
      <c r="A80" s="24">
        <v>41000000</v>
      </c>
      <c r="B80" s="42" t="s">
        <v>83</v>
      </c>
      <c r="C80" s="26">
        <f t="shared" si="13"/>
        <v>288371918</v>
      </c>
      <c r="D80" s="26">
        <f t="shared" si="14"/>
        <v>288371918</v>
      </c>
      <c r="E80" s="26">
        <f t="shared" si="15"/>
        <v>0</v>
      </c>
      <c r="F80" s="27">
        <f t="shared" si="16"/>
        <v>0</v>
      </c>
      <c r="G80" s="3"/>
    </row>
    <row r="81" spans="1:7" ht="15.75">
      <c r="A81" s="24">
        <v>41030000</v>
      </c>
      <c r="B81" s="42" t="s">
        <v>84</v>
      </c>
      <c r="C81" s="26">
        <f t="shared" si="13"/>
        <v>288371918</v>
      </c>
      <c r="D81" s="26">
        <f>D84+D88+D92+D95+D119+D97</f>
        <v>288371918</v>
      </c>
      <c r="E81" s="26">
        <f>E101</f>
        <v>0</v>
      </c>
      <c r="F81" s="27">
        <v>0</v>
      </c>
      <c r="G81" s="3"/>
    </row>
    <row r="82" spans="1:7" ht="15">
      <c r="A82" s="18"/>
      <c r="B82" s="43" t="s">
        <v>85</v>
      </c>
      <c r="C82" s="34"/>
      <c r="D82" s="28"/>
      <c r="E82" s="28"/>
      <c r="F82" s="29"/>
      <c r="G82" s="3"/>
    </row>
    <row r="83" spans="1:7" ht="15">
      <c r="A83" s="18"/>
      <c r="B83" s="43"/>
      <c r="C83" s="34"/>
      <c r="D83" s="28"/>
      <c r="E83" s="28"/>
      <c r="F83" s="29"/>
      <c r="G83" s="3"/>
    </row>
    <row r="84" spans="1:7" ht="15">
      <c r="A84" s="18">
        <v>41030600</v>
      </c>
      <c r="B84" s="43" t="s">
        <v>86</v>
      </c>
      <c r="C84" s="34">
        <f>D84</f>
        <v>117323500</v>
      </c>
      <c r="D84" s="28">
        <v>117323500</v>
      </c>
      <c r="E84" s="28"/>
      <c r="F84" s="29"/>
      <c r="G84" s="3"/>
    </row>
    <row r="85" spans="1:7" ht="15">
      <c r="A85" s="18"/>
      <c r="B85" s="43" t="s">
        <v>87</v>
      </c>
      <c r="C85" s="34"/>
      <c r="D85" s="28"/>
      <c r="E85" s="28"/>
      <c r="F85" s="29"/>
      <c r="G85" s="3"/>
    </row>
    <row r="86" spans="1:7" ht="15">
      <c r="A86" s="18"/>
      <c r="B86" s="43" t="s">
        <v>88</v>
      </c>
      <c r="C86" s="34"/>
      <c r="D86" s="28"/>
      <c r="E86" s="28"/>
      <c r="F86" s="29"/>
      <c r="G86" s="3"/>
    </row>
    <row r="87" spans="1:7" ht="15">
      <c r="A87" s="18"/>
      <c r="B87" s="43" t="s">
        <v>89</v>
      </c>
      <c r="C87" s="34"/>
      <c r="D87" s="28"/>
      <c r="E87" s="28"/>
      <c r="F87" s="29"/>
      <c r="G87" s="3"/>
    </row>
    <row r="88" spans="1:7" ht="15">
      <c r="A88" s="18">
        <v>41030800</v>
      </c>
      <c r="B88" s="43" t="s">
        <v>90</v>
      </c>
      <c r="C88" s="34">
        <f>D88</f>
        <v>81555600</v>
      </c>
      <c r="D88" s="28">
        <v>81555600</v>
      </c>
      <c r="E88" s="28"/>
      <c r="F88" s="29"/>
      <c r="G88" s="3"/>
    </row>
    <row r="89" spans="1:7" ht="15">
      <c r="A89" s="18"/>
      <c r="B89" s="43" t="s">
        <v>91</v>
      </c>
      <c r="C89" s="34"/>
      <c r="D89" s="28"/>
      <c r="E89" s="28"/>
      <c r="F89" s="29"/>
      <c r="G89" s="3"/>
    </row>
    <row r="90" spans="1:7" ht="15">
      <c r="A90" s="18"/>
      <c r="B90" s="43" t="s">
        <v>92</v>
      </c>
      <c r="C90" s="34"/>
      <c r="D90" s="28"/>
      <c r="E90" s="28"/>
      <c r="F90" s="29"/>
      <c r="G90" s="3"/>
    </row>
    <row r="91" spans="1:7" ht="15">
      <c r="A91" s="18"/>
      <c r="B91" s="43" t="s">
        <v>93</v>
      </c>
      <c r="C91" s="34"/>
      <c r="D91" s="28"/>
      <c r="E91" s="28"/>
      <c r="F91" s="29"/>
      <c r="G91" s="3"/>
    </row>
    <row r="92" spans="1:7" ht="15">
      <c r="A92" s="18">
        <v>41031000</v>
      </c>
      <c r="B92" s="43" t="s">
        <v>94</v>
      </c>
      <c r="C92" s="34">
        <f>D92</f>
        <v>8640</v>
      </c>
      <c r="D92" s="28">
        <v>8640</v>
      </c>
      <c r="E92" s="28"/>
      <c r="F92" s="29"/>
      <c r="G92" s="3"/>
    </row>
    <row r="93" spans="1:7" ht="15">
      <c r="A93" s="18"/>
      <c r="B93" s="43" t="s">
        <v>95</v>
      </c>
      <c r="C93" s="34"/>
      <c r="D93" s="28"/>
      <c r="E93" s="28"/>
      <c r="F93" s="29"/>
      <c r="G93" s="3"/>
    </row>
    <row r="94" spans="1:7" ht="15">
      <c r="A94" s="18"/>
      <c r="B94" s="43" t="s">
        <v>96</v>
      </c>
      <c r="C94" s="34"/>
      <c r="D94" s="28"/>
      <c r="E94" s="28"/>
      <c r="F94" s="29"/>
      <c r="G94" s="3"/>
    </row>
    <row r="95" spans="1:7" ht="15">
      <c r="A95" s="44">
        <v>41033900</v>
      </c>
      <c r="B95" s="43" t="s">
        <v>97</v>
      </c>
      <c r="C95" s="34">
        <f>D95</f>
        <v>54144043</v>
      </c>
      <c r="D95" s="28">
        <v>54144043</v>
      </c>
      <c r="E95" s="28"/>
      <c r="F95" s="29"/>
      <c r="G95" s="3"/>
    </row>
    <row r="96" spans="1:7" ht="15">
      <c r="A96" s="44"/>
      <c r="B96" s="43"/>
      <c r="C96" s="34"/>
      <c r="D96" s="28"/>
      <c r="E96" s="28"/>
      <c r="F96" s="29"/>
      <c r="G96" s="3"/>
    </row>
    <row r="97" spans="1:7" ht="15">
      <c r="A97" s="44">
        <v>41035000</v>
      </c>
      <c r="B97" s="43" t="s">
        <v>98</v>
      </c>
      <c r="C97" s="34">
        <f aca="true" t="shared" si="17" ref="C97:C98">D97</f>
        <v>34179502</v>
      </c>
      <c r="D97" s="28">
        <f>D98+D100+D101+D103+D108+D112+D116</f>
        <v>34179502</v>
      </c>
      <c r="E97" s="28"/>
      <c r="F97" s="29"/>
      <c r="G97" s="3"/>
    </row>
    <row r="98" spans="1:7" ht="15">
      <c r="A98" s="18">
        <v>41035000</v>
      </c>
      <c r="B98" s="43" t="s">
        <v>99</v>
      </c>
      <c r="C98" s="34">
        <f t="shared" si="17"/>
        <v>50000</v>
      </c>
      <c r="D98" s="28">
        <v>50000</v>
      </c>
      <c r="E98" s="28"/>
      <c r="F98" s="29"/>
      <c r="G98" s="3"/>
    </row>
    <row r="99" spans="1:7" ht="15">
      <c r="A99" s="44"/>
      <c r="B99" s="43" t="s">
        <v>100</v>
      </c>
      <c r="C99" s="34"/>
      <c r="D99" s="28"/>
      <c r="E99" s="28"/>
      <c r="F99" s="29"/>
      <c r="G99" s="3"/>
    </row>
    <row r="100" spans="1:7" ht="15">
      <c r="A100" s="45">
        <v>41035000</v>
      </c>
      <c r="B100" s="43" t="s">
        <v>101</v>
      </c>
      <c r="C100" s="34">
        <f aca="true" t="shared" si="18" ref="C100:C101">D100</f>
        <v>33260600</v>
      </c>
      <c r="D100" s="34">
        <v>33260600</v>
      </c>
      <c r="E100" s="28"/>
      <c r="F100" s="29"/>
      <c r="G100" s="3"/>
    </row>
    <row r="101" spans="1:7" ht="15">
      <c r="A101" s="45">
        <v>41035000</v>
      </c>
      <c r="B101" s="46" t="s">
        <v>102</v>
      </c>
      <c r="C101" s="34">
        <f t="shared" si="18"/>
        <v>391433</v>
      </c>
      <c r="D101" s="28">
        <v>391433</v>
      </c>
      <c r="E101" s="28"/>
      <c r="F101" s="29"/>
      <c r="G101" s="3"/>
    </row>
    <row r="102" spans="1:7" ht="15">
      <c r="A102" s="45"/>
      <c r="B102" s="46" t="s">
        <v>103</v>
      </c>
      <c r="C102" s="34"/>
      <c r="D102" s="28"/>
      <c r="E102" s="28"/>
      <c r="F102" s="29"/>
      <c r="G102" s="3"/>
    </row>
    <row r="103" spans="1:7" ht="15">
      <c r="A103" s="45">
        <v>41035000</v>
      </c>
      <c r="B103" s="46" t="s">
        <v>104</v>
      </c>
      <c r="C103" s="34">
        <f>D103</f>
        <v>100000</v>
      </c>
      <c r="D103" s="28">
        <v>100000</v>
      </c>
      <c r="E103" s="28"/>
      <c r="F103" s="29"/>
      <c r="G103" s="3"/>
    </row>
    <row r="104" spans="1:7" ht="15">
      <c r="A104" s="45"/>
      <c r="B104" s="46" t="s">
        <v>105</v>
      </c>
      <c r="C104" s="34"/>
      <c r="D104" s="28"/>
      <c r="E104" s="28"/>
      <c r="F104" s="29"/>
      <c r="G104" s="3"/>
    </row>
    <row r="105" spans="1:7" ht="15">
      <c r="A105" s="45"/>
      <c r="B105" s="46" t="s">
        <v>106</v>
      </c>
      <c r="C105" s="34"/>
      <c r="D105" s="28"/>
      <c r="E105" s="28"/>
      <c r="F105" s="29"/>
      <c r="G105" s="3"/>
    </row>
    <row r="106" spans="1:7" ht="15">
      <c r="A106" s="45"/>
      <c r="B106" s="46" t="s">
        <v>107</v>
      </c>
      <c r="C106" s="34"/>
      <c r="D106" s="28"/>
      <c r="E106" s="28"/>
      <c r="F106" s="29"/>
      <c r="G106" s="3"/>
    </row>
    <row r="107" spans="1:7" ht="15">
      <c r="A107" s="45"/>
      <c r="B107" s="46" t="s">
        <v>108</v>
      </c>
      <c r="C107" s="34"/>
      <c r="D107" s="28"/>
      <c r="E107" s="28"/>
      <c r="F107" s="29"/>
      <c r="G107" s="3"/>
    </row>
    <row r="108" spans="1:7" ht="15">
      <c r="A108" s="45">
        <v>41035000</v>
      </c>
      <c r="B108" s="46" t="s">
        <v>109</v>
      </c>
      <c r="C108" s="34">
        <f>D108</f>
        <v>7500</v>
      </c>
      <c r="D108" s="28">
        <v>7500</v>
      </c>
      <c r="E108" s="28"/>
      <c r="F108" s="29"/>
      <c r="G108" s="3"/>
    </row>
    <row r="109" spans="1:7" ht="15">
      <c r="A109" s="45"/>
      <c r="B109" s="46" t="s">
        <v>110</v>
      </c>
      <c r="C109" s="34"/>
      <c r="D109" s="28"/>
      <c r="E109" s="28"/>
      <c r="F109" s="29"/>
      <c r="G109" s="3"/>
    </row>
    <row r="110" spans="1:7" ht="15">
      <c r="A110" s="45"/>
      <c r="B110" s="46" t="s">
        <v>111</v>
      </c>
      <c r="C110" s="34"/>
      <c r="D110" s="28"/>
      <c r="E110" s="28"/>
      <c r="F110" s="29"/>
      <c r="G110" s="3"/>
    </row>
    <row r="111" spans="1:7" ht="15">
      <c r="A111" s="45"/>
      <c r="B111" s="46" t="s">
        <v>112</v>
      </c>
      <c r="C111" s="34"/>
      <c r="D111" s="28"/>
      <c r="E111" s="28"/>
      <c r="F111" s="29"/>
      <c r="G111" s="3"/>
    </row>
    <row r="112" spans="1:7" ht="15">
      <c r="A112" s="45">
        <v>41035000</v>
      </c>
      <c r="B112" s="46" t="s">
        <v>109</v>
      </c>
      <c r="C112" s="34">
        <f>D112</f>
        <v>360000</v>
      </c>
      <c r="D112" s="28">
        <v>360000</v>
      </c>
      <c r="E112" s="28"/>
      <c r="F112" s="29"/>
      <c r="G112" s="3"/>
    </row>
    <row r="113" spans="1:7" ht="15">
      <c r="A113" s="45"/>
      <c r="B113" s="46" t="s">
        <v>110</v>
      </c>
      <c r="C113" s="34"/>
      <c r="D113" s="28"/>
      <c r="E113" s="28"/>
      <c r="F113" s="29"/>
      <c r="G113" s="3"/>
    </row>
    <row r="114" spans="1:7" ht="15">
      <c r="A114" s="45"/>
      <c r="B114" s="46" t="s">
        <v>113</v>
      </c>
      <c r="C114" s="34"/>
      <c r="D114" s="28"/>
      <c r="E114" s="28"/>
      <c r="F114" s="29"/>
      <c r="G114" s="3"/>
    </row>
    <row r="115" spans="1:7" ht="15">
      <c r="A115" s="45"/>
      <c r="B115" s="46" t="s">
        <v>114</v>
      </c>
      <c r="C115" s="34"/>
      <c r="D115" s="28"/>
      <c r="E115" s="28"/>
      <c r="F115" s="29"/>
      <c r="G115" s="3"/>
    </row>
    <row r="116" spans="1:7" ht="15">
      <c r="A116" s="45">
        <v>41035000</v>
      </c>
      <c r="B116" s="46" t="s">
        <v>115</v>
      </c>
      <c r="C116" s="34">
        <f>D116</f>
        <v>9969</v>
      </c>
      <c r="D116" s="28">
        <v>9969</v>
      </c>
      <c r="E116" s="28"/>
      <c r="F116" s="29"/>
      <c r="G116" s="3"/>
    </row>
    <row r="117" spans="1:7" ht="15">
      <c r="A117" s="45"/>
      <c r="B117" s="46" t="s">
        <v>116</v>
      </c>
      <c r="C117" s="34"/>
      <c r="D117" s="28"/>
      <c r="E117" s="28"/>
      <c r="F117" s="29"/>
      <c r="G117" s="3"/>
    </row>
    <row r="118" spans="1:7" ht="15">
      <c r="A118" s="45"/>
      <c r="B118" s="46" t="s">
        <v>117</v>
      </c>
      <c r="C118" s="34"/>
      <c r="D118" s="28"/>
      <c r="E118" s="28"/>
      <c r="F118" s="29"/>
      <c r="G118" s="3"/>
    </row>
    <row r="119" spans="1:7" ht="18" customHeight="1">
      <c r="A119" s="18">
        <v>41035800</v>
      </c>
      <c r="B119" s="43" t="s">
        <v>118</v>
      </c>
      <c r="C119" s="34">
        <f>D119</f>
        <v>1160633</v>
      </c>
      <c r="D119" s="28">
        <v>1160633</v>
      </c>
      <c r="E119" s="28"/>
      <c r="F119" s="29"/>
      <c r="G119" s="3"/>
    </row>
    <row r="120" spans="1:7" ht="15">
      <c r="A120" s="18"/>
      <c r="B120" s="43" t="s">
        <v>119</v>
      </c>
      <c r="C120" s="34"/>
      <c r="D120" s="28"/>
      <c r="E120" s="28"/>
      <c r="F120" s="29"/>
      <c r="G120" s="3"/>
    </row>
    <row r="121" spans="1:7" ht="15">
      <c r="A121" s="18"/>
      <c r="B121" s="43" t="s">
        <v>120</v>
      </c>
      <c r="C121" s="28"/>
      <c r="D121" s="28"/>
      <c r="E121" s="28"/>
      <c r="F121" s="29"/>
      <c r="G121" s="3"/>
    </row>
    <row r="122" spans="1:7" ht="15">
      <c r="A122" s="18"/>
      <c r="B122" s="43" t="s">
        <v>121</v>
      </c>
      <c r="C122" s="28"/>
      <c r="D122" s="28"/>
      <c r="E122" s="28"/>
      <c r="F122" s="29"/>
      <c r="G122" s="3"/>
    </row>
    <row r="123" spans="1:7" ht="15.75">
      <c r="A123" s="18"/>
      <c r="B123" s="43" t="s">
        <v>122</v>
      </c>
      <c r="C123" s="28"/>
      <c r="D123" s="28"/>
      <c r="E123" s="28"/>
      <c r="F123" s="29"/>
      <c r="G123" s="3"/>
    </row>
    <row r="124" spans="1:7" ht="16.5">
      <c r="A124" s="47"/>
      <c r="B124" s="48" t="s">
        <v>123</v>
      </c>
      <c r="C124" s="37">
        <f>C78+C79</f>
        <v>352840559</v>
      </c>
      <c r="D124" s="37">
        <f>D79+D78</f>
        <v>343174618</v>
      </c>
      <c r="E124" s="37">
        <f>E78+E79</f>
        <v>9665941</v>
      </c>
      <c r="F124" s="38">
        <f>F79</f>
        <v>0</v>
      </c>
      <c r="G124" s="3"/>
    </row>
    <row r="125" spans="1:7" ht="15.75">
      <c r="A125" s="42"/>
      <c r="B125" s="42"/>
      <c r="C125" s="49"/>
      <c r="D125" s="49"/>
      <c r="E125" s="49"/>
      <c r="F125" s="50"/>
      <c r="G125" s="3"/>
    </row>
    <row r="126" spans="1:7" ht="15">
      <c r="A126" s="51"/>
      <c r="B126" s="51"/>
      <c r="C126" s="52"/>
      <c r="D126" s="49"/>
      <c r="E126" s="49"/>
      <c r="F126" s="50"/>
      <c r="G126" s="3"/>
    </row>
    <row r="127" spans="1:7" ht="15">
      <c r="A127" s="51"/>
      <c r="B127" s="51"/>
      <c r="C127" s="52"/>
      <c r="D127" s="49"/>
      <c r="E127" s="49"/>
      <c r="F127" s="50"/>
      <c r="G127" s="3"/>
    </row>
    <row r="128" spans="1:7" ht="15">
      <c r="A128" s="51"/>
      <c r="B128" s="51"/>
      <c r="C128" s="51"/>
      <c r="D128" s="53"/>
      <c r="E128" s="54"/>
      <c r="F128" s="54"/>
      <c r="G128" s="3"/>
    </row>
    <row r="129" spans="1:7" ht="14.25">
      <c r="A129" s="2"/>
      <c r="B129" s="2"/>
      <c r="C129" s="2"/>
      <c r="D129" s="2"/>
      <c r="E129" s="2"/>
      <c r="F129" s="55"/>
      <c r="G129" s="3"/>
    </row>
    <row r="130" spans="1:7" ht="18">
      <c r="A130" s="56" t="s">
        <v>124</v>
      </c>
      <c r="B130" s="56"/>
      <c r="C130" s="56"/>
      <c r="D130" s="56" t="s">
        <v>125</v>
      </c>
      <c r="E130" s="2"/>
      <c r="F130" s="2"/>
      <c r="G130" s="3"/>
    </row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</sheetData>
  <sheetProtection selectLockedCells="1" selectUnlockedCells="1"/>
  <printOptions/>
  <pageMargins left="0.7798611111111111" right="0.1701388888888889" top="0.1701388888888889" bottom="0.20972222222222223" header="0.5118055555555555" footer="0.5118055555555555"/>
  <pageSetup horizontalDpi="300" verticalDpi="300" orientation="portrait" paperSize="9" scale="51"/>
  <rowBreaks count="1" manualBreakCount="1"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34"/>
  <sheetViews>
    <sheetView zoomScale="75" zoomScaleNormal="75" workbookViewId="0" topLeftCell="A1">
      <selection activeCell="F113" sqref="F113"/>
    </sheetView>
  </sheetViews>
  <sheetFormatPr defaultColWidth="9.00390625" defaultRowHeight="12.75"/>
  <cols>
    <col min="1" max="1" width="12.75390625" style="1" customWidth="1"/>
    <col min="2" max="2" width="100.625" style="1" customWidth="1"/>
    <col min="3" max="3" width="23.375" style="1" customWidth="1"/>
    <col min="4" max="4" width="17.375" style="1" customWidth="1"/>
    <col min="5" max="5" width="15.25390625" style="1" customWidth="1"/>
    <col min="6" max="6" width="16.625" style="1" customWidth="1"/>
    <col min="7" max="16384" width="9.125" style="1" customWidth="1"/>
  </cols>
  <sheetData>
    <row r="1" spans="4:7" ht="14.25">
      <c r="D1" s="2"/>
      <c r="E1" s="2" t="s">
        <v>0</v>
      </c>
      <c r="F1" s="2"/>
      <c r="G1" s="3"/>
    </row>
    <row r="2" spans="4:7" ht="14.25">
      <c r="D2" s="2" t="s">
        <v>1</v>
      </c>
      <c r="E2" s="2"/>
      <c r="F2" s="2"/>
      <c r="G2" s="3"/>
    </row>
    <row r="3" spans="4:7" ht="14.25">
      <c r="D3" s="2"/>
      <c r="E3" s="2" t="s">
        <v>2</v>
      </c>
      <c r="F3" s="2"/>
      <c r="G3" s="3"/>
    </row>
    <row r="4" spans="4:7" ht="14.25">
      <c r="D4" s="2"/>
      <c r="E4" s="2"/>
      <c r="F4" s="2"/>
      <c r="G4" s="3"/>
    </row>
    <row r="5" ht="12.75">
      <c r="G5" s="3"/>
    </row>
    <row r="6" spans="2:7" ht="18">
      <c r="B6" s="4" t="s">
        <v>3</v>
      </c>
      <c r="C6" s="4"/>
      <c r="G6" s="3"/>
    </row>
    <row r="7" ht="13.5">
      <c r="G7" s="3"/>
    </row>
    <row r="8" spans="1:7" ht="15.75">
      <c r="A8" s="6" t="s">
        <v>5</v>
      </c>
      <c r="B8" s="7"/>
      <c r="C8" s="8"/>
      <c r="D8" s="9"/>
      <c r="E8" s="10" t="s">
        <v>6</v>
      </c>
      <c r="F8" s="11"/>
      <c r="G8" s="3"/>
    </row>
    <row r="9" spans="1:7" ht="16.5" customHeight="1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spans="1:7" ht="12.75" customHeight="1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spans="1:7" ht="15.75" customHeight="1">
      <c r="A11" s="18"/>
      <c r="B11" s="19"/>
      <c r="C11" s="14"/>
      <c r="D11" s="15" t="s">
        <v>17</v>
      </c>
      <c r="E11" s="14"/>
      <c r="F11" s="17" t="s">
        <v>18</v>
      </c>
      <c r="G11" s="3"/>
    </row>
    <row r="12" spans="1:7" ht="12" customHeight="1">
      <c r="A12" s="20">
        <v>1</v>
      </c>
      <c r="B12" s="21">
        <v>2</v>
      </c>
      <c r="C12" s="22">
        <v>6</v>
      </c>
      <c r="D12" s="23">
        <v>3</v>
      </c>
      <c r="E12" s="22">
        <v>4</v>
      </c>
      <c r="F12" s="22">
        <v>5</v>
      </c>
      <c r="G12" s="3"/>
    </row>
    <row r="13" spans="1:7" ht="15.75" customHeight="1">
      <c r="A13" s="24">
        <v>10000000</v>
      </c>
      <c r="B13" s="25" t="s">
        <v>19</v>
      </c>
      <c r="C13" s="26">
        <f aca="true" t="shared" si="0" ref="C13:C16">D13</f>
        <v>118546790</v>
      </c>
      <c r="D13" s="26">
        <f>D14+D28</f>
        <v>118546790</v>
      </c>
      <c r="E13" s="26"/>
      <c r="F13" s="27"/>
      <c r="G13" s="3"/>
    </row>
    <row r="14" spans="1:7" ht="21" customHeight="1">
      <c r="A14" s="24">
        <v>11000000</v>
      </c>
      <c r="B14" s="25" t="s">
        <v>20</v>
      </c>
      <c r="C14" s="26">
        <f t="shared" si="0"/>
        <v>48944848</v>
      </c>
      <c r="D14" s="26">
        <f>D15</f>
        <v>48944848</v>
      </c>
      <c r="E14" s="26"/>
      <c r="F14" s="27"/>
      <c r="G14" s="3"/>
    </row>
    <row r="15" spans="1:7" s="31" customFormat="1" ht="18.75" customHeight="1">
      <c r="A15" s="18">
        <v>11010000</v>
      </c>
      <c r="B15" s="19" t="s">
        <v>21</v>
      </c>
      <c r="C15" s="28">
        <f t="shared" si="0"/>
        <v>48944848</v>
      </c>
      <c r="D15" s="28">
        <f>D16+D18+D21+D23+D25</f>
        <v>48944848</v>
      </c>
      <c r="E15" s="28"/>
      <c r="F15" s="29"/>
      <c r="G15" s="30"/>
    </row>
    <row r="16" spans="1:7" s="33" customFormat="1" ht="17.25" customHeight="1">
      <c r="A16" s="18">
        <v>11010100</v>
      </c>
      <c r="B16" s="19" t="s">
        <v>22</v>
      </c>
      <c r="C16" s="28">
        <f t="shared" si="0"/>
        <v>38054848</v>
      </c>
      <c r="D16" s="34">
        <f>13297200+24757648</f>
        <v>38054848</v>
      </c>
      <c r="E16" s="28"/>
      <c r="F16" s="29"/>
      <c r="G16" s="32"/>
    </row>
    <row r="17" spans="1:7" s="33" customFormat="1" ht="17.25" customHeight="1">
      <c r="A17" s="18"/>
      <c r="B17" s="19" t="s">
        <v>23</v>
      </c>
      <c r="C17" s="28"/>
      <c r="D17" s="34"/>
      <c r="E17" s="28"/>
      <c r="F17" s="29"/>
      <c r="G17" s="32"/>
    </row>
    <row r="18" spans="1:7" ht="18.75" customHeight="1">
      <c r="A18" s="18">
        <v>11010200</v>
      </c>
      <c r="B18" s="19" t="s">
        <v>24</v>
      </c>
      <c r="C18" s="28">
        <f>D18</f>
        <v>6823000</v>
      </c>
      <c r="D18" s="34">
        <f>2960000+3863000</f>
        <v>6823000</v>
      </c>
      <c r="E18" s="28"/>
      <c r="F18" s="29"/>
      <c r="G18" s="3"/>
    </row>
    <row r="19" spans="1:7" ht="13.5" customHeight="1">
      <c r="A19" s="18"/>
      <c r="B19" s="19" t="s">
        <v>25</v>
      </c>
      <c r="C19" s="28"/>
      <c r="D19" s="34"/>
      <c r="E19" s="28"/>
      <c r="F19" s="29"/>
      <c r="G19" s="3"/>
    </row>
    <row r="20" spans="1:7" ht="13.5" customHeight="1">
      <c r="A20" s="18"/>
      <c r="B20" s="19" t="s">
        <v>26</v>
      </c>
      <c r="C20" s="28"/>
      <c r="D20" s="34"/>
      <c r="E20" s="28"/>
      <c r="F20" s="29"/>
      <c r="G20" s="3"/>
    </row>
    <row r="21" spans="1:7" ht="14.25" customHeight="1">
      <c r="A21" s="18">
        <v>11010400</v>
      </c>
      <c r="B21" s="19" t="s">
        <v>27</v>
      </c>
      <c r="C21" s="28">
        <f>D21</f>
        <v>2221000</v>
      </c>
      <c r="D21" s="34">
        <f>810000+1411000</f>
        <v>2221000</v>
      </c>
      <c r="E21" s="28"/>
      <c r="F21" s="29"/>
      <c r="G21" s="3"/>
    </row>
    <row r="22" spans="1:7" ht="14.25" customHeight="1">
      <c r="A22" s="18"/>
      <c r="B22" s="19" t="s">
        <v>28</v>
      </c>
      <c r="C22" s="28"/>
      <c r="D22" s="34"/>
      <c r="E22" s="28"/>
      <c r="F22" s="29"/>
      <c r="G22" s="3"/>
    </row>
    <row r="23" spans="1:7" ht="14.25" customHeight="1">
      <c r="A23" s="18">
        <v>11010500</v>
      </c>
      <c r="B23" s="19" t="s">
        <v>29</v>
      </c>
      <c r="C23" s="28">
        <f>D23</f>
        <v>1400000</v>
      </c>
      <c r="D23" s="34">
        <f>460000+940000</f>
        <v>1400000</v>
      </c>
      <c r="E23" s="28"/>
      <c r="F23" s="29"/>
      <c r="G23" s="3"/>
    </row>
    <row r="24" spans="1:7" ht="12" customHeight="1">
      <c r="A24" s="18"/>
      <c r="B24" s="19" t="s">
        <v>30</v>
      </c>
      <c r="C24" s="28"/>
      <c r="D24" s="34"/>
      <c r="E24" s="28"/>
      <c r="F24" s="29"/>
      <c r="G24" s="3"/>
    </row>
    <row r="25" spans="1:7" ht="12.75" customHeight="1">
      <c r="A25" s="18">
        <v>11010900</v>
      </c>
      <c r="B25" s="19" t="s">
        <v>31</v>
      </c>
      <c r="C25" s="28">
        <f>D25</f>
        <v>446000</v>
      </c>
      <c r="D25" s="34">
        <f>85000+361000</f>
        <v>446000</v>
      </c>
      <c r="E25" s="28"/>
      <c r="F25" s="29"/>
      <c r="G25" s="3"/>
    </row>
    <row r="26" spans="1:7" ht="14.25" customHeight="1">
      <c r="A26" s="18"/>
      <c r="B26" s="19" t="s">
        <v>32</v>
      </c>
      <c r="C26" s="28"/>
      <c r="D26" s="28"/>
      <c r="E26" s="28"/>
      <c r="F26" s="29"/>
      <c r="G26" s="3"/>
    </row>
    <row r="27" spans="1:7" ht="14.25" customHeight="1">
      <c r="A27" s="18"/>
      <c r="B27" s="19" t="s">
        <v>33</v>
      </c>
      <c r="C27" s="28"/>
      <c r="D27" s="28"/>
      <c r="E27" s="28"/>
      <c r="F27" s="29"/>
      <c r="G27" s="3"/>
    </row>
    <row r="28" spans="1:7" ht="20.25" customHeight="1">
      <c r="A28" s="24">
        <v>18000000</v>
      </c>
      <c r="B28" s="25" t="s">
        <v>34</v>
      </c>
      <c r="C28" s="26">
        <f aca="true" t="shared" si="1" ref="C28:C39">D28</f>
        <v>69601942</v>
      </c>
      <c r="D28" s="26">
        <f>D29+D34+D37</f>
        <v>69601942</v>
      </c>
      <c r="E28" s="26"/>
      <c r="F28" s="27"/>
      <c r="G28" s="3"/>
    </row>
    <row r="29" spans="1:7" ht="20.25" customHeight="1">
      <c r="A29" s="24">
        <v>18010000</v>
      </c>
      <c r="B29" s="25" t="s">
        <v>35</v>
      </c>
      <c r="C29" s="26">
        <f t="shared" si="1"/>
        <v>62252542</v>
      </c>
      <c r="D29" s="26">
        <f>D30+D31+D32+D33</f>
        <v>62252542</v>
      </c>
      <c r="E29" s="26"/>
      <c r="F29" s="27"/>
      <c r="G29" s="3"/>
    </row>
    <row r="30" spans="1:7" ht="15" customHeight="1">
      <c r="A30" s="18">
        <v>18010500</v>
      </c>
      <c r="B30" s="19" t="s">
        <v>36</v>
      </c>
      <c r="C30" s="28">
        <f t="shared" si="1"/>
        <v>21900000</v>
      </c>
      <c r="D30" s="34">
        <f>8400000+13500000</f>
        <v>21900000</v>
      </c>
      <c r="E30" s="28"/>
      <c r="F30" s="29"/>
      <c r="G30" s="3"/>
    </row>
    <row r="31" spans="1:7" ht="16.5" customHeight="1">
      <c r="A31" s="18">
        <v>18010600</v>
      </c>
      <c r="B31" s="19" t="s">
        <v>37</v>
      </c>
      <c r="C31" s="28">
        <f t="shared" si="1"/>
        <v>33267542</v>
      </c>
      <c r="D31" s="34">
        <f>12055700+21211842</f>
        <v>33267542</v>
      </c>
      <c r="E31" s="28"/>
      <c r="F31" s="29"/>
      <c r="G31" s="3"/>
    </row>
    <row r="32" spans="1:7" ht="13.5" customHeight="1">
      <c r="A32" s="18">
        <v>18010700</v>
      </c>
      <c r="B32" s="19" t="s">
        <v>38</v>
      </c>
      <c r="C32" s="28">
        <f t="shared" si="1"/>
        <v>2030000</v>
      </c>
      <c r="D32" s="34">
        <f>480000+1550000</f>
        <v>2030000</v>
      </c>
      <c r="E32" s="28"/>
      <c r="F32" s="29"/>
      <c r="G32" s="3"/>
    </row>
    <row r="33" spans="1:7" ht="14.25" customHeight="1">
      <c r="A33" s="18">
        <v>18010900</v>
      </c>
      <c r="B33" s="19" t="s">
        <v>39</v>
      </c>
      <c r="C33" s="28">
        <f t="shared" si="1"/>
        <v>5055000</v>
      </c>
      <c r="D33" s="34">
        <f>820000+4235000</f>
        <v>5055000</v>
      </c>
      <c r="E33" s="28"/>
      <c r="F33" s="29"/>
      <c r="G33" s="3"/>
    </row>
    <row r="34" spans="1:7" ht="14.25" customHeight="1">
      <c r="A34" s="24">
        <v>18020000</v>
      </c>
      <c r="B34" s="25" t="s">
        <v>40</v>
      </c>
      <c r="C34" s="26">
        <f t="shared" si="1"/>
        <v>6906000</v>
      </c>
      <c r="D34" s="26">
        <f>D35+D36</f>
        <v>6906000</v>
      </c>
      <c r="E34" s="26"/>
      <c r="F34" s="27"/>
      <c r="G34" s="3"/>
    </row>
    <row r="35" spans="1:7" ht="14.25" customHeight="1">
      <c r="A35" s="18">
        <v>18020100</v>
      </c>
      <c r="B35" s="19" t="s">
        <v>41</v>
      </c>
      <c r="C35" s="28">
        <f t="shared" si="1"/>
        <v>4744400</v>
      </c>
      <c r="D35" s="28">
        <v>4744400</v>
      </c>
      <c r="E35" s="28"/>
      <c r="F35" s="29"/>
      <c r="G35" s="3"/>
    </row>
    <row r="36" spans="1:7" ht="14.25" customHeight="1">
      <c r="A36" s="18">
        <v>18020200</v>
      </c>
      <c r="B36" s="19" t="s">
        <v>42</v>
      </c>
      <c r="C36" s="28">
        <f t="shared" si="1"/>
        <v>2161600</v>
      </c>
      <c r="D36" s="28">
        <v>2161600</v>
      </c>
      <c r="E36" s="28"/>
      <c r="F36" s="29"/>
      <c r="G36" s="3"/>
    </row>
    <row r="37" spans="1:7" ht="14.25" customHeight="1">
      <c r="A37" s="24">
        <v>18030000</v>
      </c>
      <c r="B37" s="25" t="s">
        <v>43</v>
      </c>
      <c r="C37" s="26">
        <f t="shared" si="1"/>
        <v>443400</v>
      </c>
      <c r="D37" s="26">
        <f>D38+D39</f>
        <v>443400</v>
      </c>
      <c r="E37" s="26"/>
      <c r="F37" s="27"/>
      <c r="G37" s="3"/>
    </row>
    <row r="38" spans="1:7" ht="14.25" customHeight="1">
      <c r="A38" s="18">
        <v>18030100</v>
      </c>
      <c r="B38" s="19" t="s">
        <v>44</v>
      </c>
      <c r="C38" s="28">
        <f t="shared" si="1"/>
        <v>398700</v>
      </c>
      <c r="D38" s="28">
        <v>398700</v>
      </c>
      <c r="E38" s="28"/>
      <c r="F38" s="29"/>
      <c r="G38" s="3"/>
    </row>
    <row r="39" spans="1:7" ht="14.25" customHeight="1">
      <c r="A39" s="18">
        <v>18030200</v>
      </c>
      <c r="B39" s="19" t="s">
        <v>45</v>
      </c>
      <c r="C39" s="28">
        <f t="shared" si="1"/>
        <v>44700</v>
      </c>
      <c r="D39" s="28">
        <v>44700</v>
      </c>
      <c r="E39" s="28"/>
      <c r="F39" s="29"/>
      <c r="G39" s="3"/>
    </row>
    <row r="40" spans="1:7" ht="15.75" customHeight="1">
      <c r="A40" s="24">
        <v>20000000</v>
      </c>
      <c r="B40" s="25" t="s">
        <v>46</v>
      </c>
      <c r="C40" s="26">
        <f>D40+E40</f>
        <v>17723341</v>
      </c>
      <c r="D40" s="26">
        <f>D41+D45+D65</f>
        <v>8057400</v>
      </c>
      <c r="E40" s="26">
        <f>E68</f>
        <v>9665941</v>
      </c>
      <c r="F40" s="27"/>
      <c r="G40" s="3"/>
    </row>
    <row r="41" spans="1:7" ht="15.75">
      <c r="A41" s="24">
        <v>21000000</v>
      </c>
      <c r="B41" s="25" t="s">
        <v>47</v>
      </c>
      <c r="C41" s="26">
        <f aca="true" t="shared" si="2" ref="C41:C44">D41</f>
        <v>39500</v>
      </c>
      <c r="D41" s="26">
        <f>D42</f>
        <v>39500</v>
      </c>
      <c r="E41" s="26"/>
      <c r="F41" s="27"/>
      <c r="G41" s="3"/>
    </row>
    <row r="42" spans="1:7" ht="14.25" customHeight="1">
      <c r="A42" s="24">
        <v>21080000</v>
      </c>
      <c r="B42" s="25" t="s">
        <v>48</v>
      </c>
      <c r="C42" s="26">
        <f t="shared" si="2"/>
        <v>39500</v>
      </c>
      <c r="D42" s="26">
        <f>D43+D44</f>
        <v>39500</v>
      </c>
      <c r="E42" s="26"/>
      <c r="F42" s="27"/>
      <c r="G42" s="3"/>
    </row>
    <row r="43" spans="1:7" ht="14.25" customHeight="1">
      <c r="A43" s="18">
        <v>21080500</v>
      </c>
      <c r="B43" s="19" t="s">
        <v>48</v>
      </c>
      <c r="C43" s="28">
        <f t="shared" si="2"/>
        <v>7500</v>
      </c>
      <c r="D43" s="28">
        <v>7500</v>
      </c>
      <c r="E43" s="28"/>
      <c r="F43" s="29"/>
      <c r="G43" s="3"/>
    </row>
    <row r="44" spans="1:7" ht="14.25" customHeight="1">
      <c r="A44" s="18">
        <v>21081100</v>
      </c>
      <c r="B44" s="19" t="s">
        <v>49</v>
      </c>
      <c r="C44" s="28">
        <f t="shared" si="2"/>
        <v>32000</v>
      </c>
      <c r="D44" s="28">
        <v>32000</v>
      </c>
      <c r="E44" s="28"/>
      <c r="F44" s="29"/>
      <c r="G44" s="3"/>
    </row>
    <row r="45" spans="1:7" ht="15.75">
      <c r="A45" s="24">
        <v>22000000</v>
      </c>
      <c r="B45" s="25" t="s">
        <v>50</v>
      </c>
      <c r="C45" s="26">
        <f>C57+C47</f>
        <v>7961900</v>
      </c>
      <c r="D45" s="26">
        <f>D57+D47</f>
        <v>7961900</v>
      </c>
      <c r="E45" s="26"/>
      <c r="F45" s="27"/>
      <c r="G45" s="3"/>
    </row>
    <row r="46" spans="1:7" ht="15.75">
      <c r="A46" s="18"/>
      <c r="B46" s="25" t="s">
        <v>51</v>
      </c>
      <c r="C46" s="28"/>
      <c r="D46" s="28"/>
      <c r="E46" s="28"/>
      <c r="F46" s="29"/>
      <c r="G46" s="3"/>
    </row>
    <row r="47" spans="1:7" ht="15.75">
      <c r="A47" s="24">
        <v>22010000</v>
      </c>
      <c r="B47" s="25" t="s">
        <v>52</v>
      </c>
      <c r="C47" s="26">
        <f aca="true" t="shared" si="3" ref="C47:C48">D47</f>
        <v>5241900</v>
      </c>
      <c r="D47" s="26">
        <f>D48+D50+D51+F53+D53</f>
        <v>5241900</v>
      </c>
      <c r="E47" s="28"/>
      <c r="F47" s="29"/>
      <c r="G47" s="3"/>
    </row>
    <row r="48" spans="1:7" ht="15">
      <c r="A48" s="18">
        <v>22010300</v>
      </c>
      <c r="B48" s="19" t="s">
        <v>53</v>
      </c>
      <c r="C48" s="28">
        <f t="shared" si="3"/>
        <v>402000</v>
      </c>
      <c r="D48" s="28">
        <v>402000</v>
      </c>
      <c r="E48" s="28"/>
      <c r="F48" s="29"/>
      <c r="G48" s="3"/>
    </row>
    <row r="49" spans="1:7" ht="15.75">
      <c r="A49" s="24"/>
      <c r="B49" s="19" t="s">
        <v>54</v>
      </c>
      <c r="C49" s="26"/>
      <c r="D49" s="26"/>
      <c r="E49" s="28"/>
      <c r="F49" s="29"/>
      <c r="G49" s="3"/>
    </row>
    <row r="50" spans="1:7" ht="15">
      <c r="A50" s="18">
        <v>22012500</v>
      </c>
      <c r="B50" s="19" t="s">
        <v>55</v>
      </c>
      <c r="C50" s="28">
        <f aca="true" t="shared" si="4" ref="C50:C51">D50</f>
        <v>3281600</v>
      </c>
      <c r="D50" s="28">
        <v>3281600</v>
      </c>
      <c r="E50" s="28"/>
      <c r="F50" s="29"/>
      <c r="G50" s="3"/>
    </row>
    <row r="51" spans="1:7" ht="15">
      <c r="A51" s="18">
        <v>22012600</v>
      </c>
      <c r="B51" s="19" t="s">
        <v>56</v>
      </c>
      <c r="C51" s="28">
        <f t="shared" si="4"/>
        <v>1528000</v>
      </c>
      <c r="D51" s="28">
        <v>1528000</v>
      </c>
      <c r="E51" s="28"/>
      <c r="F51" s="29"/>
      <c r="G51" s="3"/>
    </row>
    <row r="52" spans="1:7" ht="15">
      <c r="A52" s="18"/>
      <c r="B52" s="19" t="s">
        <v>57</v>
      </c>
      <c r="C52" s="28"/>
      <c r="D52" s="28"/>
      <c r="E52" s="28"/>
      <c r="F52" s="29"/>
      <c r="G52" s="3"/>
    </row>
    <row r="53" spans="1:7" ht="15">
      <c r="A53" s="18">
        <v>22012900</v>
      </c>
      <c r="B53" s="19" t="s">
        <v>58</v>
      </c>
      <c r="C53" s="28">
        <f>D53</f>
        <v>30300</v>
      </c>
      <c r="D53" s="28">
        <v>30300</v>
      </c>
      <c r="E53" s="28"/>
      <c r="F53" s="29"/>
      <c r="G53" s="3"/>
    </row>
    <row r="54" spans="1:7" ht="15">
      <c r="A54" s="18"/>
      <c r="B54" s="19" t="s">
        <v>59</v>
      </c>
      <c r="C54" s="28"/>
      <c r="D54" s="28"/>
      <c r="E54" s="28"/>
      <c r="F54" s="29"/>
      <c r="G54" s="3"/>
    </row>
    <row r="55" spans="1:7" ht="15">
      <c r="A55" s="18"/>
      <c r="B55" s="19" t="s">
        <v>60</v>
      </c>
      <c r="C55" s="28"/>
      <c r="D55" s="28"/>
      <c r="E55" s="28"/>
      <c r="F55" s="29"/>
      <c r="G55" s="3"/>
    </row>
    <row r="56" spans="1:7" ht="15">
      <c r="A56" s="18"/>
      <c r="B56" s="19" t="s">
        <v>61</v>
      </c>
      <c r="C56" s="28"/>
      <c r="D56" s="28"/>
      <c r="E56" s="28"/>
      <c r="F56" s="29"/>
      <c r="G56" s="3"/>
    </row>
    <row r="57" spans="1:7" ht="15.75">
      <c r="A57" s="24">
        <v>22090000</v>
      </c>
      <c r="B57" s="25" t="s">
        <v>62</v>
      </c>
      <c r="C57" s="26">
        <f aca="true" t="shared" si="5" ref="C57:C58">D57</f>
        <v>2720000</v>
      </c>
      <c r="D57" s="26">
        <f>D58+D60+D61+D63</f>
        <v>2720000</v>
      </c>
      <c r="E57" s="26"/>
      <c r="F57" s="27"/>
      <c r="G57" s="3"/>
    </row>
    <row r="58" spans="1:7" ht="15">
      <c r="A58" s="18">
        <v>22090100</v>
      </c>
      <c r="B58" s="19" t="s">
        <v>63</v>
      </c>
      <c r="C58" s="28">
        <f t="shared" si="5"/>
        <v>14100</v>
      </c>
      <c r="D58" s="34">
        <v>14100</v>
      </c>
      <c r="E58" s="28"/>
      <c r="F58" s="29"/>
      <c r="G58" s="3"/>
    </row>
    <row r="59" spans="1:7" ht="15">
      <c r="A59" s="18"/>
      <c r="B59" s="19" t="s">
        <v>64</v>
      </c>
      <c r="C59" s="28"/>
      <c r="D59" s="34"/>
      <c r="E59" s="28"/>
      <c r="F59" s="29"/>
      <c r="G59" s="3"/>
    </row>
    <row r="60" spans="1:7" ht="15">
      <c r="A60" s="18">
        <v>22090200</v>
      </c>
      <c r="B60" s="19" t="s">
        <v>65</v>
      </c>
      <c r="C60" s="28">
        <f aca="true" t="shared" si="6" ref="C60:C61">D60</f>
        <v>0</v>
      </c>
      <c r="D60" s="34">
        <v>0</v>
      </c>
      <c r="E60" s="28"/>
      <c r="F60" s="29"/>
      <c r="G60" s="3"/>
    </row>
    <row r="61" spans="1:7" ht="15">
      <c r="A61" s="18">
        <v>22090300</v>
      </c>
      <c r="B61" s="19" t="s">
        <v>66</v>
      </c>
      <c r="C61" s="28">
        <f t="shared" si="6"/>
        <v>0</v>
      </c>
      <c r="D61" s="34">
        <v>0</v>
      </c>
      <c r="E61" s="28"/>
      <c r="F61" s="29"/>
      <c r="G61" s="3"/>
    </row>
    <row r="62" spans="1:7" ht="15">
      <c r="A62" s="18"/>
      <c r="B62" s="19" t="s">
        <v>67</v>
      </c>
      <c r="C62" s="28"/>
      <c r="D62" s="34"/>
      <c r="E62" s="28"/>
      <c r="F62" s="29"/>
      <c r="G62" s="3"/>
    </row>
    <row r="63" spans="1:7" ht="15">
      <c r="A63" s="18">
        <v>22090400</v>
      </c>
      <c r="B63" s="19" t="s">
        <v>68</v>
      </c>
      <c r="C63" s="28">
        <f>D63</f>
        <v>2705900</v>
      </c>
      <c r="D63" s="34">
        <v>2705900</v>
      </c>
      <c r="E63" s="28"/>
      <c r="F63" s="29"/>
      <c r="G63" s="3"/>
    </row>
    <row r="64" spans="1:7" ht="15">
      <c r="A64" s="18"/>
      <c r="B64" s="19" t="s">
        <v>69</v>
      </c>
      <c r="C64" s="28"/>
      <c r="D64" s="28"/>
      <c r="E64" s="28"/>
      <c r="F64" s="29"/>
      <c r="G64" s="3"/>
    </row>
    <row r="65" spans="1:7" ht="15.75">
      <c r="A65" s="24">
        <v>24000000</v>
      </c>
      <c r="B65" s="25" t="s">
        <v>70</v>
      </c>
      <c r="C65" s="26">
        <f aca="true" t="shared" si="7" ref="C65:C67">D65</f>
        <v>56000</v>
      </c>
      <c r="D65" s="26">
        <f aca="true" t="shared" si="8" ref="D65:D66">D66</f>
        <v>56000</v>
      </c>
      <c r="E65" s="26"/>
      <c r="F65" s="27"/>
      <c r="G65" s="3"/>
    </row>
    <row r="66" spans="1:7" ht="15.75">
      <c r="A66" s="24">
        <v>24060000</v>
      </c>
      <c r="B66" s="25" t="s">
        <v>48</v>
      </c>
      <c r="C66" s="26">
        <f t="shared" si="7"/>
        <v>56000</v>
      </c>
      <c r="D66" s="26">
        <f t="shared" si="8"/>
        <v>56000</v>
      </c>
      <c r="E66" s="26"/>
      <c r="F66" s="27"/>
      <c r="G66" s="3"/>
    </row>
    <row r="67" spans="1:7" ht="15">
      <c r="A67" s="18">
        <v>24060300</v>
      </c>
      <c r="B67" s="19" t="s">
        <v>48</v>
      </c>
      <c r="C67" s="28">
        <f t="shared" si="7"/>
        <v>56000</v>
      </c>
      <c r="D67" s="28">
        <v>56000</v>
      </c>
      <c r="E67" s="28"/>
      <c r="F67" s="29"/>
      <c r="G67" s="3"/>
    </row>
    <row r="68" spans="1:7" ht="15.75">
      <c r="A68" s="24">
        <v>25000000</v>
      </c>
      <c r="B68" s="25" t="s">
        <v>71</v>
      </c>
      <c r="C68" s="26">
        <f aca="true" t="shared" si="9" ref="C68:C69">E68</f>
        <v>9665941</v>
      </c>
      <c r="D68" s="28"/>
      <c r="E68" s="26">
        <f>E69</f>
        <v>9665941</v>
      </c>
      <c r="F68" s="29"/>
      <c r="G68" s="3"/>
    </row>
    <row r="69" spans="1:7" ht="15.75">
      <c r="A69" s="24">
        <v>25010000</v>
      </c>
      <c r="B69" s="25" t="s">
        <v>72</v>
      </c>
      <c r="C69" s="26">
        <f t="shared" si="9"/>
        <v>9665941</v>
      </c>
      <c r="D69" s="28"/>
      <c r="E69" s="26">
        <f>E71+E72</f>
        <v>9665941</v>
      </c>
      <c r="F69" s="29"/>
      <c r="G69" s="3"/>
    </row>
    <row r="70" spans="1:7" ht="15.75">
      <c r="A70" s="24"/>
      <c r="B70" s="25" t="s">
        <v>73</v>
      </c>
      <c r="C70" s="28"/>
      <c r="D70" s="28"/>
      <c r="E70" s="28"/>
      <c r="F70" s="29"/>
      <c r="G70" s="3"/>
    </row>
    <row r="71" spans="1:7" ht="15">
      <c r="A71" s="18">
        <v>25010100</v>
      </c>
      <c r="B71" s="19" t="s">
        <v>74</v>
      </c>
      <c r="C71" s="28">
        <f aca="true" t="shared" si="10" ref="C71:C72">E71</f>
        <v>9330718</v>
      </c>
      <c r="D71" s="28"/>
      <c r="E71" s="34">
        <v>9330718</v>
      </c>
      <c r="F71" s="29"/>
      <c r="G71" s="3"/>
    </row>
    <row r="72" spans="1:7" ht="15">
      <c r="A72" s="18">
        <v>25010300</v>
      </c>
      <c r="B72" s="19" t="s">
        <v>75</v>
      </c>
      <c r="C72" s="28">
        <f t="shared" si="10"/>
        <v>335223</v>
      </c>
      <c r="D72" s="28"/>
      <c r="E72" s="34">
        <v>335223</v>
      </c>
      <c r="F72" s="29"/>
      <c r="G72" s="3"/>
    </row>
    <row r="73" spans="1:7" ht="15.75">
      <c r="A73" s="24">
        <v>30000000</v>
      </c>
      <c r="B73" s="19" t="s">
        <v>76</v>
      </c>
      <c r="C73" s="26">
        <f aca="true" t="shared" si="11" ref="C73:C75">D73</f>
        <v>28000</v>
      </c>
      <c r="D73" s="26">
        <f aca="true" t="shared" si="12" ref="D73:D74">D74</f>
        <v>28000</v>
      </c>
      <c r="E73" s="26"/>
      <c r="F73" s="27"/>
      <c r="G73" s="3"/>
    </row>
    <row r="74" spans="1:7" ht="15.75">
      <c r="A74" s="24">
        <v>31000000</v>
      </c>
      <c r="B74" s="25" t="s">
        <v>77</v>
      </c>
      <c r="C74" s="26">
        <f t="shared" si="11"/>
        <v>28000</v>
      </c>
      <c r="D74" s="26">
        <f t="shared" si="12"/>
        <v>28000</v>
      </c>
      <c r="E74" s="26"/>
      <c r="F74" s="27"/>
      <c r="G74" s="3"/>
    </row>
    <row r="75" spans="1:7" ht="15">
      <c r="A75" s="18">
        <v>31010200</v>
      </c>
      <c r="B75" s="19" t="s">
        <v>78</v>
      </c>
      <c r="C75" s="28">
        <f t="shared" si="11"/>
        <v>28000</v>
      </c>
      <c r="D75" s="28">
        <v>28000</v>
      </c>
      <c r="E75" s="28"/>
      <c r="F75" s="29"/>
      <c r="G75" s="3"/>
    </row>
    <row r="76" spans="1:7" ht="15">
      <c r="A76" s="18"/>
      <c r="B76" s="19" t="s">
        <v>79</v>
      </c>
      <c r="C76" s="28"/>
      <c r="D76" s="28"/>
      <c r="E76" s="28"/>
      <c r="F76" s="29"/>
      <c r="G76" s="3"/>
    </row>
    <row r="77" spans="1:7" ht="15.75">
      <c r="A77" s="18"/>
      <c r="B77" s="19" t="s">
        <v>80</v>
      </c>
      <c r="C77" s="28"/>
      <c r="D77" s="28"/>
      <c r="E77" s="28"/>
      <c r="F77" s="29"/>
      <c r="G77" s="3"/>
    </row>
    <row r="78" spans="1:7" ht="16.5">
      <c r="A78" s="35"/>
      <c r="B78" s="36" t="s">
        <v>81</v>
      </c>
      <c r="C78" s="37">
        <f>C13+C40+C73</f>
        <v>136298131</v>
      </c>
      <c r="D78" s="37">
        <f>D13+D40+D73</f>
        <v>126632190</v>
      </c>
      <c r="E78" s="37">
        <f>E40</f>
        <v>9665941</v>
      </c>
      <c r="F78" s="38"/>
      <c r="G78" s="3"/>
    </row>
    <row r="79" spans="1:7" ht="15.75">
      <c r="A79" s="39">
        <v>40000000</v>
      </c>
      <c r="B79" s="40" t="s">
        <v>82</v>
      </c>
      <c r="C79" s="41">
        <f aca="true" t="shared" si="13" ref="C79:C81">D79+E79</f>
        <v>298450377</v>
      </c>
      <c r="D79" s="26">
        <f aca="true" t="shared" si="14" ref="D79:D80">D80</f>
        <v>298450377</v>
      </c>
      <c r="E79" s="26">
        <f aca="true" t="shared" si="15" ref="E79:E80">E80</f>
        <v>0</v>
      </c>
      <c r="F79" s="27">
        <f aca="true" t="shared" si="16" ref="F79:F80">F80</f>
        <v>0</v>
      </c>
      <c r="G79" s="3"/>
    </row>
    <row r="80" spans="1:7" ht="15.75">
      <c r="A80" s="24">
        <v>41000000</v>
      </c>
      <c r="B80" s="42" t="s">
        <v>83</v>
      </c>
      <c r="C80" s="26">
        <f t="shared" si="13"/>
        <v>298450377</v>
      </c>
      <c r="D80" s="26">
        <f t="shared" si="14"/>
        <v>298450377</v>
      </c>
      <c r="E80" s="26">
        <f t="shared" si="15"/>
        <v>0</v>
      </c>
      <c r="F80" s="27">
        <f t="shared" si="16"/>
        <v>0</v>
      </c>
      <c r="G80" s="3"/>
    </row>
    <row r="81" spans="1:7" ht="15.75">
      <c r="A81" s="24">
        <v>41030000</v>
      </c>
      <c r="B81" s="42" t="s">
        <v>84</v>
      </c>
      <c r="C81" s="26">
        <f t="shared" si="13"/>
        <v>298450377</v>
      </c>
      <c r="D81" s="26">
        <f>D84+D88+D92+D95+D123+D97</f>
        <v>298450377</v>
      </c>
      <c r="E81" s="26">
        <f>E101</f>
        <v>0</v>
      </c>
      <c r="F81" s="27">
        <v>0</v>
      </c>
      <c r="G81" s="3"/>
    </row>
    <row r="82" spans="1:7" ht="15">
      <c r="A82" s="18"/>
      <c r="B82" s="43" t="s">
        <v>85</v>
      </c>
      <c r="C82" s="34"/>
      <c r="D82" s="28"/>
      <c r="E82" s="28"/>
      <c r="F82" s="29"/>
      <c r="G82" s="3"/>
    </row>
    <row r="83" spans="1:7" ht="15">
      <c r="A83" s="18"/>
      <c r="B83" s="43"/>
      <c r="C83" s="34"/>
      <c r="D83" s="28"/>
      <c r="E83" s="28"/>
      <c r="F83" s="29"/>
      <c r="G83" s="3"/>
    </row>
    <row r="84" spans="1:7" ht="15">
      <c r="A84" s="18">
        <v>41030600</v>
      </c>
      <c r="B84" s="43" t="s">
        <v>86</v>
      </c>
      <c r="C84" s="34">
        <f>D84</f>
        <v>117323500</v>
      </c>
      <c r="D84" s="28">
        <v>117323500</v>
      </c>
      <c r="E84" s="28"/>
      <c r="F84" s="29"/>
      <c r="G84" s="3"/>
    </row>
    <row r="85" spans="1:7" ht="15">
      <c r="A85" s="18"/>
      <c r="B85" s="43" t="s">
        <v>87</v>
      </c>
      <c r="C85" s="34"/>
      <c r="D85" s="28"/>
      <c r="E85" s="28"/>
      <c r="F85" s="29"/>
      <c r="G85" s="3"/>
    </row>
    <row r="86" spans="1:7" ht="15">
      <c r="A86" s="18"/>
      <c r="B86" s="43" t="s">
        <v>88</v>
      </c>
      <c r="C86" s="34"/>
      <c r="D86" s="28"/>
      <c r="E86" s="28"/>
      <c r="F86" s="29"/>
      <c r="G86" s="3"/>
    </row>
    <row r="87" spans="1:7" ht="15">
      <c r="A87" s="18"/>
      <c r="B87" s="43" t="s">
        <v>89</v>
      </c>
      <c r="C87" s="34"/>
      <c r="D87" s="28"/>
      <c r="E87" s="28"/>
      <c r="F87" s="29"/>
      <c r="G87" s="3"/>
    </row>
    <row r="88" spans="1:7" ht="15">
      <c r="A88" s="18">
        <v>41030800</v>
      </c>
      <c r="B88" s="43" t="s">
        <v>90</v>
      </c>
      <c r="C88" s="34">
        <f>D88</f>
        <v>53436200</v>
      </c>
      <c r="D88" s="28">
        <v>53436200</v>
      </c>
      <c r="E88" s="28"/>
      <c r="F88" s="29"/>
      <c r="G88" s="3"/>
    </row>
    <row r="89" spans="1:7" ht="15">
      <c r="A89" s="18"/>
      <c r="B89" s="43" t="s">
        <v>91</v>
      </c>
      <c r="C89" s="34"/>
      <c r="D89" s="28"/>
      <c r="E89" s="28"/>
      <c r="F89" s="29"/>
      <c r="G89" s="3"/>
    </row>
    <row r="90" spans="1:7" ht="15">
      <c r="A90" s="18"/>
      <c r="B90" s="43" t="s">
        <v>92</v>
      </c>
      <c r="C90" s="34"/>
      <c r="D90" s="28"/>
      <c r="E90" s="28"/>
      <c r="F90" s="29"/>
      <c r="G90" s="3"/>
    </row>
    <row r="91" spans="1:7" ht="15">
      <c r="A91" s="18"/>
      <c r="B91" s="43" t="s">
        <v>93</v>
      </c>
      <c r="C91" s="34"/>
      <c r="D91" s="28"/>
      <c r="E91" s="28"/>
      <c r="F91" s="29"/>
      <c r="G91" s="3"/>
    </row>
    <row r="92" spans="1:7" ht="15">
      <c r="A92" s="18">
        <v>41031000</v>
      </c>
      <c r="B92" s="43" t="s">
        <v>94</v>
      </c>
      <c r="C92" s="34">
        <f>D92</f>
        <v>10380</v>
      </c>
      <c r="D92" s="28">
        <v>10380</v>
      </c>
      <c r="E92" s="28"/>
      <c r="F92" s="29"/>
      <c r="G92" s="3"/>
    </row>
    <row r="93" spans="1:7" ht="15">
      <c r="A93" s="18"/>
      <c r="B93" s="43" t="s">
        <v>95</v>
      </c>
      <c r="C93" s="34"/>
      <c r="D93" s="28"/>
      <c r="E93" s="28"/>
      <c r="F93" s="29"/>
      <c r="G93" s="3"/>
    </row>
    <row r="94" spans="1:7" ht="15">
      <c r="A94" s="18"/>
      <c r="B94" s="43" t="s">
        <v>96</v>
      </c>
      <c r="C94" s="34"/>
      <c r="D94" s="28"/>
      <c r="E94" s="28"/>
      <c r="F94" s="29"/>
      <c r="G94" s="3"/>
    </row>
    <row r="95" spans="1:7" ht="15">
      <c r="A95" s="44">
        <v>41033900</v>
      </c>
      <c r="B95" s="43" t="s">
        <v>97</v>
      </c>
      <c r="C95" s="34">
        <f>D95</f>
        <v>92305200</v>
      </c>
      <c r="D95" s="28">
        <v>92305200</v>
      </c>
      <c r="E95" s="28"/>
      <c r="F95" s="29"/>
      <c r="G95" s="3"/>
    </row>
    <row r="96" spans="1:7" ht="15">
      <c r="A96" s="44"/>
      <c r="B96" s="43"/>
      <c r="C96" s="34"/>
      <c r="D96" s="28"/>
      <c r="E96" s="28"/>
      <c r="F96" s="29"/>
      <c r="G96" s="3"/>
    </row>
    <row r="97" spans="1:7" ht="15">
      <c r="A97" s="44">
        <v>41035000</v>
      </c>
      <c r="B97" s="43" t="s">
        <v>98</v>
      </c>
      <c r="C97" s="34">
        <f aca="true" t="shared" si="17" ref="C97:C98">D97</f>
        <v>34214464</v>
      </c>
      <c r="D97" s="28">
        <f>D98+D100+D101+D103+D108+D112+D116+D119</f>
        <v>34214464</v>
      </c>
      <c r="E97" s="28"/>
      <c r="F97" s="29"/>
      <c r="G97" s="3"/>
    </row>
    <row r="98" spans="1:7" ht="15">
      <c r="A98" s="18">
        <v>41035000</v>
      </c>
      <c r="B98" s="43" t="s">
        <v>99</v>
      </c>
      <c r="C98" s="34">
        <f t="shared" si="17"/>
        <v>50000</v>
      </c>
      <c r="D98" s="144">
        <v>50000</v>
      </c>
      <c r="E98" s="28"/>
      <c r="F98" s="29"/>
      <c r="G98" s="3"/>
    </row>
    <row r="99" spans="1:7" ht="15">
      <c r="A99" s="44"/>
      <c r="B99" s="43" t="s">
        <v>100</v>
      </c>
      <c r="C99" s="34"/>
      <c r="D99" s="28"/>
      <c r="E99" s="28"/>
      <c r="F99" s="29"/>
      <c r="G99" s="3"/>
    </row>
    <row r="100" spans="1:7" ht="15">
      <c r="A100" s="45">
        <v>41035000</v>
      </c>
      <c r="B100" s="43" t="s">
        <v>101</v>
      </c>
      <c r="C100" s="34">
        <f aca="true" t="shared" si="18" ref="C100:C101">D100</f>
        <v>33260600</v>
      </c>
      <c r="D100" s="144">
        <v>33260600</v>
      </c>
      <c r="E100" s="28"/>
      <c r="F100" s="29"/>
      <c r="G100" s="3"/>
    </row>
    <row r="101" spans="1:7" ht="15">
      <c r="A101" s="45">
        <v>41035000</v>
      </c>
      <c r="B101" s="46" t="s">
        <v>102</v>
      </c>
      <c r="C101" s="34">
        <f t="shared" si="18"/>
        <v>391433</v>
      </c>
      <c r="D101" s="144">
        <v>391433</v>
      </c>
      <c r="E101" s="28"/>
      <c r="F101" s="29"/>
      <c r="G101" s="3"/>
    </row>
    <row r="102" spans="1:7" ht="15">
      <c r="A102" s="45"/>
      <c r="B102" s="46" t="s">
        <v>250</v>
      </c>
      <c r="C102" s="34"/>
      <c r="D102" s="28"/>
      <c r="E102" s="28"/>
      <c r="F102" s="29"/>
      <c r="G102" s="3"/>
    </row>
    <row r="103" spans="1:7" ht="15">
      <c r="A103" s="45">
        <v>41035000</v>
      </c>
      <c r="B103" s="46" t="s">
        <v>104</v>
      </c>
      <c r="C103" s="34">
        <f>D103</f>
        <v>100000</v>
      </c>
      <c r="D103" s="144">
        <v>100000</v>
      </c>
      <c r="E103" s="28"/>
      <c r="F103" s="29"/>
      <c r="G103" s="3"/>
    </row>
    <row r="104" spans="1:7" ht="15">
      <c r="A104" s="45"/>
      <c r="B104" s="46" t="s">
        <v>105</v>
      </c>
      <c r="C104" s="34"/>
      <c r="D104" s="28"/>
      <c r="E104" s="28"/>
      <c r="F104" s="29"/>
      <c r="G104" s="3"/>
    </row>
    <row r="105" spans="1:7" ht="15">
      <c r="A105" s="45"/>
      <c r="B105" s="46" t="s">
        <v>106</v>
      </c>
      <c r="C105" s="34"/>
      <c r="D105" s="28"/>
      <c r="E105" s="28"/>
      <c r="F105" s="29"/>
      <c r="G105" s="3"/>
    </row>
    <row r="106" spans="1:7" ht="15">
      <c r="A106" s="45"/>
      <c r="B106" s="46" t="s">
        <v>107</v>
      </c>
      <c r="C106" s="34"/>
      <c r="D106" s="28"/>
      <c r="E106" s="28"/>
      <c r="F106" s="29"/>
      <c r="G106" s="3"/>
    </row>
    <row r="107" spans="1:7" ht="15">
      <c r="A107" s="45"/>
      <c r="B107" s="46" t="s">
        <v>108</v>
      </c>
      <c r="C107" s="34"/>
      <c r="D107" s="28"/>
      <c r="E107" s="28"/>
      <c r="F107" s="29"/>
      <c r="G107" s="3"/>
    </row>
    <row r="108" spans="1:7" ht="15">
      <c r="A108" s="45">
        <v>41035000</v>
      </c>
      <c r="B108" s="46" t="s">
        <v>109</v>
      </c>
      <c r="C108" s="34">
        <f>D108</f>
        <v>7500</v>
      </c>
      <c r="D108" s="144">
        <v>7500</v>
      </c>
      <c r="E108" s="28"/>
      <c r="F108" s="29"/>
      <c r="G108" s="3"/>
    </row>
    <row r="109" spans="1:7" ht="15">
      <c r="A109" s="45"/>
      <c r="B109" s="46" t="s">
        <v>110</v>
      </c>
      <c r="C109" s="34"/>
      <c r="D109" s="28"/>
      <c r="E109" s="28"/>
      <c r="F109" s="29"/>
      <c r="G109" s="3"/>
    </row>
    <row r="110" spans="1:7" ht="15">
      <c r="A110" s="45"/>
      <c r="B110" s="46" t="s">
        <v>111</v>
      </c>
      <c r="C110" s="34"/>
      <c r="D110" s="28"/>
      <c r="E110" s="28"/>
      <c r="F110" s="29"/>
      <c r="G110" s="3"/>
    </row>
    <row r="111" spans="1:7" ht="15">
      <c r="A111" s="45"/>
      <c r="B111" s="46" t="s">
        <v>112</v>
      </c>
      <c r="C111" s="34"/>
      <c r="D111" s="28"/>
      <c r="E111" s="28"/>
      <c r="F111" s="29"/>
      <c r="G111" s="3"/>
    </row>
    <row r="112" spans="1:7" ht="15">
      <c r="A112" s="45">
        <v>41035000</v>
      </c>
      <c r="B112" s="46" t="s">
        <v>109</v>
      </c>
      <c r="C112" s="34">
        <f>D112</f>
        <v>360000</v>
      </c>
      <c r="D112" s="144">
        <v>360000</v>
      </c>
      <c r="E112" s="28"/>
      <c r="F112" s="29"/>
      <c r="G112" s="3"/>
    </row>
    <row r="113" spans="1:7" ht="15">
      <c r="A113" s="45"/>
      <c r="B113" s="46" t="s">
        <v>110</v>
      </c>
      <c r="C113" s="34"/>
      <c r="D113" s="28"/>
      <c r="E113" s="28"/>
      <c r="F113" s="29"/>
      <c r="G113" s="3"/>
    </row>
    <row r="114" spans="1:7" ht="15">
      <c r="A114" s="45"/>
      <c r="B114" s="46" t="s">
        <v>113</v>
      </c>
      <c r="C114" s="34"/>
      <c r="D114" s="28"/>
      <c r="E114" s="28"/>
      <c r="F114" s="29"/>
      <c r="G114" s="3"/>
    </row>
    <row r="115" spans="1:7" ht="15">
      <c r="A115" s="45"/>
      <c r="B115" s="46" t="s">
        <v>114</v>
      </c>
      <c r="C115" s="34"/>
      <c r="D115" s="28"/>
      <c r="E115" s="28"/>
      <c r="F115" s="29"/>
      <c r="G115" s="3"/>
    </row>
    <row r="116" spans="1:7" ht="15">
      <c r="A116" s="45">
        <v>41035000</v>
      </c>
      <c r="B116" s="46" t="s">
        <v>115</v>
      </c>
      <c r="C116" s="34">
        <f>D116</f>
        <v>9969</v>
      </c>
      <c r="D116" s="144">
        <v>9969</v>
      </c>
      <c r="E116" s="28"/>
      <c r="F116" s="29"/>
      <c r="G116" s="3"/>
    </row>
    <row r="117" spans="1:7" ht="15">
      <c r="A117" s="45"/>
      <c r="B117" s="46" t="s">
        <v>116</v>
      </c>
      <c r="C117" s="34"/>
      <c r="D117" s="28"/>
      <c r="E117" s="28"/>
      <c r="F117" s="29"/>
      <c r="G117" s="3"/>
    </row>
    <row r="118" spans="1:7" ht="15">
      <c r="A118" s="45"/>
      <c r="B118" s="46" t="s">
        <v>117</v>
      </c>
      <c r="C118" s="34"/>
      <c r="D118" s="28"/>
      <c r="E118" s="28"/>
      <c r="F118" s="29"/>
      <c r="G118" s="3"/>
    </row>
    <row r="119" spans="1:7" ht="15">
      <c r="A119" s="45">
        <v>41035000</v>
      </c>
      <c r="B119" s="46" t="s">
        <v>251</v>
      </c>
      <c r="C119" s="34">
        <f>D119</f>
        <v>34962</v>
      </c>
      <c r="D119" s="144">
        <v>34962</v>
      </c>
      <c r="E119" s="28"/>
      <c r="F119" s="29"/>
      <c r="G119" s="3"/>
    </row>
    <row r="120" spans="1:7" ht="15">
      <c r="A120" s="45"/>
      <c r="B120" s="46" t="s">
        <v>252</v>
      </c>
      <c r="C120" s="34"/>
      <c r="D120" s="28"/>
      <c r="E120" s="28"/>
      <c r="F120" s="29"/>
      <c r="G120" s="3"/>
    </row>
    <row r="121" spans="1:7" ht="15">
      <c r="A121" s="45">
        <v>41035200</v>
      </c>
      <c r="B121" s="46" t="s">
        <v>253</v>
      </c>
      <c r="C121" s="145">
        <f>D121</f>
        <v>493326</v>
      </c>
      <c r="D121" s="145">
        <v>493326</v>
      </c>
      <c r="E121" s="28"/>
      <c r="F121" s="29"/>
      <c r="G121" s="3"/>
    </row>
    <row r="122" spans="1:7" ht="15">
      <c r="A122" s="45"/>
      <c r="B122" s="46" t="s">
        <v>254</v>
      </c>
      <c r="C122" s="34"/>
      <c r="D122" s="28"/>
      <c r="E122" s="28"/>
      <c r="F122" s="29"/>
      <c r="G122" s="3"/>
    </row>
    <row r="123" spans="1:7" ht="18" customHeight="1">
      <c r="A123" s="18">
        <v>41035800</v>
      </c>
      <c r="B123" s="43" t="s">
        <v>118</v>
      </c>
      <c r="C123" s="34">
        <f>D123</f>
        <v>1160633</v>
      </c>
      <c r="D123" s="28">
        <v>1160633</v>
      </c>
      <c r="E123" s="28"/>
      <c r="F123" s="29"/>
      <c r="G123" s="3"/>
    </row>
    <row r="124" spans="1:7" ht="15">
      <c r="A124" s="18"/>
      <c r="B124" s="43" t="s">
        <v>119</v>
      </c>
      <c r="C124" s="34"/>
      <c r="D124" s="28"/>
      <c r="E124" s="28"/>
      <c r="F124" s="29"/>
      <c r="G124" s="3"/>
    </row>
    <row r="125" spans="1:7" ht="15">
      <c r="A125" s="18"/>
      <c r="B125" s="43" t="s">
        <v>120</v>
      </c>
      <c r="C125" s="28"/>
      <c r="D125" s="28"/>
      <c r="E125" s="28"/>
      <c r="F125" s="29"/>
      <c r="G125" s="3"/>
    </row>
    <row r="126" spans="1:7" ht="15">
      <c r="A126" s="18"/>
      <c r="B126" s="43" t="s">
        <v>121</v>
      </c>
      <c r="C126" s="28"/>
      <c r="D126" s="28"/>
      <c r="E126" s="28"/>
      <c r="F126" s="29"/>
      <c r="G126" s="3"/>
    </row>
    <row r="127" spans="1:7" ht="15.75">
      <c r="A127" s="18"/>
      <c r="B127" s="43" t="s">
        <v>122</v>
      </c>
      <c r="C127" s="28"/>
      <c r="D127" s="28"/>
      <c r="E127" s="28"/>
      <c r="F127" s="29"/>
      <c r="G127" s="3"/>
    </row>
    <row r="128" spans="1:7" ht="16.5">
      <c r="A128" s="47"/>
      <c r="B128" s="48" t="s">
        <v>123</v>
      </c>
      <c r="C128" s="37">
        <f>C78+C79</f>
        <v>434748508</v>
      </c>
      <c r="D128" s="37">
        <f>D79+D78</f>
        <v>425082567</v>
      </c>
      <c r="E128" s="37">
        <f>E78+E79</f>
        <v>9665941</v>
      </c>
      <c r="F128" s="38">
        <f>F79</f>
        <v>0</v>
      </c>
      <c r="G128" s="3"/>
    </row>
    <row r="129" spans="1:7" ht="15.75">
      <c r="A129" s="42"/>
      <c r="B129" s="42"/>
      <c r="C129" s="49"/>
      <c r="D129" s="49"/>
      <c r="E129" s="49"/>
      <c r="F129" s="50"/>
      <c r="G129" s="3"/>
    </row>
    <row r="130" spans="1:7" ht="15">
      <c r="A130" s="51"/>
      <c r="B130" s="51"/>
      <c r="C130" s="52"/>
      <c r="D130" s="49"/>
      <c r="E130" s="49"/>
      <c r="F130" s="50"/>
      <c r="G130" s="3"/>
    </row>
    <row r="131" spans="1:7" ht="15">
      <c r="A131" s="51"/>
      <c r="B131" s="51"/>
      <c r="C131" s="52"/>
      <c r="D131" s="49"/>
      <c r="E131" s="49"/>
      <c r="F131" s="50"/>
      <c r="G131" s="3"/>
    </row>
    <row r="132" spans="1:7" ht="15">
      <c r="A132" s="51"/>
      <c r="B132" s="51"/>
      <c r="C132" s="51"/>
      <c r="D132" s="53"/>
      <c r="E132" s="54"/>
      <c r="F132" s="54"/>
      <c r="G132" s="3"/>
    </row>
    <row r="133" spans="1:7" ht="14.25">
      <c r="A133" s="2"/>
      <c r="B133" s="2"/>
      <c r="C133" s="2"/>
      <c r="D133" s="2"/>
      <c r="E133" s="2"/>
      <c r="F133" s="55"/>
      <c r="G133" s="3"/>
    </row>
    <row r="134" spans="1:7" ht="18">
      <c r="A134" s="56" t="s">
        <v>124</v>
      </c>
      <c r="B134" s="56"/>
      <c r="C134" s="56"/>
      <c r="D134" s="56" t="s">
        <v>125</v>
      </c>
      <c r="E134" s="2"/>
      <c r="F134" s="2"/>
      <c r="G134" s="3"/>
    </row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</sheetData>
  <sheetProtection selectLockedCells="1" selectUnlockedCells="1"/>
  <printOptions/>
  <pageMargins left="0.7798611111111111" right="0.1701388888888889" top="0.1701388888888889" bottom="0.20972222222222223" header="0.5118055555555555" footer="0.5118055555555555"/>
  <pageSetup horizontalDpi="300" verticalDpi="300" orientation="portrait" paperSize="9" scale="5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82"/>
  <sheetViews>
    <sheetView zoomScale="75" zoomScaleNormal="75" workbookViewId="0" topLeftCell="A121">
      <selection activeCell="K163" sqref="K163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75390625" style="0" customWidth="1"/>
    <col min="6" max="6" width="17.875" style="0" customWidth="1"/>
    <col min="7" max="7" width="18.125" style="0" customWidth="1"/>
    <col min="8" max="8" width="18.25390625" style="0" customWidth="1"/>
    <col min="9" max="9" width="19.625" style="0" customWidth="1"/>
  </cols>
  <sheetData>
    <row r="1" spans="1:11" ht="12.75">
      <c r="A1" s="57"/>
      <c r="B1" s="57"/>
      <c r="C1" s="57"/>
      <c r="D1" s="57"/>
      <c r="E1" s="58" t="s">
        <v>126</v>
      </c>
      <c r="F1" s="58"/>
      <c r="G1" s="58"/>
      <c r="H1" s="58"/>
      <c r="I1" s="58"/>
      <c r="J1" s="57"/>
      <c r="K1" s="57"/>
    </row>
    <row r="2" spans="1:11" ht="12.75">
      <c r="A2" s="57"/>
      <c r="B2" s="57"/>
      <c r="C2" s="57"/>
      <c r="D2" s="57"/>
      <c r="E2" s="58" t="s">
        <v>127</v>
      </c>
      <c r="F2" s="58"/>
      <c r="G2" s="58"/>
      <c r="H2" s="58"/>
      <c r="I2" s="58"/>
      <c r="J2" s="57"/>
      <c r="K2" s="57"/>
    </row>
    <row r="3" spans="1:11" ht="12.75">
      <c r="A3" s="57"/>
      <c r="B3" s="57"/>
      <c r="C3" s="57"/>
      <c r="D3" s="57"/>
      <c r="E3" s="58" t="s">
        <v>255</v>
      </c>
      <c r="F3" s="58"/>
      <c r="G3" s="58"/>
      <c r="H3" s="58"/>
      <c r="I3" s="58"/>
      <c r="J3" s="58"/>
      <c r="K3" s="57"/>
    </row>
    <row r="4" spans="1:11" ht="18">
      <c r="A4" s="59"/>
      <c r="B4" s="57"/>
      <c r="C4" s="57"/>
      <c r="D4" s="57"/>
      <c r="E4" s="57"/>
      <c r="F4" s="58"/>
      <c r="G4" s="58"/>
      <c r="H4" s="58"/>
      <c r="I4" s="58"/>
      <c r="J4" s="60"/>
      <c r="K4" s="57"/>
    </row>
    <row r="5" spans="1:9" ht="12.75">
      <c r="A5" s="60"/>
      <c r="B5" s="61"/>
      <c r="C5" s="61"/>
      <c r="D5" s="61"/>
      <c r="E5" s="61"/>
      <c r="F5" s="1"/>
      <c r="G5" s="1"/>
      <c r="H5" s="1"/>
      <c r="I5" s="1"/>
    </row>
    <row r="6" spans="1:8" ht="12.75">
      <c r="A6" s="62"/>
      <c r="B6" s="57" t="s">
        <v>256</v>
      </c>
      <c r="C6" s="57"/>
      <c r="D6" s="57"/>
      <c r="E6" s="57"/>
      <c r="F6" s="60"/>
      <c r="G6" s="60"/>
      <c r="H6" s="60"/>
    </row>
    <row r="7" spans="1:8" ht="12.75">
      <c r="A7" s="57"/>
      <c r="B7" s="57" t="s">
        <v>131</v>
      </c>
      <c r="C7" s="57"/>
      <c r="D7" s="57"/>
      <c r="E7" s="57"/>
      <c r="F7" s="60"/>
      <c r="G7" s="60"/>
      <c r="H7" s="60"/>
    </row>
    <row r="8" spans="1:8" ht="12.75">
      <c r="A8" s="61"/>
      <c r="B8" s="61"/>
      <c r="C8" s="63"/>
      <c r="D8" s="63"/>
      <c r="E8" s="63"/>
      <c r="F8" s="61"/>
      <c r="G8" s="61"/>
      <c r="H8" s="61"/>
    </row>
    <row r="9" spans="1:9" ht="13.5">
      <c r="A9" s="58"/>
      <c r="B9" s="64"/>
      <c r="C9" s="65"/>
      <c r="D9" s="65"/>
      <c r="E9" s="65"/>
      <c r="F9" s="64"/>
      <c r="G9" s="64"/>
      <c r="H9" s="64"/>
      <c r="I9" s="66" t="s">
        <v>4</v>
      </c>
    </row>
    <row r="10" spans="1:9" ht="13.5">
      <c r="A10" s="67" t="s">
        <v>5</v>
      </c>
      <c r="B10" s="68"/>
      <c r="C10" s="67" t="s">
        <v>132</v>
      </c>
      <c r="D10" s="67" t="s">
        <v>257</v>
      </c>
      <c r="E10" s="67" t="s">
        <v>258</v>
      </c>
      <c r="F10" s="67" t="s">
        <v>134</v>
      </c>
      <c r="G10" s="75" t="s">
        <v>135</v>
      </c>
      <c r="H10" s="75"/>
      <c r="I10" s="75"/>
    </row>
    <row r="11" spans="1:9" ht="12.75">
      <c r="A11" s="70" t="s">
        <v>7</v>
      </c>
      <c r="B11" s="64" t="s">
        <v>136</v>
      </c>
      <c r="C11" s="71" t="s">
        <v>137</v>
      </c>
      <c r="D11" s="71" t="s">
        <v>259</v>
      </c>
      <c r="E11" s="71" t="s">
        <v>260</v>
      </c>
      <c r="F11" s="71" t="s">
        <v>261</v>
      </c>
      <c r="G11" s="72" t="s">
        <v>140</v>
      </c>
      <c r="H11" s="146" t="s">
        <v>141</v>
      </c>
      <c r="I11" s="71" t="s">
        <v>141</v>
      </c>
    </row>
    <row r="12" spans="1:9" ht="12.75">
      <c r="A12" s="70" t="s">
        <v>12</v>
      </c>
      <c r="B12" s="64"/>
      <c r="C12" s="71" t="s">
        <v>262</v>
      </c>
      <c r="D12" s="71" t="s">
        <v>263</v>
      </c>
      <c r="E12" s="71" t="s">
        <v>264</v>
      </c>
      <c r="F12" s="71" t="s">
        <v>147</v>
      </c>
      <c r="G12" s="72" t="s">
        <v>145</v>
      </c>
      <c r="H12" s="146" t="s">
        <v>265</v>
      </c>
      <c r="I12" s="73" t="s">
        <v>146</v>
      </c>
    </row>
    <row r="13" spans="1:9" ht="13.5">
      <c r="A13" s="70"/>
      <c r="B13" s="64"/>
      <c r="C13" s="74"/>
      <c r="D13" s="71"/>
      <c r="E13" s="71"/>
      <c r="F13" s="74"/>
      <c r="G13" s="72" t="s">
        <v>266</v>
      </c>
      <c r="H13" s="146" t="s">
        <v>263</v>
      </c>
      <c r="I13" s="71" t="s">
        <v>260</v>
      </c>
    </row>
    <row r="14" spans="1:9" ht="13.5">
      <c r="A14" s="75">
        <v>1</v>
      </c>
      <c r="B14" s="76">
        <v>2</v>
      </c>
      <c r="C14" s="77">
        <v>3</v>
      </c>
      <c r="D14" s="77">
        <v>4</v>
      </c>
      <c r="E14" s="77">
        <v>5</v>
      </c>
      <c r="F14" s="77">
        <v>6</v>
      </c>
      <c r="G14" s="78">
        <v>7</v>
      </c>
      <c r="H14" s="147"/>
      <c r="I14" s="79">
        <v>7</v>
      </c>
    </row>
    <row r="15" spans="1:9" ht="12.75">
      <c r="A15" s="80">
        <v>10000000</v>
      </c>
      <c r="B15" s="81" t="s">
        <v>19</v>
      </c>
      <c r="C15" s="82">
        <f>C16+C32+C38+C35</f>
        <v>46717300</v>
      </c>
      <c r="D15" s="82">
        <f>D16+D32+D38+D35</f>
        <v>46717300</v>
      </c>
      <c r="E15" s="82">
        <f>E16+E32+E38+E35</f>
        <v>40757100</v>
      </c>
      <c r="F15" s="82">
        <f>F16+F32+F38+F35</f>
        <v>43607239</v>
      </c>
      <c r="G15" s="148">
        <f aca="true" t="shared" si="0" ref="G15:G16">F15/C15*100</f>
        <v>93.34280662623911</v>
      </c>
      <c r="H15" s="83">
        <f aca="true" t="shared" si="1" ref="H15:H16">F15/D15*100</f>
        <v>93.34280662623911</v>
      </c>
      <c r="I15" s="149">
        <f aca="true" t="shared" si="2" ref="I15:I16">F15/E15*100</f>
        <v>106.99298772483812</v>
      </c>
    </row>
    <row r="16" spans="1:9" ht="12.75">
      <c r="A16" s="80">
        <v>11000000</v>
      </c>
      <c r="B16" s="81" t="s">
        <v>150</v>
      </c>
      <c r="C16" s="82">
        <f>C18</f>
        <v>17612200</v>
      </c>
      <c r="D16" s="82">
        <f>D18</f>
        <v>17612200</v>
      </c>
      <c r="E16" s="82">
        <f>E18</f>
        <v>17612200</v>
      </c>
      <c r="F16" s="82">
        <f>F18</f>
        <v>18290766</v>
      </c>
      <c r="G16" s="150">
        <f t="shared" si="0"/>
        <v>103.8528179330237</v>
      </c>
      <c r="H16" s="84">
        <f t="shared" si="1"/>
        <v>103.8528179330237</v>
      </c>
      <c r="I16" s="151">
        <f t="shared" si="2"/>
        <v>103.8528179330237</v>
      </c>
    </row>
    <row r="17" spans="1:9" ht="12.75">
      <c r="A17" s="80"/>
      <c r="B17" s="81" t="s">
        <v>151</v>
      </c>
      <c r="C17" s="82"/>
      <c r="D17" s="82"/>
      <c r="E17" s="82"/>
      <c r="F17" s="85"/>
      <c r="G17" s="150"/>
      <c r="H17" s="84"/>
      <c r="I17" s="151"/>
    </row>
    <row r="18" spans="1:9" ht="12.75">
      <c r="A18" s="71">
        <v>11010000</v>
      </c>
      <c r="B18" s="86" t="s">
        <v>21</v>
      </c>
      <c r="C18" s="87">
        <f>C19+C21+C24+C26+C29</f>
        <v>17612200</v>
      </c>
      <c r="D18" s="87">
        <f>D19+D21+D24+D26+D29</f>
        <v>17612200</v>
      </c>
      <c r="E18" s="87">
        <f>E19+E21+E24+E26+E29</f>
        <v>17612200</v>
      </c>
      <c r="F18" s="87">
        <f>F19+F21+F24+F26+F29</f>
        <v>18290766</v>
      </c>
      <c r="G18" s="150">
        <f aca="true" t="shared" si="3" ref="G18:G19">F18/C18*100</f>
        <v>103.8528179330237</v>
      </c>
      <c r="H18" s="84">
        <f aca="true" t="shared" si="4" ref="H18:H19">F18/D18*100</f>
        <v>103.8528179330237</v>
      </c>
      <c r="I18" s="151">
        <f aca="true" t="shared" si="5" ref="I18:I19">F18/E18*100</f>
        <v>103.8528179330237</v>
      </c>
    </row>
    <row r="19" spans="1:9" ht="12.75">
      <c r="A19" s="71">
        <v>11010100</v>
      </c>
      <c r="B19" s="86" t="s">
        <v>152</v>
      </c>
      <c r="C19" s="87">
        <v>13297200</v>
      </c>
      <c r="D19" s="87">
        <v>13297200</v>
      </c>
      <c r="E19" s="87">
        <v>13297200</v>
      </c>
      <c r="F19" s="87">
        <v>13897974</v>
      </c>
      <c r="G19" s="150">
        <f t="shared" si="3"/>
        <v>104.51804891255301</v>
      </c>
      <c r="H19" s="84">
        <f t="shared" si="4"/>
        <v>104.51804891255301</v>
      </c>
      <c r="I19" s="151">
        <f t="shared" si="5"/>
        <v>104.51804891255301</v>
      </c>
    </row>
    <row r="20" spans="1:9" ht="12.75">
      <c r="A20" s="71"/>
      <c r="B20" s="86" t="s">
        <v>153</v>
      </c>
      <c r="C20" s="87"/>
      <c r="D20" s="87"/>
      <c r="E20" s="87"/>
      <c r="F20" s="87"/>
      <c r="G20" s="150"/>
      <c r="H20" s="84"/>
      <c r="I20" s="151"/>
    </row>
    <row r="21" spans="1:9" ht="12.75">
      <c r="A21" s="71">
        <v>11010200</v>
      </c>
      <c r="B21" s="86" t="s">
        <v>24</v>
      </c>
      <c r="C21" s="87">
        <v>2960000</v>
      </c>
      <c r="D21" s="87">
        <v>2960000</v>
      </c>
      <c r="E21" s="87">
        <v>2960000</v>
      </c>
      <c r="F21" s="87">
        <v>2983025</v>
      </c>
      <c r="G21" s="150">
        <f>F21/C21*100</f>
        <v>100.77787162162161</v>
      </c>
      <c r="H21" s="84">
        <f>F21/D21*100</f>
        <v>100.77787162162161</v>
      </c>
      <c r="I21" s="151">
        <f>F21/E21*100</f>
        <v>100.77787162162161</v>
      </c>
    </row>
    <row r="22" spans="1:9" ht="12.75">
      <c r="A22" s="71"/>
      <c r="B22" s="86" t="s">
        <v>154</v>
      </c>
      <c r="C22" s="87"/>
      <c r="D22" s="87"/>
      <c r="E22" s="87"/>
      <c r="F22" s="87"/>
      <c r="G22" s="150"/>
      <c r="H22" s="84"/>
      <c r="I22" s="151"/>
    </row>
    <row r="23" spans="1:9" ht="12.75">
      <c r="A23" s="71"/>
      <c r="B23" s="86" t="s">
        <v>155</v>
      </c>
      <c r="C23" s="87"/>
      <c r="D23" s="87"/>
      <c r="E23" s="87"/>
      <c r="F23" s="87"/>
      <c r="G23" s="150"/>
      <c r="H23" s="84"/>
      <c r="I23" s="151"/>
    </row>
    <row r="24" spans="1:9" ht="12.75">
      <c r="A24" s="71">
        <v>11010400</v>
      </c>
      <c r="B24" s="86" t="s">
        <v>156</v>
      </c>
      <c r="C24" s="87">
        <v>810000</v>
      </c>
      <c r="D24" s="87">
        <v>810000</v>
      </c>
      <c r="E24" s="87">
        <v>810000</v>
      </c>
      <c r="F24" s="87">
        <v>841087</v>
      </c>
      <c r="G24" s="150">
        <f>F24/C24*100</f>
        <v>103.83790123456791</v>
      </c>
      <c r="H24" s="84">
        <f>F24/D24*100</f>
        <v>103.83790123456791</v>
      </c>
      <c r="I24" s="151">
        <f>F24/E24*100</f>
        <v>103.83790123456791</v>
      </c>
    </row>
    <row r="25" spans="1:9" ht="12.75">
      <c r="A25" s="71"/>
      <c r="B25" s="86" t="s">
        <v>157</v>
      </c>
      <c r="C25" s="87"/>
      <c r="D25" s="87"/>
      <c r="E25" s="87"/>
      <c r="F25" s="87"/>
      <c r="G25" s="150"/>
      <c r="H25" s="84"/>
      <c r="I25" s="151"/>
    </row>
    <row r="26" spans="1:9" ht="12.75">
      <c r="A26" s="71">
        <v>11010500</v>
      </c>
      <c r="B26" s="86" t="s">
        <v>158</v>
      </c>
      <c r="C26" s="87">
        <v>460000</v>
      </c>
      <c r="D26" s="87">
        <v>460000</v>
      </c>
      <c r="E26" s="87">
        <v>460000</v>
      </c>
      <c r="F26" s="87">
        <v>482840</v>
      </c>
      <c r="G26" s="150">
        <f>F26/C26*100</f>
        <v>104.96521739130435</v>
      </c>
      <c r="H26" s="84">
        <f>F26/D26*100</f>
        <v>104.96521739130435</v>
      </c>
      <c r="I26" s="151">
        <f>F26/E26*100</f>
        <v>104.96521739130435</v>
      </c>
    </row>
    <row r="27" spans="1:9" ht="12.75">
      <c r="A27" s="71"/>
      <c r="B27" s="86" t="s">
        <v>159</v>
      </c>
      <c r="C27" s="87"/>
      <c r="D27" s="87"/>
      <c r="E27" s="87"/>
      <c r="F27" s="88"/>
      <c r="G27" s="150"/>
      <c r="H27" s="84"/>
      <c r="I27" s="151"/>
    </row>
    <row r="28" spans="1:9" ht="12.75">
      <c r="A28" s="71"/>
      <c r="B28" s="86" t="s">
        <v>160</v>
      </c>
      <c r="C28" s="87"/>
      <c r="D28" s="87"/>
      <c r="E28" s="87"/>
      <c r="F28" s="88"/>
      <c r="G28" s="150"/>
      <c r="H28" s="84"/>
      <c r="I28" s="151"/>
    </row>
    <row r="29" spans="1:9" ht="12.75">
      <c r="A29" s="89">
        <v>11010900</v>
      </c>
      <c r="B29" s="86" t="s">
        <v>161</v>
      </c>
      <c r="C29" s="87">
        <v>85000</v>
      </c>
      <c r="D29" s="87">
        <v>85000</v>
      </c>
      <c r="E29" s="87">
        <v>85000</v>
      </c>
      <c r="F29" s="88">
        <v>85840</v>
      </c>
      <c r="G29" s="150">
        <f>F29/C29*100</f>
        <v>100.98823529411764</v>
      </c>
      <c r="H29" s="84">
        <f>F29/D29*100</f>
        <v>100.98823529411764</v>
      </c>
      <c r="I29" s="151">
        <f>F29/E29*100</f>
        <v>100.98823529411764</v>
      </c>
    </row>
    <row r="30" spans="1:9" ht="12.75">
      <c r="A30" s="89"/>
      <c r="B30" s="86" t="s">
        <v>162</v>
      </c>
      <c r="C30" s="87"/>
      <c r="D30" s="87"/>
      <c r="E30" s="87"/>
      <c r="F30" s="88"/>
      <c r="G30" s="150"/>
      <c r="H30" s="84"/>
      <c r="I30" s="151"/>
    </row>
    <row r="31" spans="1:9" ht="12.75">
      <c r="A31" s="89"/>
      <c r="B31" s="86" t="s">
        <v>163</v>
      </c>
      <c r="C31" s="87"/>
      <c r="D31" s="87"/>
      <c r="E31" s="87"/>
      <c r="F31" s="88"/>
      <c r="G31" s="150"/>
      <c r="H31" s="84"/>
      <c r="I31" s="151"/>
    </row>
    <row r="32" spans="1:9" ht="12.75">
      <c r="A32" s="89">
        <v>13000000</v>
      </c>
      <c r="B32" s="86" t="s">
        <v>164</v>
      </c>
      <c r="C32" s="87">
        <f aca="true" t="shared" si="6" ref="C32:C33">C33</f>
        <v>0</v>
      </c>
      <c r="D32" s="87">
        <f aca="true" t="shared" si="7" ref="D32:D33">D33</f>
        <v>0</v>
      </c>
      <c r="E32" s="87">
        <f aca="true" t="shared" si="8" ref="E32:E33">E33</f>
        <v>0</v>
      </c>
      <c r="F32" s="90">
        <f aca="true" t="shared" si="9" ref="F32:F33">F33</f>
        <v>348</v>
      </c>
      <c r="G32" s="150">
        <v>0</v>
      </c>
      <c r="H32" s="84">
        <v>0</v>
      </c>
      <c r="I32" s="151">
        <v>0</v>
      </c>
    </row>
    <row r="33" spans="1:9" ht="12.75">
      <c r="A33" s="89">
        <v>13020000</v>
      </c>
      <c r="B33" s="86" t="s">
        <v>165</v>
      </c>
      <c r="C33" s="87">
        <f t="shared" si="6"/>
        <v>0</v>
      </c>
      <c r="D33" s="87">
        <f t="shared" si="7"/>
        <v>0</v>
      </c>
      <c r="E33" s="87">
        <f t="shared" si="8"/>
        <v>0</v>
      </c>
      <c r="F33" s="90">
        <f t="shared" si="9"/>
        <v>348</v>
      </c>
      <c r="G33" s="150">
        <v>0</v>
      </c>
      <c r="H33" s="84">
        <v>0</v>
      </c>
      <c r="I33" s="151">
        <v>0</v>
      </c>
    </row>
    <row r="34" spans="1:9" ht="12.75">
      <c r="A34" s="71">
        <v>13020200</v>
      </c>
      <c r="B34" s="86" t="s">
        <v>166</v>
      </c>
      <c r="C34" s="87">
        <v>0</v>
      </c>
      <c r="D34" s="87">
        <v>0</v>
      </c>
      <c r="E34" s="87">
        <v>0</v>
      </c>
      <c r="F34" s="88">
        <v>348</v>
      </c>
      <c r="G34" s="150">
        <v>0</v>
      </c>
      <c r="H34" s="84">
        <v>0</v>
      </c>
      <c r="I34" s="151">
        <v>0</v>
      </c>
    </row>
    <row r="35" spans="1:9" ht="12.75">
      <c r="A35" s="80">
        <v>16000000</v>
      </c>
      <c r="B35" s="81" t="s">
        <v>167</v>
      </c>
      <c r="C35" s="87">
        <f aca="true" t="shared" si="10" ref="C35:C36">C36</f>
        <v>0</v>
      </c>
      <c r="D35" s="87">
        <f aca="true" t="shared" si="11" ref="D35:D36">D36</f>
        <v>0</v>
      </c>
      <c r="E35" s="87">
        <f aca="true" t="shared" si="12" ref="E35:E36">E36</f>
        <v>0</v>
      </c>
      <c r="F35" s="87">
        <f aca="true" t="shared" si="13" ref="F35:F36">F36</f>
        <v>-14000</v>
      </c>
      <c r="G35" s="150">
        <v>0</v>
      </c>
      <c r="H35" s="84">
        <v>0</v>
      </c>
      <c r="I35" s="151">
        <v>0</v>
      </c>
    </row>
    <row r="36" spans="1:9" ht="12.75">
      <c r="A36" s="80">
        <v>16010000</v>
      </c>
      <c r="B36" s="81" t="s">
        <v>168</v>
      </c>
      <c r="C36" s="87">
        <f t="shared" si="10"/>
        <v>0</v>
      </c>
      <c r="D36" s="87">
        <f t="shared" si="11"/>
        <v>0</v>
      </c>
      <c r="E36" s="87">
        <f t="shared" si="12"/>
        <v>0</v>
      </c>
      <c r="F36" s="87">
        <f t="shared" si="13"/>
        <v>-14000</v>
      </c>
      <c r="G36" s="150">
        <v>0</v>
      </c>
      <c r="H36" s="84">
        <v>0</v>
      </c>
      <c r="I36" s="151">
        <v>0</v>
      </c>
    </row>
    <row r="37" spans="1:9" ht="12.75">
      <c r="A37" s="91">
        <v>16010400</v>
      </c>
      <c r="B37" s="86" t="s">
        <v>170</v>
      </c>
      <c r="C37" s="87">
        <v>0</v>
      </c>
      <c r="D37" s="87">
        <v>0</v>
      </c>
      <c r="E37" s="87">
        <v>0</v>
      </c>
      <c r="F37" s="90">
        <v>-14000</v>
      </c>
      <c r="G37" s="150"/>
      <c r="H37" s="84"/>
      <c r="I37" s="151"/>
    </row>
    <row r="38" spans="1:9" ht="12.75">
      <c r="A38" s="80">
        <v>18000000</v>
      </c>
      <c r="B38" s="81" t="s">
        <v>34</v>
      </c>
      <c r="C38" s="82">
        <f>C39+C44+C49+C52</f>
        <v>29105100</v>
      </c>
      <c r="D38" s="82">
        <f>D39+D44+D49+D52</f>
        <v>29105100</v>
      </c>
      <c r="E38" s="82">
        <f>E39+E44+E49+E52</f>
        <v>23144900</v>
      </c>
      <c r="F38" s="82">
        <f>F39+F44+F49+F52</f>
        <v>25330125</v>
      </c>
      <c r="G38" s="150">
        <f aca="true" t="shared" si="14" ref="G38:G45">F38/C38*100</f>
        <v>87.02985043858294</v>
      </c>
      <c r="H38" s="84">
        <f aca="true" t="shared" si="15" ref="H38:H45">F38/D38*100</f>
        <v>87.02985043858294</v>
      </c>
      <c r="I38" s="151">
        <f aca="true" t="shared" si="16" ref="I38:I45">F38/E38*100</f>
        <v>109.4414968308353</v>
      </c>
    </row>
    <row r="39" spans="1:9" ht="12.75">
      <c r="A39" s="80">
        <v>18010000</v>
      </c>
      <c r="B39" s="81" t="s">
        <v>35</v>
      </c>
      <c r="C39" s="82">
        <f>C40+C41+C42+C43</f>
        <v>21755700</v>
      </c>
      <c r="D39" s="82">
        <f>D40+D41+D42+D43</f>
        <v>21755700</v>
      </c>
      <c r="E39" s="82">
        <f>E40+E41+E42+E43</f>
        <v>21755700</v>
      </c>
      <c r="F39" s="82">
        <f>F40+F41+F42+F43</f>
        <v>24082496</v>
      </c>
      <c r="G39" s="150">
        <f t="shared" si="14"/>
        <v>110.6951097873201</v>
      </c>
      <c r="H39" s="84">
        <f t="shared" si="15"/>
        <v>110.6951097873201</v>
      </c>
      <c r="I39" s="151">
        <f t="shared" si="16"/>
        <v>110.6951097873201</v>
      </c>
    </row>
    <row r="40" spans="1:9" ht="12.75">
      <c r="A40" s="80">
        <v>18010500</v>
      </c>
      <c r="B40" s="86" t="s">
        <v>36</v>
      </c>
      <c r="C40" s="82">
        <v>8400000</v>
      </c>
      <c r="D40" s="82">
        <v>8400000</v>
      </c>
      <c r="E40" s="82">
        <v>8400000</v>
      </c>
      <c r="F40" s="85">
        <v>9303269</v>
      </c>
      <c r="G40" s="150">
        <f t="shared" si="14"/>
        <v>110.75320238095239</v>
      </c>
      <c r="H40" s="84">
        <f t="shared" si="15"/>
        <v>110.75320238095239</v>
      </c>
      <c r="I40" s="151">
        <f t="shared" si="16"/>
        <v>110.75320238095239</v>
      </c>
    </row>
    <row r="41" spans="1:9" ht="12.75">
      <c r="A41" s="80">
        <v>18010600</v>
      </c>
      <c r="B41" s="86" t="s">
        <v>37</v>
      </c>
      <c r="C41" s="82">
        <v>12055700</v>
      </c>
      <c r="D41" s="82">
        <v>12055700</v>
      </c>
      <c r="E41" s="82">
        <v>12055700</v>
      </c>
      <c r="F41" s="85">
        <v>13360628</v>
      </c>
      <c r="G41" s="150">
        <f t="shared" si="14"/>
        <v>110.82415786723291</v>
      </c>
      <c r="H41" s="84">
        <f t="shared" si="15"/>
        <v>110.82415786723291</v>
      </c>
      <c r="I41" s="151">
        <f t="shared" si="16"/>
        <v>110.82415786723291</v>
      </c>
    </row>
    <row r="42" spans="1:9" ht="12.75">
      <c r="A42" s="80">
        <v>18010700</v>
      </c>
      <c r="B42" s="86" t="s">
        <v>38</v>
      </c>
      <c r="C42" s="82">
        <v>480000</v>
      </c>
      <c r="D42" s="82">
        <v>480000</v>
      </c>
      <c r="E42" s="82">
        <v>480000</v>
      </c>
      <c r="F42" s="85">
        <v>532377</v>
      </c>
      <c r="G42" s="150">
        <f t="shared" si="14"/>
        <v>110.911875</v>
      </c>
      <c r="H42" s="84">
        <f t="shared" si="15"/>
        <v>110.911875</v>
      </c>
      <c r="I42" s="151">
        <f t="shared" si="16"/>
        <v>110.911875</v>
      </c>
    </row>
    <row r="43" spans="1:9" ht="12.75">
      <c r="A43" s="80">
        <v>18010900</v>
      </c>
      <c r="B43" s="86" t="s">
        <v>39</v>
      </c>
      <c r="C43" s="82">
        <v>820000</v>
      </c>
      <c r="D43" s="82">
        <v>820000</v>
      </c>
      <c r="E43" s="82">
        <v>820000</v>
      </c>
      <c r="F43" s="85">
        <v>886222</v>
      </c>
      <c r="G43" s="150">
        <f t="shared" si="14"/>
        <v>108.07585365853657</v>
      </c>
      <c r="H43" s="84">
        <f t="shared" si="15"/>
        <v>108.07585365853657</v>
      </c>
      <c r="I43" s="151">
        <f t="shared" si="16"/>
        <v>108.07585365853657</v>
      </c>
    </row>
    <row r="44" spans="1:9" ht="12.75">
      <c r="A44" s="80">
        <v>18020000</v>
      </c>
      <c r="B44" s="81" t="s">
        <v>40</v>
      </c>
      <c r="C44" s="82">
        <f>C45+C47</f>
        <v>6906000</v>
      </c>
      <c r="D44" s="82">
        <f>D45+D47</f>
        <v>6906000</v>
      </c>
      <c r="E44" s="82">
        <f>E45+E47</f>
        <v>1175500</v>
      </c>
      <c r="F44" s="85">
        <f>F45+F47</f>
        <v>1078036</v>
      </c>
      <c r="G44" s="150">
        <f t="shared" si="14"/>
        <v>15.610136113524472</v>
      </c>
      <c r="H44" s="84">
        <f t="shared" si="15"/>
        <v>15.610136113524472</v>
      </c>
      <c r="I44" s="151">
        <f t="shared" si="16"/>
        <v>91.70871969374734</v>
      </c>
    </row>
    <row r="45" spans="1:9" ht="12.75">
      <c r="A45" s="71">
        <v>18020100</v>
      </c>
      <c r="B45" s="86" t="s">
        <v>171</v>
      </c>
      <c r="C45" s="87">
        <v>4744400</v>
      </c>
      <c r="D45" s="87">
        <v>4744400</v>
      </c>
      <c r="E45" s="87">
        <v>778600</v>
      </c>
      <c r="F45" s="88">
        <v>717563</v>
      </c>
      <c r="G45" s="150">
        <f t="shared" si="14"/>
        <v>15.124420369277464</v>
      </c>
      <c r="H45" s="84">
        <f t="shared" si="15"/>
        <v>15.124420369277464</v>
      </c>
      <c r="I45" s="151">
        <f t="shared" si="16"/>
        <v>92.16067300282559</v>
      </c>
    </row>
    <row r="46" spans="1:9" ht="12.75">
      <c r="A46" s="71"/>
      <c r="B46" s="86" t="s">
        <v>172</v>
      </c>
      <c r="C46" s="87"/>
      <c r="D46" s="87"/>
      <c r="E46" s="87"/>
      <c r="F46" s="88"/>
      <c r="G46" s="150"/>
      <c r="H46" s="84"/>
      <c r="I46" s="151"/>
    </row>
    <row r="47" spans="1:9" ht="12.75">
      <c r="A47" s="71">
        <v>18020200</v>
      </c>
      <c r="B47" s="86" t="s">
        <v>173</v>
      </c>
      <c r="C47" s="87">
        <v>2161600</v>
      </c>
      <c r="D47" s="87">
        <v>2161600</v>
      </c>
      <c r="E47" s="87">
        <v>396900</v>
      </c>
      <c r="F47" s="88">
        <v>360473</v>
      </c>
      <c r="G47" s="150">
        <f>F47/C47*100</f>
        <v>16.676212065136937</v>
      </c>
      <c r="H47" s="84">
        <f>F47/D47*100</f>
        <v>16.676212065136937</v>
      </c>
      <c r="I47" s="151">
        <f>F47/E47*100</f>
        <v>90.82212144116906</v>
      </c>
    </row>
    <row r="48" spans="1:9" ht="12.75">
      <c r="A48" s="71"/>
      <c r="B48" s="86" t="s">
        <v>172</v>
      </c>
      <c r="C48" s="87"/>
      <c r="D48" s="87"/>
      <c r="E48" s="87"/>
      <c r="F48" s="88"/>
      <c r="G48" s="150"/>
      <c r="H48" s="84"/>
      <c r="I48" s="151"/>
    </row>
    <row r="49" spans="1:9" ht="12.75">
      <c r="A49" s="80">
        <v>18030000</v>
      </c>
      <c r="B49" s="81" t="s">
        <v>43</v>
      </c>
      <c r="C49" s="82">
        <f>C50+C51</f>
        <v>443400</v>
      </c>
      <c r="D49" s="82">
        <f>D50+D51</f>
        <v>443400</v>
      </c>
      <c r="E49" s="82">
        <f>E50+E51</f>
        <v>213700</v>
      </c>
      <c r="F49" s="85">
        <f>F50+F51</f>
        <v>240930</v>
      </c>
      <c r="G49" s="150">
        <f aca="true" t="shared" si="17" ref="G49:G51">F49/C49*100</f>
        <v>54.33694181326116</v>
      </c>
      <c r="H49" s="84">
        <f aca="true" t="shared" si="18" ref="H49:H51">F49/D49*100</f>
        <v>54.33694181326116</v>
      </c>
      <c r="I49" s="151">
        <f aca="true" t="shared" si="19" ref="I49:I51">F49/E49*100</f>
        <v>112.74216190921852</v>
      </c>
    </row>
    <row r="50" spans="1:9" ht="12.75">
      <c r="A50" s="71">
        <v>18030100</v>
      </c>
      <c r="B50" s="86" t="s">
        <v>44</v>
      </c>
      <c r="C50" s="87">
        <v>398700</v>
      </c>
      <c r="D50" s="87">
        <v>398700</v>
      </c>
      <c r="E50" s="87">
        <v>191500</v>
      </c>
      <c r="F50" s="88">
        <v>136246</v>
      </c>
      <c r="G50" s="150">
        <f t="shared" si="17"/>
        <v>34.172560822673695</v>
      </c>
      <c r="H50" s="84">
        <f t="shared" si="18"/>
        <v>34.172560822673695</v>
      </c>
      <c r="I50" s="151">
        <f t="shared" si="19"/>
        <v>71.1467362924282</v>
      </c>
    </row>
    <row r="51" spans="1:9" ht="12.75">
      <c r="A51" s="71">
        <v>18030200</v>
      </c>
      <c r="B51" s="86" t="s">
        <v>45</v>
      </c>
      <c r="C51" s="87">
        <v>44700</v>
      </c>
      <c r="D51" s="87">
        <v>44700</v>
      </c>
      <c r="E51" s="87">
        <v>22200</v>
      </c>
      <c r="F51" s="88">
        <v>104684</v>
      </c>
      <c r="G51" s="150">
        <f t="shared" si="17"/>
        <v>234.1923937360179</v>
      </c>
      <c r="H51" s="84">
        <f t="shared" si="18"/>
        <v>234.1923937360179</v>
      </c>
      <c r="I51" s="151">
        <f t="shared" si="19"/>
        <v>471.5495495495495</v>
      </c>
    </row>
    <row r="52" spans="1:9" ht="12.75">
      <c r="A52" s="80">
        <v>18040000</v>
      </c>
      <c r="B52" s="81" t="s">
        <v>174</v>
      </c>
      <c r="C52" s="82">
        <f>C56+C60+C62+C64</f>
        <v>0</v>
      </c>
      <c r="D52" s="82">
        <f>D56+D60+D62+D64</f>
        <v>0</v>
      </c>
      <c r="E52" s="82">
        <f>E56+E60+E62+E64</f>
        <v>0</v>
      </c>
      <c r="F52" s="82">
        <f>F56+F60+F62+F64+F54+F58</f>
        <v>-71337</v>
      </c>
      <c r="G52" s="150">
        <v>0</v>
      </c>
      <c r="H52" s="84">
        <v>0</v>
      </c>
      <c r="I52" s="151">
        <v>0</v>
      </c>
    </row>
    <row r="53" spans="1:9" ht="12.75">
      <c r="A53" s="80"/>
      <c r="B53" s="81" t="s">
        <v>175</v>
      </c>
      <c r="C53" s="82"/>
      <c r="D53" s="82"/>
      <c r="E53" s="82"/>
      <c r="F53" s="85"/>
      <c r="G53" s="150"/>
      <c r="H53" s="84"/>
      <c r="I53" s="151"/>
    </row>
    <row r="54" spans="1:9" ht="12.75">
      <c r="A54" s="80">
        <v>18040100</v>
      </c>
      <c r="B54" s="81" t="s">
        <v>176</v>
      </c>
      <c r="C54" s="82">
        <v>0</v>
      </c>
      <c r="D54" s="82">
        <v>0</v>
      </c>
      <c r="E54" s="82">
        <v>0</v>
      </c>
      <c r="F54" s="85">
        <v>-1128</v>
      </c>
      <c r="G54" s="150">
        <v>0</v>
      </c>
      <c r="H54" s="84">
        <v>0</v>
      </c>
      <c r="I54" s="151"/>
    </row>
    <row r="55" spans="1:9" ht="12.75">
      <c r="A55" s="80"/>
      <c r="B55" s="86" t="s">
        <v>267</v>
      </c>
      <c r="C55" s="82"/>
      <c r="D55" s="82"/>
      <c r="E55" s="82"/>
      <c r="F55" s="85"/>
      <c r="G55" s="150"/>
      <c r="H55" s="84"/>
      <c r="I55" s="151"/>
    </row>
    <row r="56" spans="1:9" ht="12.75">
      <c r="A56" s="71">
        <v>18040200</v>
      </c>
      <c r="B56" s="86" t="s">
        <v>176</v>
      </c>
      <c r="C56" s="87">
        <v>0</v>
      </c>
      <c r="D56" s="87">
        <v>0</v>
      </c>
      <c r="E56" s="87">
        <v>0</v>
      </c>
      <c r="F56" s="85">
        <v>-61247</v>
      </c>
      <c r="G56" s="150">
        <v>0</v>
      </c>
      <c r="H56" s="84">
        <v>0</v>
      </c>
      <c r="I56" s="151">
        <v>0</v>
      </c>
    </row>
    <row r="57" spans="1:9" ht="12.75">
      <c r="A57" s="71"/>
      <c r="B57" s="86" t="s">
        <v>177</v>
      </c>
      <c r="C57" s="87"/>
      <c r="D57" s="87"/>
      <c r="E57" s="87"/>
      <c r="F57" s="85"/>
      <c r="G57" s="150"/>
      <c r="H57" s="84"/>
      <c r="I57" s="151"/>
    </row>
    <row r="58" spans="1:9" ht="12.75">
      <c r="A58" s="71">
        <v>18040600</v>
      </c>
      <c r="B58" s="86" t="s">
        <v>268</v>
      </c>
      <c r="C58" s="87">
        <v>0</v>
      </c>
      <c r="D58" s="87">
        <v>0</v>
      </c>
      <c r="E58" s="87">
        <v>0</v>
      </c>
      <c r="F58" s="85">
        <v>-1261</v>
      </c>
      <c r="G58" s="150">
        <v>0</v>
      </c>
      <c r="H58" s="84">
        <v>0</v>
      </c>
      <c r="I58" s="84">
        <v>0</v>
      </c>
    </row>
    <row r="59" spans="1:9" ht="12.75">
      <c r="A59" s="71"/>
      <c r="B59" s="86" t="s">
        <v>267</v>
      </c>
      <c r="C59" s="87"/>
      <c r="D59" s="87"/>
      <c r="E59" s="87"/>
      <c r="F59" s="85"/>
      <c r="G59" s="150"/>
      <c r="H59" s="84"/>
      <c r="I59" s="151"/>
    </row>
    <row r="60" spans="1:9" ht="12.75">
      <c r="A60" s="71">
        <v>18040700</v>
      </c>
      <c r="B60" s="86" t="s">
        <v>178</v>
      </c>
      <c r="C60" s="87">
        <v>0</v>
      </c>
      <c r="D60" s="87">
        <v>0</v>
      </c>
      <c r="E60" s="87">
        <v>0</v>
      </c>
      <c r="F60" s="88">
        <v>-288</v>
      </c>
      <c r="G60" s="150">
        <v>0</v>
      </c>
      <c r="H60" s="84">
        <v>0</v>
      </c>
      <c r="I60" s="151">
        <v>0</v>
      </c>
    </row>
    <row r="61" spans="1:9" ht="12.75">
      <c r="A61" s="71"/>
      <c r="B61" s="86" t="s">
        <v>179</v>
      </c>
      <c r="C61" s="87"/>
      <c r="D61" s="87"/>
      <c r="E61" s="87"/>
      <c r="F61" s="88"/>
      <c r="G61" s="150"/>
      <c r="H61" s="84"/>
      <c r="I61" s="151"/>
    </row>
    <row r="62" spans="1:9" ht="12.75">
      <c r="A62" s="71">
        <v>18040800</v>
      </c>
      <c r="B62" s="86" t="s">
        <v>180</v>
      </c>
      <c r="C62" s="87">
        <v>0</v>
      </c>
      <c r="D62" s="87">
        <v>0</v>
      </c>
      <c r="E62" s="87">
        <v>0</v>
      </c>
      <c r="F62" s="85">
        <v>-4908</v>
      </c>
      <c r="G62" s="150">
        <v>0</v>
      </c>
      <c r="H62" s="84">
        <v>0</v>
      </c>
      <c r="I62" s="151">
        <v>0</v>
      </c>
    </row>
    <row r="63" spans="1:9" ht="12.75">
      <c r="A63" s="71"/>
      <c r="B63" s="86" t="s">
        <v>181</v>
      </c>
      <c r="C63" s="87"/>
      <c r="D63" s="87"/>
      <c r="E63" s="87"/>
      <c r="F63" s="85"/>
      <c r="G63" s="150"/>
      <c r="H63" s="84"/>
      <c r="I63" s="151"/>
    </row>
    <row r="64" spans="1:9" ht="12.75">
      <c r="A64" s="71">
        <v>18041400</v>
      </c>
      <c r="B64" s="86" t="s">
        <v>182</v>
      </c>
      <c r="C64" s="87">
        <v>0</v>
      </c>
      <c r="D64" s="87">
        <v>0</v>
      </c>
      <c r="E64" s="87">
        <v>0</v>
      </c>
      <c r="F64" s="88">
        <v>-2505</v>
      </c>
      <c r="G64" s="150">
        <v>0</v>
      </c>
      <c r="H64" s="84">
        <v>0</v>
      </c>
      <c r="I64" s="151">
        <v>0</v>
      </c>
    </row>
    <row r="65" spans="1:9" ht="12.75">
      <c r="A65" s="71"/>
      <c r="B65" s="86" t="s">
        <v>183</v>
      </c>
      <c r="C65" s="87"/>
      <c r="D65" s="87"/>
      <c r="E65" s="87"/>
      <c r="F65" s="85"/>
      <c r="G65" s="150"/>
      <c r="H65" s="84"/>
      <c r="I65" s="151"/>
    </row>
    <row r="66" spans="1:9" ht="12.75">
      <c r="A66" s="80">
        <v>20000000</v>
      </c>
      <c r="B66" s="81" t="s">
        <v>46</v>
      </c>
      <c r="C66" s="82">
        <f>C67+C73+C84+C90</f>
        <v>8057400</v>
      </c>
      <c r="D66" s="82">
        <f>D67+D73+D84+D90</f>
        <v>8057400</v>
      </c>
      <c r="E66" s="82">
        <f>E67+E73+E84+E90</f>
        <v>4224000</v>
      </c>
      <c r="F66" s="82">
        <f>F67+F73+F84+F90</f>
        <v>2942820</v>
      </c>
      <c r="G66" s="150">
        <f aca="true" t="shared" si="20" ref="G66:G67">F66/C66*100</f>
        <v>36.52319606821059</v>
      </c>
      <c r="H66" s="84">
        <f aca="true" t="shared" si="21" ref="H66:H68">F66/D66*100</f>
        <v>36.52319606821059</v>
      </c>
      <c r="I66" s="151">
        <f aca="true" t="shared" si="22" ref="I66:I67">F66/E66*100</f>
        <v>69.6690340909091</v>
      </c>
    </row>
    <row r="67" spans="1:9" ht="12.75">
      <c r="A67" s="80">
        <v>21000000</v>
      </c>
      <c r="B67" s="81" t="s">
        <v>47</v>
      </c>
      <c r="C67" s="82">
        <f>C69+C72+C68</f>
        <v>39500</v>
      </c>
      <c r="D67" s="82">
        <f>D69+D72+D68</f>
        <v>39500</v>
      </c>
      <c r="E67" s="82">
        <f>E69+E72+E68</f>
        <v>17400</v>
      </c>
      <c r="F67" s="82">
        <f>F69+F72+F68</f>
        <v>16822</v>
      </c>
      <c r="G67" s="150">
        <f t="shared" si="20"/>
        <v>42.5873417721519</v>
      </c>
      <c r="H67" s="84">
        <f t="shared" si="21"/>
        <v>42.5873417721519</v>
      </c>
      <c r="I67" s="151">
        <f t="shared" si="22"/>
        <v>96.67816091954023</v>
      </c>
    </row>
    <row r="68" spans="1:9" ht="12.75">
      <c r="A68" s="80">
        <v>21080500</v>
      </c>
      <c r="B68" s="81" t="s">
        <v>48</v>
      </c>
      <c r="C68" s="82">
        <v>7500</v>
      </c>
      <c r="D68" s="82">
        <v>7500</v>
      </c>
      <c r="E68" s="82">
        <v>0</v>
      </c>
      <c r="F68" s="85">
        <v>0</v>
      </c>
      <c r="G68" s="150">
        <v>0</v>
      </c>
      <c r="H68" s="84">
        <f t="shared" si="21"/>
        <v>0</v>
      </c>
      <c r="I68" s="84">
        <v>0</v>
      </c>
    </row>
    <row r="69" spans="1:9" ht="12.75">
      <c r="A69" s="80">
        <v>21080900</v>
      </c>
      <c r="B69" s="81" t="s">
        <v>184</v>
      </c>
      <c r="C69" s="82">
        <v>0</v>
      </c>
      <c r="D69" s="82">
        <v>0</v>
      </c>
      <c r="E69" s="82">
        <v>0</v>
      </c>
      <c r="F69" s="85">
        <v>2</v>
      </c>
      <c r="G69" s="150">
        <v>0</v>
      </c>
      <c r="H69" s="84">
        <v>0</v>
      </c>
      <c r="I69" s="84">
        <v>0</v>
      </c>
    </row>
    <row r="70" spans="1:9" ht="12.75">
      <c r="A70" s="80"/>
      <c r="B70" s="81" t="s">
        <v>185</v>
      </c>
      <c r="C70" s="82"/>
      <c r="D70" s="82"/>
      <c r="E70" s="82"/>
      <c r="F70" s="85"/>
      <c r="G70" s="150"/>
      <c r="H70" s="84"/>
      <c r="I70" s="151"/>
    </row>
    <row r="71" spans="1:9" ht="12.75">
      <c r="A71" s="80"/>
      <c r="B71" s="81" t="s">
        <v>186</v>
      </c>
      <c r="C71" s="82"/>
      <c r="D71" s="82"/>
      <c r="E71" s="82"/>
      <c r="F71" s="85"/>
      <c r="G71" s="150"/>
      <c r="H71" s="84"/>
      <c r="I71" s="151"/>
    </row>
    <row r="72" spans="1:9" ht="12.75">
      <c r="A72" s="71">
        <v>21081100</v>
      </c>
      <c r="B72" s="86" t="s">
        <v>49</v>
      </c>
      <c r="C72" s="87">
        <v>32000</v>
      </c>
      <c r="D72" s="87">
        <v>32000</v>
      </c>
      <c r="E72" s="87">
        <v>17400</v>
      </c>
      <c r="F72" s="92">
        <v>16820</v>
      </c>
      <c r="G72" s="150">
        <f aca="true" t="shared" si="23" ref="G72:G75">F72/C72*100</f>
        <v>52.5625</v>
      </c>
      <c r="H72" s="84">
        <f aca="true" t="shared" si="24" ref="H72:H75">F72/D72*100</f>
        <v>52.5625</v>
      </c>
      <c r="I72" s="151">
        <f aca="true" t="shared" si="25" ref="I72:I74">F72/E72*100</f>
        <v>96.66666666666667</v>
      </c>
    </row>
    <row r="73" spans="1:9" ht="12.75">
      <c r="A73" s="80">
        <v>22000000</v>
      </c>
      <c r="B73" s="81" t="s">
        <v>187</v>
      </c>
      <c r="C73" s="82">
        <f>C74</f>
        <v>5241900</v>
      </c>
      <c r="D73" s="82">
        <f>D74</f>
        <v>5241900</v>
      </c>
      <c r="E73" s="82">
        <f>E74</f>
        <v>2724000</v>
      </c>
      <c r="F73" s="82">
        <f>F74</f>
        <v>1676414</v>
      </c>
      <c r="G73" s="150">
        <f t="shared" si="23"/>
        <v>31.98103741009939</v>
      </c>
      <c r="H73" s="84">
        <f t="shared" si="24"/>
        <v>31.98103741009939</v>
      </c>
      <c r="I73" s="151">
        <f t="shared" si="25"/>
        <v>61.542364170337734</v>
      </c>
    </row>
    <row r="74" spans="1:9" ht="12.75">
      <c r="A74" s="80">
        <v>22010000</v>
      </c>
      <c r="B74" s="81" t="s">
        <v>52</v>
      </c>
      <c r="C74" s="82">
        <f>C77+C75+C78+C80</f>
        <v>5241900</v>
      </c>
      <c r="D74" s="82">
        <f>D77+D75+D78+D80</f>
        <v>5241900</v>
      </c>
      <c r="E74" s="82">
        <f>E77+E75+E78+E80</f>
        <v>2724000</v>
      </c>
      <c r="F74" s="82">
        <f>F77+F75+F78+F80</f>
        <v>1676414</v>
      </c>
      <c r="G74" s="150">
        <f t="shared" si="23"/>
        <v>31.98103741009939</v>
      </c>
      <c r="H74" s="84">
        <f t="shared" si="24"/>
        <v>31.98103741009939</v>
      </c>
      <c r="I74" s="151">
        <f t="shared" si="25"/>
        <v>61.542364170337734</v>
      </c>
    </row>
    <row r="75" spans="1:9" ht="12.75">
      <c r="A75" s="80">
        <v>22010300</v>
      </c>
      <c r="B75" s="81" t="s">
        <v>188</v>
      </c>
      <c r="C75" s="82">
        <v>402000</v>
      </c>
      <c r="D75" s="82">
        <v>402000</v>
      </c>
      <c r="E75" s="82">
        <v>80000</v>
      </c>
      <c r="F75" s="85">
        <v>78316</v>
      </c>
      <c r="G75" s="150">
        <f t="shared" si="23"/>
        <v>19.481592039800997</v>
      </c>
      <c r="H75" s="84">
        <f t="shared" si="24"/>
        <v>19.481592039800997</v>
      </c>
      <c r="I75" s="151"/>
    </row>
    <row r="76" spans="1:9" ht="12.75">
      <c r="A76" s="80"/>
      <c r="B76" s="81" t="s">
        <v>54</v>
      </c>
      <c r="C76" s="82"/>
      <c r="D76" s="82"/>
      <c r="E76" s="82"/>
      <c r="F76" s="85"/>
      <c r="G76" s="150"/>
      <c r="H76" s="84"/>
      <c r="I76" s="151"/>
    </row>
    <row r="77" spans="1:9" ht="12.75">
      <c r="A77" s="80">
        <v>22012500</v>
      </c>
      <c r="B77" s="81" t="s">
        <v>189</v>
      </c>
      <c r="C77" s="82">
        <v>3281600</v>
      </c>
      <c r="D77" s="82">
        <v>3281600</v>
      </c>
      <c r="E77" s="82">
        <v>2089000</v>
      </c>
      <c r="F77" s="85">
        <v>1335729</v>
      </c>
      <c r="G77" s="150">
        <f aca="true" t="shared" si="26" ref="G77:G78">F77/C77*100</f>
        <v>40.70358971233545</v>
      </c>
      <c r="H77" s="84">
        <f aca="true" t="shared" si="27" ref="H77:H78">F77/D77*100</f>
        <v>40.70358971233545</v>
      </c>
      <c r="I77" s="151">
        <f>F77/E77*100</f>
        <v>63.941072283389175</v>
      </c>
    </row>
    <row r="78" spans="1:9" ht="12.75">
      <c r="A78" s="80">
        <v>22012600</v>
      </c>
      <c r="B78" s="81" t="s">
        <v>190</v>
      </c>
      <c r="C78" s="82">
        <v>1528000</v>
      </c>
      <c r="D78" s="82">
        <v>1528000</v>
      </c>
      <c r="E78" s="82">
        <v>550000</v>
      </c>
      <c r="F78" s="85">
        <v>238646</v>
      </c>
      <c r="G78" s="150">
        <f t="shared" si="26"/>
        <v>15.618193717277487</v>
      </c>
      <c r="H78" s="84">
        <f t="shared" si="27"/>
        <v>15.618193717277487</v>
      </c>
      <c r="I78" s="151"/>
    </row>
    <row r="79" spans="1:9" ht="12.75">
      <c r="A79" s="80"/>
      <c r="B79" s="81" t="s">
        <v>57</v>
      </c>
      <c r="C79" s="82"/>
      <c r="D79" s="82"/>
      <c r="E79" s="82"/>
      <c r="F79" s="85"/>
      <c r="G79" s="150"/>
      <c r="H79" s="84"/>
      <c r="I79" s="151"/>
    </row>
    <row r="80" spans="1:9" ht="12.75">
      <c r="A80" s="80">
        <v>22012900</v>
      </c>
      <c r="B80" s="81" t="s">
        <v>191</v>
      </c>
      <c r="C80" s="82">
        <v>30300</v>
      </c>
      <c r="D80" s="82">
        <v>30300</v>
      </c>
      <c r="E80" s="82">
        <v>5000</v>
      </c>
      <c r="F80" s="85">
        <v>23723</v>
      </c>
      <c r="G80" s="150">
        <f>F80/C80*100</f>
        <v>78.29372937293729</v>
      </c>
      <c r="H80" s="84">
        <f>F80/D80*100</f>
        <v>78.29372937293729</v>
      </c>
      <c r="I80" s="84">
        <f>G80/E80*100</f>
        <v>1.565874587458746</v>
      </c>
    </row>
    <row r="81" spans="1:9" ht="12.75">
      <c r="A81" s="80"/>
      <c r="B81" s="81" t="s">
        <v>192</v>
      </c>
      <c r="C81" s="82"/>
      <c r="D81" s="82"/>
      <c r="E81" s="82"/>
      <c r="F81" s="85"/>
      <c r="G81" s="150"/>
      <c r="H81" s="84"/>
      <c r="I81" s="151"/>
    </row>
    <row r="82" spans="1:9" ht="12.75">
      <c r="A82" s="80"/>
      <c r="B82" s="81" t="s">
        <v>193</v>
      </c>
      <c r="C82" s="82"/>
      <c r="D82" s="82"/>
      <c r="E82" s="82"/>
      <c r="F82" s="85"/>
      <c r="G82" s="150"/>
      <c r="H82" s="84"/>
      <c r="I82" s="151"/>
    </row>
    <row r="83" spans="1:9" ht="12.75">
      <c r="A83" s="80"/>
      <c r="B83" s="81" t="s">
        <v>194</v>
      </c>
      <c r="C83" s="82"/>
      <c r="D83" s="82"/>
      <c r="E83" s="82"/>
      <c r="F83" s="85"/>
      <c r="G83" s="150"/>
      <c r="H83" s="84"/>
      <c r="I83" s="151"/>
    </row>
    <row r="84" spans="1:9" ht="12.75">
      <c r="A84" s="80">
        <v>22090000</v>
      </c>
      <c r="B84" s="81" t="s">
        <v>62</v>
      </c>
      <c r="C84" s="82">
        <f>C85+C87+C88</f>
        <v>2720000</v>
      </c>
      <c r="D84" s="82">
        <f>D85+D87+D88</f>
        <v>2720000</v>
      </c>
      <c r="E84" s="82">
        <f>E85+E87+E88</f>
        <v>1458100</v>
      </c>
      <c r="F84" s="82">
        <f>F85+F87+F88</f>
        <v>1208717</v>
      </c>
      <c r="G84" s="150">
        <f aca="true" t="shared" si="28" ref="G84:G85">F84/C84*100</f>
        <v>44.438125</v>
      </c>
      <c r="H84" s="84">
        <f aca="true" t="shared" si="29" ref="H84:H85">F84/D84*100</f>
        <v>44.438125</v>
      </c>
      <c r="I84" s="151">
        <f aca="true" t="shared" si="30" ref="I84:I85">F84/E84*100</f>
        <v>82.8967149029559</v>
      </c>
    </row>
    <row r="85" spans="1:9" ht="12.75">
      <c r="A85" s="71">
        <v>22090100</v>
      </c>
      <c r="B85" s="86" t="s">
        <v>195</v>
      </c>
      <c r="C85" s="87">
        <v>14100</v>
      </c>
      <c r="D85" s="87">
        <v>14100</v>
      </c>
      <c r="E85" s="87">
        <v>8100</v>
      </c>
      <c r="F85" s="88">
        <v>32022</v>
      </c>
      <c r="G85" s="150">
        <f t="shared" si="28"/>
        <v>227.1063829787234</v>
      </c>
      <c r="H85" s="84">
        <f t="shared" si="29"/>
        <v>227.1063829787234</v>
      </c>
      <c r="I85" s="151">
        <f t="shared" si="30"/>
        <v>395.3333333333333</v>
      </c>
    </row>
    <row r="86" spans="1:9" ht="12.75">
      <c r="A86" s="71"/>
      <c r="B86" s="86" t="s">
        <v>196</v>
      </c>
      <c r="C86" s="87"/>
      <c r="D86" s="87"/>
      <c r="E86" s="87"/>
      <c r="F86" s="88"/>
      <c r="G86" s="150"/>
      <c r="H86" s="84"/>
      <c r="I86" s="151"/>
    </row>
    <row r="87" spans="1:9" ht="12.75">
      <c r="A87" s="71">
        <v>22090200</v>
      </c>
      <c r="B87" s="86" t="s">
        <v>65</v>
      </c>
      <c r="C87" s="87">
        <v>0</v>
      </c>
      <c r="D87" s="87">
        <v>0</v>
      </c>
      <c r="E87" s="87">
        <v>0</v>
      </c>
      <c r="F87" s="88">
        <v>4451</v>
      </c>
      <c r="G87" s="150">
        <v>0</v>
      </c>
      <c r="H87" s="84">
        <v>0</v>
      </c>
      <c r="I87" s="151">
        <v>0</v>
      </c>
    </row>
    <row r="88" spans="1:9" ht="12.75">
      <c r="A88" s="71">
        <v>22090400</v>
      </c>
      <c r="B88" s="86" t="s">
        <v>197</v>
      </c>
      <c r="C88" s="87">
        <v>2705900</v>
      </c>
      <c r="D88" s="87">
        <v>2705900</v>
      </c>
      <c r="E88" s="87">
        <v>1450000</v>
      </c>
      <c r="F88" s="88">
        <v>1172244</v>
      </c>
      <c r="G88" s="150">
        <f>F88/C88*100</f>
        <v>43.32177833622824</v>
      </c>
      <c r="H88" s="84">
        <f>F88/D88*100</f>
        <v>43.32177833622824</v>
      </c>
      <c r="I88" s="151">
        <f>F88/E88*100</f>
        <v>80.84441379310346</v>
      </c>
    </row>
    <row r="89" spans="1:9" ht="12.75">
      <c r="A89" s="71"/>
      <c r="B89" s="86" t="s">
        <v>198</v>
      </c>
      <c r="C89" s="87"/>
      <c r="D89" s="87"/>
      <c r="E89" s="87"/>
      <c r="F89" s="88"/>
      <c r="G89" s="150"/>
      <c r="H89" s="84"/>
      <c r="I89" s="151"/>
    </row>
    <row r="90" spans="1:9" ht="12.75">
      <c r="A90" s="80">
        <v>24000000</v>
      </c>
      <c r="B90" s="81" t="s">
        <v>70</v>
      </c>
      <c r="C90" s="82">
        <f aca="true" t="shared" si="31" ref="C90:C91">C91</f>
        <v>56000</v>
      </c>
      <c r="D90" s="82">
        <f aca="true" t="shared" si="32" ref="D90:D91">D91</f>
        <v>56000</v>
      </c>
      <c r="E90" s="82">
        <f aca="true" t="shared" si="33" ref="E90:E91">E91</f>
        <v>24500</v>
      </c>
      <c r="F90" s="85">
        <f aca="true" t="shared" si="34" ref="F90:F91">F91</f>
        <v>40867</v>
      </c>
      <c r="G90" s="150">
        <f aca="true" t="shared" si="35" ref="G90:G95">F90/C90*100</f>
        <v>72.97678571428573</v>
      </c>
      <c r="H90" s="84">
        <f aca="true" t="shared" si="36" ref="H90:H95">F90/D90*100</f>
        <v>72.97678571428573</v>
      </c>
      <c r="I90" s="151">
        <f aca="true" t="shared" si="37" ref="I90:I95">F90/E90*100</f>
        <v>166.80408163265307</v>
      </c>
    </row>
    <row r="91" spans="1:9" ht="12.75">
      <c r="A91" s="80">
        <v>24060000</v>
      </c>
      <c r="B91" s="81" t="s">
        <v>48</v>
      </c>
      <c r="C91" s="82">
        <f t="shared" si="31"/>
        <v>56000</v>
      </c>
      <c r="D91" s="82">
        <f t="shared" si="32"/>
        <v>56000</v>
      </c>
      <c r="E91" s="82">
        <f t="shared" si="33"/>
        <v>24500</v>
      </c>
      <c r="F91" s="85">
        <f t="shared" si="34"/>
        <v>40867</v>
      </c>
      <c r="G91" s="150">
        <f t="shared" si="35"/>
        <v>72.97678571428573</v>
      </c>
      <c r="H91" s="84">
        <f t="shared" si="36"/>
        <v>72.97678571428573</v>
      </c>
      <c r="I91" s="151">
        <f t="shared" si="37"/>
        <v>166.80408163265307</v>
      </c>
    </row>
    <row r="92" spans="1:9" ht="12.75">
      <c r="A92" s="71">
        <v>24060300</v>
      </c>
      <c r="B92" s="86" t="s">
        <v>48</v>
      </c>
      <c r="C92" s="87">
        <v>56000</v>
      </c>
      <c r="D92" s="87">
        <v>56000</v>
      </c>
      <c r="E92" s="87">
        <v>24500</v>
      </c>
      <c r="F92" s="88">
        <v>40867</v>
      </c>
      <c r="G92" s="150">
        <f t="shared" si="35"/>
        <v>72.97678571428573</v>
      </c>
      <c r="H92" s="84">
        <f t="shared" si="36"/>
        <v>72.97678571428573</v>
      </c>
      <c r="I92" s="151">
        <f t="shared" si="37"/>
        <v>166.80408163265307</v>
      </c>
    </row>
    <row r="93" spans="1:9" ht="12.75">
      <c r="A93" s="80">
        <v>30000000</v>
      </c>
      <c r="B93" s="81" t="s">
        <v>199</v>
      </c>
      <c r="C93" s="82">
        <f aca="true" t="shared" si="38" ref="C93:C94">C94</f>
        <v>28000</v>
      </c>
      <c r="D93" s="82">
        <f aca="true" t="shared" si="39" ref="D93:D94">D94</f>
        <v>28000</v>
      </c>
      <c r="E93" s="82">
        <f aca="true" t="shared" si="40" ref="E93:E94">E94</f>
        <v>12400</v>
      </c>
      <c r="F93" s="85">
        <f aca="true" t="shared" si="41" ref="F93:F94">F94</f>
        <v>14200</v>
      </c>
      <c r="G93" s="150">
        <f t="shared" si="35"/>
        <v>50.71428571428571</v>
      </c>
      <c r="H93" s="84">
        <f t="shared" si="36"/>
        <v>50.71428571428571</v>
      </c>
      <c r="I93" s="151">
        <f t="shared" si="37"/>
        <v>114.51612903225808</v>
      </c>
    </row>
    <row r="94" spans="1:9" ht="12.75">
      <c r="A94" s="80">
        <v>31000000</v>
      </c>
      <c r="B94" s="81" t="s">
        <v>77</v>
      </c>
      <c r="C94" s="82">
        <f t="shared" si="38"/>
        <v>28000</v>
      </c>
      <c r="D94" s="82">
        <f t="shared" si="39"/>
        <v>28000</v>
      </c>
      <c r="E94" s="82">
        <f t="shared" si="40"/>
        <v>12400</v>
      </c>
      <c r="F94" s="85">
        <f t="shared" si="41"/>
        <v>14200</v>
      </c>
      <c r="G94" s="150">
        <f t="shared" si="35"/>
        <v>50.71428571428571</v>
      </c>
      <c r="H94" s="84">
        <f t="shared" si="36"/>
        <v>50.71428571428571</v>
      </c>
      <c r="I94" s="151">
        <f t="shared" si="37"/>
        <v>114.51612903225808</v>
      </c>
    </row>
    <row r="95" spans="1:9" ht="12.75">
      <c r="A95" s="71">
        <v>31010200</v>
      </c>
      <c r="B95" s="86" t="s">
        <v>200</v>
      </c>
      <c r="C95" s="87">
        <v>28000</v>
      </c>
      <c r="D95" s="87">
        <v>28000</v>
      </c>
      <c r="E95" s="87">
        <v>12400</v>
      </c>
      <c r="F95" s="88">
        <v>14200</v>
      </c>
      <c r="G95" s="150">
        <f t="shared" si="35"/>
        <v>50.71428571428571</v>
      </c>
      <c r="H95" s="84">
        <f t="shared" si="36"/>
        <v>50.71428571428571</v>
      </c>
      <c r="I95" s="151">
        <f t="shared" si="37"/>
        <v>114.51612903225808</v>
      </c>
    </row>
    <row r="96" spans="1:9" ht="12.75">
      <c r="A96" s="71"/>
      <c r="B96" s="86" t="s">
        <v>201</v>
      </c>
      <c r="C96" s="87"/>
      <c r="D96" s="87"/>
      <c r="E96" s="87"/>
      <c r="F96" s="85"/>
      <c r="G96" s="150"/>
      <c r="H96" s="84"/>
      <c r="I96" s="151"/>
    </row>
    <row r="97" spans="1:9" ht="13.5">
      <c r="A97" s="71"/>
      <c r="B97" s="86" t="s">
        <v>202</v>
      </c>
      <c r="C97" s="87"/>
      <c r="D97" s="87"/>
      <c r="E97" s="87"/>
      <c r="F97" s="85"/>
      <c r="G97" s="152"/>
      <c r="H97" s="93"/>
      <c r="I97" s="151"/>
    </row>
    <row r="98" spans="1:9" ht="15.75">
      <c r="A98" s="94">
        <v>900101</v>
      </c>
      <c r="B98" s="95" t="s">
        <v>203</v>
      </c>
      <c r="C98" s="96">
        <f>C15+C66+C93</f>
        <v>54802700</v>
      </c>
      <c r="D98" s="96">
        <f>D15+D66+D93</f>
        <v>54802700</v>
      </c>
      <c r="E98" s="96">
        <f>E15+E66+E93</f>
        <v>44993500</v>
      </c>
      <c r="F98" s="96">
        <f>F15+F66+F93</f>
        <v>46564259</v>
      </c>
      <c r="G98" s="97">
        <f>F98/C98*100</f>
        <v>84.96708921275776</v>
      </c>
      <c r="H98" s="97">
        <f>F98/D98*100</f>
        <v>84.96708921275776</v>
      </c>
      <c r="I98" s="97">
        <f>F98/E98*100</f>
        <v>103.49107982264105</v>
      </c>
    </row>
    <row r="99" spans="1:9" ht="15.75">
      <c r="A99" s="94"/>
      <c r="B99" s="95"/>
      <c r="C99" s="96"/>
      <c r="D99" s="96"/>
      <c r="E99" s="96"/>
      <c r="F99" s="96"/>
      <c r="G99" s="97"/>
      <c r="H99" s="97"/>
      <c r="I99" s="97"/>
    </row>
    <row r="100" spans="1:9" ht="12.75">
      <c r="A100" s="80">
        <v>40000000</v>
      </c>
      <c r="B100" s="98" t="s">
        <v>82</v>
      </c>
      <c r="C100" s="85">
        <f aca="true" t="shared" si="42" ref="C100:C101">C101</f>
        <v>288371918</v>
      </c>
      <c r="D100" s="85">
        <f aca="true" t="shared" si="43" ref="D100:D101">D101</f>
        <v>298415415</v>
      </c>
      <c r="E100" s="85">
        <f aca="true" t="shared" si="44" ref="E100:E101">E101</f>
        <v>193949730</v>
      </c>
      <c r="F100" s="85">
        <f aca="true" t="shared" si="45" ref="F100:F101">F101</f>
        <v>190185735</v>
      </c>
      <c r="G100" s="153">
        <f aca="true" t="shared" si="46" ref="G100:G102">F100/C100*100</f>
        <v>65.95154490736508</v>
      </c>
      <c r="H100" s="99">
        <f aca="true" t="shared" si="47" ref="H100:H102">F100/D100*100</f>
        <v>63.73187356960095</v>
      </c>
      <c r="I100" s="149">
        <f aca="true" t="shared" si="48" ref="I100:I102">F100/E100*100</f>
        <v>98.05929350868392</v>
      </c>
    </row>
    <row r="101" spans="1:9" ht="12.75">
      <c r="A101" s="80">
        <v>41000000</v>
      </c>
      <c r="B101" s="100" t="s">
        <v>83</v>
      </c>
      <c r="C101" s="85">
        <f t="shared" si="42"/>
        <v>288371918</v>
      </c>
      <c r="D101" s="85">
        <f t="shared" si="43"/>
        <v>298415415</v>
      </c>
      <c r="E101" s="85">
        <f t="shared" si="44"/>
        <v>193949730</v>
      </c>
      <c r="F101" s="85">
        <f t="shared" si="45"/>
        <v>190185735</v>
      </c>
      <c r="G101" s="150">
        <f t="shared" si="46"/>
        <v>65.95154490736508</v>
      </c>
      <c r="H101" s="154">
        <f t="shared" si="47"/>
        <v>63.73187356960095</v>
      </c>
      <c r="I101" s="151">
        <f t="shared" si="48"/>
        <v>98.05929350868392</v>
      </c>
    </row>
    <row r="102" spans="1:9" ht="12.75">
      <c r="A102" s="80">
        <v>41030000</v>
      </c>
      <c r="B102" s="100" t="s">
        <v>84</v>
      </c>
      <c r="C102" s="85">
        <f>C104+C108+C112+C115+C116+C140</f>
        <v>288371918</v>
      </c>
      <c r="D102" s="85">
        <f>D104+D108+D112+D115+D116+D140</f>
        <v>298415415</v>
      </c>
      <c r="E102" s="85">
        <f>E104+E108+E112+E115+E116+E140</f>
        <v>193949730</v>
      </c>
      <c r="F102" s="85">
        <f>F104+F108+F112+F115+F116+F140</f>
        <v>190185735</v>
      </c>
      <c r="G102" s="150">
        <f t="shared" si="46"/>
        <v>65.95154490736508</v>
      </c>
      <c r="H102" s="154">
        <f t="shared" si="47"/>
        <v>63.73187356960095</v>
      </c>
      <c r="I102" s="151">
        <f t="shared" si="48"/>
        <v>98.05929350868392</v>
      </c>
    </row>
    <row r="103" spans="1:9" ht="12.75">
      <c r="A103" s="71"/>
      <c r="B103" s="70" t="s">
        <v>85</v>
      </c>
      <c r="C103" s="90"/>
      <c r="D103" s="90"/>
      <c r="E103" s="82"/>
      <c r="F103" s="82"/>
      <c r="G103" s="150"/>
      <c r="H103" s="154"/>
      <c r="I103" s="151"/>
    </row>
    <row r="104" spans="1:9" ht="12.75">
      <c r="A104" s="71">
        <v>41030600</v>
      </c>
      <c r="B104" s="70" t="s">
        <v>204</v>
      </c>
      <c r="C104" s="101">
        <v>117323500</v>
      </c>
      <c r="D104" s="101">
        <v>117323500</v>
      </c>
      <c r="E104" s="87">
        <v>59045184</v>
      </c>
      <c r="F104" s="102">
        <v>59045184</v>
      </c>
      <c r="G104" s="150">
        <f>F104/C104*100</f>
        <v>50.326817730463205</v>
      </c>
      <c r="H104" s="154">
        <f>F104/D104*100</f>
        <v>50.326817730463205</v>
      </c>
      <c r="I104" s="151">
        <f>F104/E104*100</f>
        <v>100</v>
      </c>
    </row>
    <row r="105" spans="1:9" ht="12.75">
      <c r="A105" s="71"/>
      <c r="B105" s="70" t="s">
        <v>205</v>
      </c>
      <c r="C105" s="90"/>
      <c r="D105" s="90"/>
      <c r="E105" s="87"/>
      <c r="F105" s="102"/>
      <c r="G105" s="150"/>
      <c r="H105" s="154"/>
      <c r="I105" s="151"/>
    </row>
    <row r="106" spans="1:9" ht="12.75">
      <c r="A106" s="71"/>
      <c r="B106" s="70" t="s">
        <v>206</v>
      </c>
      <c r="C106" s="90"/>
      <c r="D106" s="90"/>
      <c r="E106" s="82"/>
      <c r="F106" s="82"/>
      <c r="G106" s="150"/>
      <c r="H106" s="154"/>
      <c r="I106" s="151"/>
    </row>
    <row r="107" spans="1:9" ht="12.75">
      <c r="A107" s="71"/>
      <c r="B107" s="70" t="s">
        <v>207</v>
      </c>
      <c r="C107" s="90"/>
      <c r="D107" s="90"/>
      <c r="E107" s="82"/>
      <c r="F107" s="82"/>
      <c r="G107" s="150"/>
      <c r="H107" s="154"/>
      <c r="I107" s="151"/>
    </row>
    <row r="108" spans="1:9" ht="12.75">
      <c r="A108" s="71">
        <v>41030800</v>
      </c>
      <c r="B108" s="70" t="s">
        <v>208</v>
      </c>
      <c r="C108" s="90">
        <v>81555600</v>
      </c>
      <c r="D108" s="90">
        <v>53436200</v>
      </c>
      <c r="E108" s="82">
        <v>46052137</v>
      </c>
      <c r="F108" s="82">
        <v>44368226</v>
      </c>
      <c r="G108" s="150">
        <f>F108/C108*100</f>
        <v>54.40242730112954</v>
      </c>
      <c r="H108" s="154">
        <f>F108/D108*100</f>
        <v>83.03027909918744</v>
      </c>
      <c r="I108" s="151">
        <f>F108/E108*100</f>
        <v>96.34346827379585</v>
      </c>
    </row>
    <row r="109" spans="1:9" ht="12.75">
      <c r="A109" s="71"/>
      <c r="B109" s="70" t="s">
        <v>209</v>
      </c>
      <c r="C109" s="90"/>
      <c r="D109" s="90"/>
      <c r="E109" s="87"/>
      <c r="F109" s="87"/>
      <c r="G109" s="150"/>
      <c r="H109" s="154"/>
      <c r="I109" s="151"/>
    </row>
    <row r="110" spans="1:9" ht="12.75">
      <c r="A110" s="71"/>
      <c r="B110" s="70" t="s">
        <v>210</v>
      </c>
      <c r="C110" s="90"/>
      <c r="D110" s="90"/>
      <c r="E110" s="82"/>
      <c r="F110" s="82"/>
      <c r="G110" s="150"/>
      <c r="H110" s="154"/>
      <c r="I110" s="151"/>
    </row>
    <row r="111" spans="1:9" ht="12.75">
      <c r="A111" s="71"/>
      <c r="B111" s="70" t="s">
        <v>211</v>
      </c>
      <c r="C111" s="90"/>
      <c r="D111" s="90"/>
      <c r="E111" s="87"/>
      <c r="F111" s="102"/>
      <c r="G111" s="150"/>
      <c r="H111" s="154"/>
      <c r="I111" s="151"/>
    </row>
    <row r="112" spans="1:9" ht="12.75">
      <c r="A112" s="71">
        <v>41031000</v>
      </c>
      <c r="B112" s="70" t="s">
        <v>212</v>
      </c>
      <c r="C112" s="90">
        <v>8640</v>
      </c>
      <c r="D112" s="90">
        <v>10380</v>
      </c>
      <c r="E112" s="102">
        <v>7287</v>
      </c>
      <c r="F112" s="102">
        <v>7287</v>
      </c>
      <c r="G112" s="150">
        <f>F112/C112*100</f>
        <v>84.34027777777777</v>
      </c>
      <c r="H112" s="154">
        <f>F112/D112*100</f>
        <v>70.20231213872833</v>
      </c>
      <c r="I112" s="151">
        <f>F112/E112*100</f>
        <v>100</v>
      </c>
    </row>
    <row r="113" spans="1:9" ht="12.75">
      <c r="A113" s="71"/>
      <c r="B113" s="70" t="s">
        <v>213</v>
      </c>
      <c r="C113" s="90"/>
      <c r="D113" s="90"/>
      <c r="E113" s="102"/>
      <c r="F113" s="102"/>
      <c r="G113" s="150"/>
      <c r="H113" s="154"/>
      <c r="I113" s="151"/>
    </row>
    <row r="114" spans="1:9" ht="12.75">
      <c r="A114" s="71"/>
      <c r="B114" s="70" t="s">
        <v>214</v>
      </c>
      <c r="C114" s="90"/>
      <c r="D114" s="90"/>
      <c r="E114" s="102"/>
      <c r="F114" s="102"/>
      <c r="G114" s="150"/>
      <c r="H114" s="154"/>
      <c r="I114" s="151"/>
    </row>
    <row r="115" spans="1:9" ht="12.75">
      <c r="A115" s="103">
        <v>41033900</v>
      </c>
      <c r="B115" s="104" t="s">
        <v>97</v>
      </c>
      <c r="C115" s="101">
        <v>54144043</v>
      </c>
      <c r="D115" s="101">
        <v>92305200</v>
      </c>
      <c r="E115" s="101">
        <v>54144043</v>
      </c>
      <c r="F115" s="105">
        <v>52843183</v>
      </c>
      <c r="G115" s="155">
        <f aca="true" t="shared" si="49" ref="G115:G117">F115/C115*100</f>
        <v>97.59740882297984</v>
      </c>
      <c r="H115" s="154">
        <f aca="true" t="shared" si="50" ref="H115:H117">F115/D115*100</f>
        <v>57.24832728817011</v>
      </c>
      <c r="I115" s="156">
        <f aca="true" t="shared" si="51" ref="I115:I116">F115/E115*100</f>
        <v>97.59740882297984</v>
      </c>
    </row>
    <row r="116" spans="1:9" ht="12.75">
      <c r="A116" s="107">
        <v>41035000</v>
      </c>
      <c r="B116" s="108" t="s">
        <v>98</v>
      </c>
      <c r="C116" s="101">
        <f>C117+C121+C124+C128+C130+C131+C133</f>
        <v>34179502</v>
      </c>
      <c r="D116" s="101">
        <f>D117+D121+D124+D128+D130+D131+D133</f>
        <v>34179502</v>
      </c>
      <c r="E116" s="101">
        <f>E117+E121+E124+E128+E130+E131+E133</f>
        <v>34144708</v>
      </c>
      <c r="F116" s="101">
        <f>F117+F121+F124+F128+F130+F131+F133</f>
        <v>33438758</v>
      </c>
      <c r="G116" s="155">
        <f t="shared" si="49"/>
        <v>97.83278293522241</v>
      </c>
      <c r="H116" s="154">
        <f t="shared" si="50"/>
        <v>97.83278293522241</v>
      </c>
      <c r="I116" s="156">
        <f t="shared" si="51"/>
        <v>97.93247609556363</v>
      </c>
    </row>
    <row r="117" spans="1:9" ht="12.75">
      <c r="A117" s="103">
        <v>41035000</v>
      </c>
      <c r="B117" s="104" t="s">
        <v>215</v>
      </c>
      <c r="C117" s="90">
        <v>7500</v>
      </c>
      <c r="D117" s="90">
        <v>7500</v>
      </c>
      <c r="E117" s="105">
        <v>7500</v>
      </c>
      <c r="F117" s="105">
        <v>0</v>
      </c>
      <c r="G117" s="155">
        <f t="shared" si="49"/>
        <v>0</v>
      </c>
      <c r="H117" s="154">
        <f t="shared" si="50"/>
        <v>0</v>
      </c>
      <c r="I117" s="156">
        <v>0</v>
      </c>
    </row>
    <row r="118" spans="1:9" ht="12.75">
      <c r="A118" s="103"/>
      <c r="B118" s="104" t="s">
        <v>110</v>
      </c>
      <c r="C118" s="90"/>
      <c r="D118" s="90"/>
      <c r="E118" s="105"/>
      <c r="F118" s="105"/>
      <c r="G118" s="155"/>
      <c r="H118" s="154"/>
      <c r="I118" s="156"/>
    </row>
    <row r="119" spans="1:9" ht="12.75">
      <c r="A119" s="103"/>
      <c r="B119" s="104" t="s">
        <v>111</v>
      </c>
      <c r="C119" s="90"/>
      <c r="D119" s="90"/>
      <c r="E119" s="105"/>
      <c r="F119" s="105"/>
      <c r="G119" s="155"/>
      <c r="H119" s="154"/>
      <c r="I119" s="156"/>
    </row>
    <row r="120" spans="1:9" ht="12.75">
      <c r="A120" s="103"/>
      <c r="B120" s="104" t="s">
        <v>216</v>
      </c>
      <c r="C120" s="90"/>
      <c r="D120" s="90"/>
      <c r="E120" s="105"/>
      <c r="F120" s="105"/>
      <c r="G120" s="155"/>
      <c r="H120" s="154"/>
      <c r="I120" s="156"/>
    </row>
    <row r="121" spans="1:9" ht="12.75">
      <c r="A121" s="103">
        <v>41035000</v>
      </c>
      <c r="B121" s="104" t="s">
        <v>217</v>
      </c>
      <c r="C121" s="90">
        <v>9969</v>
      </c>
      <c r="D121" s="90">
        <v>9969</v>
      </c>
      <c r="E121" s="105">
        <v>9969</v>
      </c>
      <c r="F121" s="105">
        <v>4466</v>
      </c>
      <c r="G121" s="155">
        <f>F121/C121*100</f>
        <v>44.798876517203325</v>
      </c>
      <c r="H121" s="154">
        <f>F121/D121*100</f>
        <v>44.798876517203325</v>
      </c>
      <c r="I121" s="156">
        <f>F121/E121*100</f>
        <v>44.798876517203325</v>
      </c>
    </row>
    <row r="122" spans="1:9" ht="12.75">
      <c r="A122" s="103"/>
      <c r="B122" s="104" t="s">
        <v>218</v>
      </c>
      <c r="C122" s="90"/>
      <c r="D122" s="90"/>
      <c r="E122" s="105"/>
      <c r="F122" s="105"/>
      <c r="G122" s="155"/>
      <c r="H122" s="154"/>
      <c r="I122" s="156"/>
    </row>
    <row r="123" spans="1:9" ht="12.75">
      <c r="A123" s="103"/>
      <c r="B123" s="104" t="s">
        <v>117</v>
      </c>
      <c r="C123" s="90"/>
      <c r="D123" s="90"/>
      <c r="E123" s="105"/>
      <c r="F123" s="105"/>
      <c r="G123" s="155"/>
      <c r="H123" s="154"/>
      <c r="I123" s="156"/>
    </row>
    <row r="124" spans="1:9" ht="12.75">
      <c r="A124" s="103">
        <v>41035000</v>
      </c>
      <c r="B124" s="104" t="s">
        <v>215</v>
      </c>
      <c r="C124" s="90">
        <v>360000</v>
      </c>
      <c r="D124" s="90">
        <v>360000</v>
      </c>
      <c r="E124" s="105">
        <v>360000</v>
      </c>
      <c r="F124" s="105">
        <v>198240</v>
      </c>
      <c r="G124" s="155">
        <f>F124/C124*100</f>
        <v>55.06666666666666</v>
      </c>
      <c r="H124" s="154">
        <f>F124/D124*100</f>
        <v>55.06666666666666</v>
      </c>
      <c r="I124" s="156">
        <f>F124/E124*100</f>
        <v>55.06666666666666</v>
      </c>
    </row>
    <row r="125" spans="1:9" ht="12.75">
      <c r="A125" s="103"/>
      <c r="B125" s="104" t="s">
        <v>110</v>
      </c>
      <c r="C125" s="90"/>
      <c r="D125" s="90"/>
      <c r="E125" s="105"/>
      <c r="F125" s="105"/>
      <c r="G125" s="155"/>
      <c r="H125" s="154"/>
      <c r="I125" s="156"/>
    </row>
    <row r="126" spans="1:9" ht="12.75">
      <c r="A126" s="103"/>
      <c r="B126" s="104" t="s">
        <v>113</v>
      </c>
      <c r="C126" s="90"/>
      <c r="D126" s="90"/>
      <c r="E126" s="105"/>
      <c r="F126" s="105"/>
      <c r="G126" s="155"/>
      <c r="H126" s="154"/>
      <c r="I126" s="156"/>
    </row>
    <row r="127" spans="1:9" ht="12.75">
      <c r="A127" s="103"/>
      <c r="B127" s="109" t="s">
        <v>219</v>
      </c>
      <c r="C127" s="90"/>
      <c r="D127" s="90"/>
      <c r="E127" s="105"/>
      <c r="F127" s="105"/>
      <c r="G127" s="155"/>
      <c r="H127" s="154"/>
      <c r="I127" s="156"/>
    </row>
    <row r="128" spans="1:9" ht="12.75">
      <c r="A128" s="103">
        <v>41035000</v>
      </c>
      <c r="B128" s="104" t="s">
        <v>99</v>
      </c>
      <c r="C128" s="101">
        <v>50000</v>
      </c>
      <c r="D128" s="90">
        <v>50000</v>
      </c>
      <c r="E128" s="105">
        <v>50000</v>
      </c>
      <c r="F128" s="105">
        <v>0</v>
      </c>
      <c r="G128" s="155">
        <f>F128/C128*100</f>
        <v>0</v>
      </c>
      <c r="H128" s="154">
        <f>F128/D128*100</f>
        <v>0</v>
      </c>
      <c r="I128" s="156">
        <f>F128/E128*100</f>
        <v>0</v>
      </c>
    </row>
    <row r="129" spans="1:9" ht="12.75">
      <c r="A129" s="103"/>
      <c r="B129" s="109" t="s">
        <v>269</v>
      </c>
      <c r="C129" s="101"/>
      <c r="D129" s="90"/>
      <c r="E129" s="105"/>
      <c r="F129" s="105"/>
      <c r="G129" s="155"/>
      <c r="H129" s="154"/>
      <c r="I129" s="156"/>
    </row>
    <row r="130" spans="1:9" ht="12.75">
      <c r="A130" s="103">
        <v>41035000</v>
      </c>
      <c r="B130" s="104" t="s">
        <v>101</v>
      </c>
      <c r="C130" s="101">
        <v>33260600</v>
      </c>
      <c r="D130" s="90">
        <v>33260600</v>
      </c>
      <c r="E130" s="105">
        <v>33260600</v>
      </c>
      <c r="F130" s="105">
        <v>33236052</v>
      </c>
      <c r="G130" s="155">
        <f aca="true" t="shared" si="52" ref="G130:G131">F130/C130*100</f>
        <v>99.92619495739704</v>
      </c>
      <c r="H130" s="154">
        <f aca="true" t="shared" si="53" ref="H130:H131">F130/D130*100</f>
        <v>99.92619495739704</v>
      </c>
      <c r="I130" s="156">
        <f aca="true" t="shared" si="54" ref="I130:I131">F130/E130*100</f>
        <v>99.92619495739704</v>
      </c>
    </row>
    <row r="131" spans="1:9" ht="12.75">
      <c r="A131" s="103">
        <v>41035000</v>
      </c>
      <c r="B131" s="104" t="s">
        <v>270</v>
      </c>
      <c r="C131" s="101">
        <v>391433</v>
      </c>
      <c r="D131" s="90">
        <v>391433</v>
      </c>
      <c r="E131" s="105">
        <v>356639</v>
      </c>
      <c r="F131" s="105">
        <v>0</v>
      </c>
      <c r="G131" s="155">
        <f t="shared" si="52"/>
        <v>0</v>
      </c>
      <c r="H131" s="154">
        <f t="shared" si="53"/>
        <v>0</v>
      </c>
      <c r="I131" s="156">
        <f t="shared" si="54"/>
        <v>0</v>
      </c>
    </row>
    <row r="132" spans="1:9" ht="12.75">
      <c r="A132" s="103"/>
      <c r="B132" s="109" t="s">
        <v>250</v>
      </c>
      <c r="C132" s="101"/>
      <c r="D132" s="90"/>
      <c r="E132" s="105"/>
      <c r="F132" s="105"/>
      <c r="G132" s="155"/>
      <c r="H132" s="154"/>
      <c r="I132" s="156"/>
    </row>
    <row r="133" spans="1:9" ht="12.75">
      <c r="A133" s="103">
        <v>41035000</v>
      </c>
      <c r="B133" s="104" t="s">
        <v>271</v>
      </c>
      <c r="C133" s="101">
        <v>100000</v>
      </c>
      <c r="D133" s="90">
        <v>100000</v>
      </c>
      <c r="E133" s="105">
        <v>100000</v>
      </c>
      <c r="F133" s="105">
        <v>0</v>
      </c>
      <c r="G133" s="155">
        <f>F133/C133*100</f>
        <v>0</v>
      </c>
      <c r="H133" s="154">
        <f>F133/D133*100</f>
        <v>0</v>
      </c>
      <c r="I133" s="156">
        <f>F133/E133*100</f>
        <v>0</v>
      </c>
    </row>
    <row r="134" spans="1:9" ht="12.75">
      <c r="A134" s="103"/>
      <c r="B134" s="109" t="s">
        <v>272</v>
      </c>
      <c r="C134" s="101"/>
      <c r="D134" s="90"/>
      <c r="E134" s="105"/>
      <c r="F134" s="105"/>
      <c r="G134" s="155"/>
      <c r="H134" s="154"/>
      <c r="I134" s="156"/>
    </row>
    <row r="135" spans="1:9" ht="12.75">
      <c r="A135" s="103"/>
      <c r="B135" s="109" t="s">
        <v>273</v>
      </c>
      <c r="C135" s="101"/>
      <c r="D135" s="90"/>
      <c r="E135" s="105"/>
      <c r="F135" s="105"/>
      <c r="G135" s="155"/>
      <c r="H135" s="154"/>
      <c r="I135" s="156"/>
    </row>
    <row r="136" spans="1:9" ht="12.75">
      <c r="A136" s="103"/>
      <c r="B136" s="109" t="s">
        <v>274</v>
      </c>
      <c r="C136" s="101"/>
      <c r="D136" s="90"/>
      <c r="E136" s="105"/>
      <c r="F136" s="105"/>
      <c r="G136" s="155"/>
      <c r="H136" s="154"/>
      <c r="I136" s="156"/>
    </row>
    <row r="137" spans="1:9" ht="12.75">
      <c r="A137" s="103"/>
      <c r="B137" s="109" t="s">
        <v>275</v>
      </c>
      <c r="C137" s="101"/>
      <c r="D137" s="90"/>
      <c r="E137" s="105"/>
      <c r="F137" s="105"/>
      <c r="G137" s="155"/>
      <c r="H137" s="154"/>
      <c r="I137" s="156"/>
    </row>
    <row r="138" spans="1:9" ht="12.75">
      <c r="A138" s="103">
        <v>41035200</v>
      </c>
      <c r="B138" s="109" t="s">
        <v>276</v>
      </c>
      <c r="C138" s="101">
        <v>493326</v>
      </c>
      <c r="D138" s="101">
        <v>493326</v>
      </c>
      <c r="E138" s="105">
        <v>493326</v>
      </c>
      <c r="F138" s="105">
        <v>41599</v>
      </c>
      <c r="G138" s="155">
        <f>F138/C138*100</f>
        <v>8.43235507554842</v>
      </c>
      <c r="H138" s="154">
        <f>F138/D138*100</f>
        <v>8.43235507554842</v>
      </c>
      <c r="I138" s="156">
        <f>F138/E138*100</f>
        <v>8.43235507554842</v>
      </c>
    </row>
    <row r="139" spans="1:9" ht="12.75">
      <c r="A139" s="103"/>
      <c r="B139" s="109" t="s">
        <v>254</v>
      </c>
      <c r="C139" s="101"/>
      <c r="D139" s="90"/>
      <c r="E139" s="105"/>
      <c r="F139" s="105"/>
      <c r="G139" s="155"/>
      <c r="H139" s="154"/>
      <c r="I139" s="156"/>
    </row>
    <row r="140" spans="1:9" ht="12.75">
      <c r="A140" s="71">
        <v>41035800</v>
      </c>
      <c r="B140" s="86" t="s">
        <v>222</v>
      </c>
      <c r="C140" s="90">
        <v>1160633</v>
      </c>
      <c r="D140" s="90">
        <v>1160633</v>
      </c>
      <c r="E140" s="102">
        <v>556371</v>
      </c>
      <c r="F140" s="105">
        <v>483097</v>
      </c>
      <c r="G140" s="155">
        <f>F140/C140*100</f>
        <v>41.62357954667841</v>
      </c>
      <c r="H140" s="154">
        <f>F140/D140*100</f>
        <v>41.62357954667841</v>
      </c>
      <c r="I140" s="156">
        <f>F140/E140*100</f>
        <v>86.83001090998633</v>
      </c>
    </row>
    <row r="141" spans="1:9" ht="12.75">
      <c r="A141" s="71"/>
      <c r="B141" s="86" t="s">
        <v>223</v>
      </c>
      <c r="C141" s="90"/>
      <c r="D141" s="90"/>
      <c r="E141" s="102"/>
      <c r="F141" s="105"/>
      <c r="G141" s="155"/>
      <c r="H141" s="154"/>
      <c r="I141" s="156"/>
    </row>
    <row r="142" spans="1:9" ht="12.75">
      <c r="A142" s="71"/>
      <c r="B142" s="86" t="s">
        <v>224</v>
      </c>
      <c r="C142" s="90"/>
      <c r="D142" s="90"/>
      <c r="E142" s="87"/>
      <c r="F142" s="111"/>
      <c r="G142" s="155"/>
      <c r="H142" s="154"/>
      <c r="I142" s="156"/>
    </row>
    <row r="143" spans="1:9" ht="12.75">
      <c r="A143" s="71"/>
      <c r="B143" s="86" t="s">
        <v>225</v>
      </c>
      <c r="C143" s="90"/>
      <c r="D143" s="90"/>
      <c r="E143" s="112"/>
      <c r="F143" s="102"/>
      <c r="G143" s="150"/>
      <c r="H143" s="154"/>
      <c r="I143" s="151"/>
    </row>
    <row r="144" spans="1:9" ht="12.75">
      <c r="A144" s="71"/>
      <c r="B144" s="86" t="s">
        <v>226</v>
      </c>
      <c r="C144" s="90"/>
      <c r="D144" s="90"/>
      <c r="E144" s="102"/>
      <c r="F144" s="102"/>
      <c r="G144" s="150"/>
      <c r="H144" s="154"/>
      <c r="I144" s="151"/>
    </row>
    <row r="145" spans="1:9" ht="13.5">
      <c r="A145" s="71"/>
      <c r="B145" s="86"/>
      <c r="C145" s="90"/>
      <c r="D145" s="90"/>
      <c r="E145" s="102"/>
      <c r="F145" s="102"/>
      <c r="G145" s="150"/>
      <c r="H145" s="154"/>
      <c r="I145" s="151"/>
    </row>
    <row r="146" spans="1:9" ht="13.5">
      <c r="A146" s="113">
        <v>900102</v>
      </c>
      <c r="B146" s="114" t="s">
        <v>227</v>
      </c>
      <c r="C146" s="115">
        <f>C98+C100</f>
        <v>343174618</v>
      </c>
      <c r="D146" s="115">
        <f>D98+D100</f>
        <v>353218115</v>
      </c>
      <c r="E146" s="115">
        <f>E98+E100</f>
        <v>238943230</v>
      </c>
      <c r="F146" s="115">
        <f>F98+F100</f>
        <v>236749994</v>
      </c>
      <c r="G146" s="157">
        <f>F146/C146*100</f>
        <v>68.98820063667995</v>
      </c>
      <c r="H146" s="158">
        <f>F146/D146*100</f>
        <v>67.02657195257383</v>
      </c>
      <c r="I146" s="159">
        <f>F146/E146*100</f>
        <v>99.0821100057951</v>
      </c>
    </row>
    <row r="147" spans="1:9" ht="13.5">
      <c r="A147" s="94">
        <v>602100</v>
      </c>
      <c r="B147" s="116" t="s">
        <v>228</v>
      </c>
      <c r="C147" s="115"/>
      <c r="D147" s="85"/>
      <c r="E147" s="102"/>
      <c r="F147" s="105">
        <v>22565602</v>
      </c>
      <c r="G147" s="84"/>
      <c r="H147" s="84"/>
      <c r="I147" s="84"/>
    </row>
    <row r="148" spans="1:9" ht="13.5">
      <c r="A148" s="94">
        <v>603000</v>
      </c>
      <c r="B148" s="116" t="s">
        <v>229</v>
      </c>
      <c r="C148" s="115"/>
      <c r="D148" s="115"/>
      <c r="E148" s="117"/>
      <c r="F148" s="118"/>
      <c r="G148" s="119"/>
      <c r="H148" s="119"/>
      <c r="I148" s="119"/>
    </row>
    <row r="149" spans="1:9" ht="15.75" customHeight="1">
      <c r="A149" s="94">
        <v>208400</v>
      </c>
      <c r="B149" s="116" t="s">
        <v>277</v>
      </c>
      <c r="C149" s="115"/>
      <c r="D149" s="115"/>
      <c r="E149" s="138"/>
      <c r="F149" s="160">
        <v>-232660</v>
      </c>
      <c r="G149" s="119"/>
      <c r="H149" s="119"/>
      <c r="I149" s="119"/>
    </row>
    <row r="150" spans="1:9" ht="13.5">
      <c r="A150" s="120"/>
      <c r="B150" s="121" t="s">
        <v>230</v>
      </c>
      <c r="C150" s="115">
        <f>C146</f>
        <v>343174618</v>
      </c>
      <c r="D150" s="115">
        <f>D146</f>
        <v>353218115</v>
      </c>
      <c r="E150" s="115">
        <f>E146</f>
        <v>238943230</v>
      </c>
      <c r="F150" s="115">
        <f>F146+F147+F148+F149</f>
        <v>259082936</v>
      </c>
      <c r="G150" s="119">
        <f aca="true" t="shared" si="55" ref="G150:G153">F150/C150*100</f>
        <v>75.49594941196962</v>
      </c>
      <c r="H150" s="119">
        <f aca="true" t="shared" si="56" ref="H150:H153">F150/D150*100</f>
        <v>73.34927768356388</v>
      </c>
      <c r="I150" s="119">
        <f aca="true" t="shared" si="57" ref="I150:I153">F150/E150*100</f>
        <v>108.42865730073206</v>
      </c>
    </row>
    <row r="151" spans="1:9" ht="12.75">
      <c r="A151" s="80"/>
      <c r="B151" s="122" t="s">
        <v>231</v>
      </c>
      <c r="C151" s="123">
        <f>C152</f>
        <v>9665941</v>
      </c>
      <c r="D151" s="123">
        <f>D152</f>
        <v>12764610</v>
      </c>
      <c r="E151" s="123">
        <f>E152</f>
        <v>12764610</v>
      </c>
      <c r="F151" s="123">
        <f>F152</f>
        <v>7423559</v>
      </c>
      <c r="G151" s="161">
        <f t="shared" si="55"/>
        <v>76.80120331791804</v>
      </c>
      <c r="H151" s="124">
        <f t="shared" si="56"/>
        <v>58.157350675030415</v>
      </c>
      <c r="I151" s="162">
        <f t="shared" si="57"/>
        <v>58.157350675030415</v>
      </c>
    </row>
    <row r="152" spans="1:9" ht="12.75">
      <c r="A152" s="80">
        <v>25000000</v>
      </c>
      <c r="B152" s="81" t="s">
        <v>71</v>
      </c>
      <c r="C152" s="85">
        <f>C153+C160</f>
        <v>9665941</v>
      </c>
      <c r="D152" s="85">
        <f>D153+D160</f>
        <v>12764610</v>
      </c>
      <c r="E152" s="85">
        <f>E153+E160</f>
        <v>12764610</v>
      </c>
      <c r="F152" s="85">
        <f>F153+F160</f>
        <v>7423559</v>
      </c>
      <c r="G152" s="163">
        <f t="shared" si="55"/>
        <v>76.80120331791804</v>
      </c>
      <c r="H152" s="84">
        <f t="shared" si="56"/>
        <v>58.157350675030415</v>
      </c>
      <c r="I152" s="162">
        <f t="shared" si="57"/>
        <v>58.157350675030415</v>
      </c>
    </row>
    <row r="153" spans="1:9" ht="12.75">
      <c r="A153" s="80">
        <v>25010000</v>
      </c>
      <c r="B153" s="81" t="s">
        <v>232</v>
      </c>
      <c r="C153" s="85">
        <f>C155+C157+C158</f>
        <v>9665941</v>
      </c>
      <c r="D153" s="85">
        <f>D155+D157+D158</f>
        <v>9691654</v>
      </c>
      <c r="E153" s="85">
        <f>E155+E157+E158</f>
        <v>9691654</v>
      </c>
      <c r="F153" s="85">
        <f>F155+F157+F158</f>
        <v>4254692</v>
      </c>
      <c r="G153" s="163">
        <f t="shared" si="55"/>
        <v>44.01735951005701</v>
      </c>
      <c r="H153" s="84">
        <f t="shared" si="56"/>
        <v>43.90057672302375</v>
      </c>
      <c r="I153" s="162">
        <f t="shared" si="57"/>
        <v>43.90057672302375</v>
      </c>
    </row>
    <row r="154" spans="1:9" ht="12.75">
      <c r="A154" s="80"/>
      <c r="B154" s="81" t="s">
        <v>73</v>
      </c>
      <c r="C154" s="85"/>
      <c r="D154" s="85"/>
      <c r="E154" s="85"/>
      <c r="F154" s="85"/>
      <c r="G154" s="163"/>
      <c r="H154" s="125"/>
      <c r="I154" s="162"/>
    </row>
    <row r="155" spans="1:9" ht="12.75">
      <c r="A155" s="71">
        <v>25010100</v>
      </c>
      <c r="B155" s="86" t="s">
        <v>233</v>
      </c>
      <c r="C155" s="88">
        <v>9330718</v>
      </c>
      <c r="D155" s="88">
        <v>9330718</v>
      </c>
      <c r="E155" s="88">
        <v>9330718</v>
      </c>
      <c r="F155" s="92">
        <v>4076103</v>
      </c>
      <c r="G155" s="150">
        <f>F155/C155*100</f>
        <v>43.68477324038729</v>
      </c>
      <c r="H155" s="84">
        <f>F155/D155*100</f>
        <v>43.68477324038729</v>
      </c>
      <c r="I155" s="151">
        <f>F155/E155*100</f>
        <v>43.68477324038729</v>
      </c>
    </row>
    <row r="156" spans="1:9" ht="12.75">
      <c r="A156" s="71"/>
      <c r="B156" s="86" t="s">
        <v>234</v>
      </c>
      <c r="C156" s="88"/>
      <c r="D156" s="88"/>
      <c r="E156" s="88"/>
      <c r="F156" s="126"/>
      <c r="G156" s="150"/>
      <c r="H156" s="84"/>
      <c r="I156" s="151"/>
    </row>
    <row r="157" spans="1:9" ht="12.75">
      <c r="A157" s="71">
        <v>25010300</v>
      </c>
      <c r="B157" s="86" t="s">
        <v>75</v>
      </c>
      <c r="C157" s="88">
        <v>335223</v>
      </c>
      <c r="D157" s="88">
        <v>335223</v>
      </c>
      <c r="E157" s="88">
        <v>335223</v>
      </c>
      <c r="F157" s="127">
        <v>145295</v>
      </c>
      <c r="G157" s="163">
        <f>F157/C157*100</f>
        <v>43.342789725048696</v>
      </c>
      <c r="H157" s="84">
        <f aca="true" t="shared" si="58" ref="H157:H158">F157/D157*100</f>
        <v>43.342789725048696</v>
      </c>
      <c r="I157" s="162">
        <f aca="true" t="shared" si="59" ref="I157:I158">F157/E157*100</f>
        <v>43.342789725048696</v>
      </c>
    </row>
    <row r="158" spans="1:9" ht="12.75">
      <c r="A158" s="71">
        <v>25010400</v>
      </c>
      <c r="B158" s="86" t="s">
        <v>235</v>
      </c>
      <c r="C158" s="88">
        <v>0</v>
      </c>
      <c r="D158" s="88">
        <v>25713</v>
      </c>
      <c r="E158" s="88">
        <v>25713</v>
      </c>
      <c r="F158" s="92">
        <v>33294</v>
      </c>
      <c r="G158" s="150">
        <v>0</v>
      </c>
      <c r="H158" s="84">
        <f t="shared" si="58"/>
        <v>129.48314082370786</v>
      </c>
      <c r="I158" s="151">
        <f t="shared" si="59"/>
        <v>129.48314082370786</v>
      </c>
    </row>
    <row r="159" spans="1:9" ht="12.75">
      <c r="A159" s="71"/>
      <c r="B159" s="86" t="s">
        <v>236</v>
      </c>
      <c r="C159" s="88"/>
      <c r="D159" s="88"/>
      <c r="E159" s="88"/>
      <c r="F159" s="92"/>
      <c r="G159" s="150"/>
      <c r="H159" s="84"/>
      <c r="I159" s="151"/>
    </row>
    <row r="160" spans="1:9" ht="12.75">
      <c r="A160" s="80">
        <v>25020000</v>
      </c>
      <c r="B160" s="81" t="s">
        <v>237</v>
      </c>
      <c r="C160" s="85">
        <f>C161+C162</f>
        <v>0</v>
      </c>
      <c r="D160" s="85">
        <f>D161+D162</f>
        <v>3072956</v>
      </c>
      <c r="E160" s="85">
        <f>E161+E162</f>
        <v>3072956</v>
      </c>
      <c r="F160" s="127">
        <f>F161+F162</f>
        <v>3168867</v>
      </c>
      <c r="G160" s="150">
        <v>0</v>
      </c>
      <c r="H160" s="84">
        <f aca="true" t="shared" si="60" ref="H160:H162">F160/D160*100</f>
        <v>103.12113157493957</v>
      </c>
      <c r="I160" s="151">
        <f aca="true" t="shared" si="61" ref="I160:I162">F160/E160*100</f>
        <v>103.12113157493957</v>
      </c>
    </row>
    <row r="161" spans="1:9" ht="12.75">
      <c r="A161" s="71">
        <v>25020100</v>
      </c>
      <c r="B161" s="86" t="s">
        <v>238</v>
      </c>
      <c r="C161" s="88">
        <v>0</v>
      </c>
      <c r="D161" s="88">
        <v>1575151</v>
      </c>
      <c r="E161" s="88">
        <v>1575151</v>
      </c>
      <c r="F161" s="92">
        <v>1517424</v>
      </c>
      <c r="G161" s="150">
        <v>0</v>
      </c>
      <c r="H161" s="84">
        <f t="shared" si="60"/>
        <v>96.33514501149413</v>
      </c>
      <c r="I161" s="151">
        <f t="shared" si="61"/>
        <v>96.33514501149413</v>
      </c>
    </row>
    <row r="162" spans="1:9" ht="12.75">
      <c r="A162" s="71">
        <v>25020200</v>
      </c>
      <c r="B162" s="86" t="s">
        <v>239</v>
      </c>
      <c r="C162" s="88">
        <v>0</v>
      </c>
      <c r="D162" s="88">
        <v>1497805</v>
      </c>
      <c r="E162" s="88">
        <v>1497805</v>
      </c>
      <c r="F162" s="92">
        <v>1651443</v>
      </c>
      <c r="G162" s="150">
        <v>0</v>
      </c>
      <c r="H162" s="84">
        <f t="shared" si="60"/>
        <v>110.25754353871164</v>
      </c>
      <c r="I162" s="151">
        <f t="shared" si="61"/>
        <v>110.25754353871164</v>
      </c>
    </row>
    <row r="163" spans="1:9" ht="14.25">
      <c r="A163" s="71"/>
      <c r="B163" s="86" t="s">
        <v>240</v>
      </c>
      <c r="C163" s="128"/>
      <c r="D163" s="128"/>
      <c r="E163" s="112"/>
      <c r="F163" s="128"/>
      <c r="G163" s="164"/>
      <c r="H163" s="129"/>
      <c r="I163" s="165"/>
    </row>
    <row r="164" spans="1:9" ht="14.25">
      <c r="A164" s="71"/>
      <c r="B164" s="86" t="s">
        <v>241</v>
      </c>
      <c r="C164" s="128"/>
      <c r="D164" s="128"/>
      <c r="E164" s="128"/>
      <c r="F164" s="128"/>
      <c r="G164" s="164"/>
      <c r="H164" s="129"/>
      <c r="I164" s="165"/>
    </row>
    <row r="165" spans="1:9" ht="14.25">
      <c r="A165" s="71"/>
      <c r="B165" s="86" t="s">
        <v>242</v>
      </c>
      <c r="C165" s="128"/>
      <c r="D165" s="128"/>
      <c r="E165" s="128"/>
      <c r="F165" s="128"/>
      <c r="G165" s="164"/>
      <c r="H165" s="129"/>
      <c r="I165" s="165"/>
    </row>
    <row r="166" spans="1:9" ht="14.25">
      <c r="A166" s="71"/>
      <c r="B166" s="86" t="s">
        <v>243</v>
      </c>
      <c r="C166" s="128"/>
      <c r="D166" s="128"/>
      <c r="E166" s="128"/>
      <c r="F166" s="128"/>
      <c r="G166" s="164"/>
      <c r="H166" s="129"/>
      <c r="I166" s="165"/>
    </row>
    <row r="167" spans="1:9" ht="13.5">
      <c r="A167" s="91"/>
      <c r="B167" s="86"/>
      <c r="C167" s="128"/>
      <c r="D167" s="128"/>
      <c r="E167" s="112"/>
      <c r="F167" s="128"/>
      <c r="G167" s="166"/>
      <c r="H167" s="131"/>
      <c r="I167" s="165"/>
    </row>
    <row r="168" spans="1:9" ht="13.5">
      <c r="A168" s="94">
        <v>602100</v>
      </c>
      <c r="B168" s="132" t="s">
        <v>228</v>
      </c>
      <c r="C168" s="133"/>
      <c r="D168" s="133"/>
      <c r="E168" s="134"/>
      <c r="F168" s="117">
        <v>1797887</v>
      </c>
      <c r="G168" s="135"/>
      <c r="H168" s="119"/>
      <c r="I168" s="135"/>
    </row>
    <row r="169" spans="1:9" ht="13.5">
      <c r="A169" s="94">
        <v>602300</v>
      </c>
      <c r="B169" s="136" t="s">
        <v>244</v>
      </c>
      <c r="C169" s="133"/>
      <c r="D169" s="133"/>
      <c r="E169" s="137"/>
      <c r="F169" s="138">
        <v>-8483</v>
      </c>
      <c r="G169" s="135"/>
      <c r="H169" s="135"/>
      <c r="I169" s="135"/>
    </row>
    <row r="170" spans="1:9" ht="13.5">
      <c r="A170" s="94">
        <v>602400</v>
      </c>
      <c r="B170" s="116" t="s">
        <v>277</v>
      </c>
      <c r="C170" s="133"/>
      <c r="D170" s="133"/>
      <c r="E170" s="137"/>
      <c r="F170" s="138">
        <v>232660</v>
      </c>
      <c r="G170" s="135"/>
      <c r="H170" s="135"/>
      <c r="I170" s="135"/>
    </row>
    <row r="171" spans="1:9" ht="13.5">
      <c r="A171" s="100"/>
      <c r="B171" s="81" t="s">
        <v>245</v>
      </c>
      <c r="C171" s="115">
        <f>C151</f>
        <v>9665941</v>
      </c>
      <c r="D171" s="115">
        <f>D151</f>
        <v>12764610</v>
      </c>
      <c r="E171" s="115">
        <f>E151</f>
        <v>12764610</v>
      </c>
      <c r="F171" s="115">
        <f>F151+F168+F169+F170</f>
        <v>9445623</v>
      </c>
      <c r="G171" s="119">
        <f aca="true" t="shared" si="62" ref="G171:G172">F171/C171*100</f>
        <v>97.7206771694551</v>
      </c>
      <c r="H171" s="119">
        <f aca="true" t="shared" si="63" ref="H171:H172">F171/D171*100</f>
        <v>73.99852404421287</v>
      </c>
      <c r="I171" s="119">
        <f aca="true" t="shared" si="64" ref="I171:I172">F171/E171*100</f>
        <v>73.99852404421287</v>
      </c>
    </row>
    <row r="172" spans="1:9" ht="13.5">
      <c r="A172" s="94">
        <v>900103</v>
      </c>
      <c r="B172" s="132" t="s">
        <v>246</v>
      </c>
      <c r="C172" s="115">
        <f>C150+C171</f>
        <v>352840559</v>
      </c>
      <c r="D172" s="115">
        <f>D150+D171</f>
        <v>365982725</v>
      </c>
      <c r="E172" s="115">
        <f>E150+E171</f>
        <v>251707840</v>
      </c>
      <c r="F172" s="115">
        <f>F150+F171</f>
        <v>268528559</v>
      </c>
      <c r="G172" s="93">
        <f t="shared" si="62"/>
        <v>76.10478788522722</v>
      </c>
      <c r="H172" s="93">
        <f t="shared" si="63"/>
        <v>73.37192185778714</v>
      </c>
      <c r="I172" s="93">
        <f t="shared" si="64"/>
        <v>106.68263610700406</v>
      </c>
    </row>
    <row r="173" spans="3:9" ht="12.75">
      <c r="C173" s="139"/>
      <c r="D173" s="139"/>
      <c r="E173" s="139"/>
      <c r="F173" s="139"/>
      <c r="G173" s="60"/>
      <c r="H173" s="60"/>
      <c r="I173" s="60"/>
    </row>
    <row r="174" spans="3:9" ht="12.75">
      <c r="C174" s="139"/>
      <c r="D174" s="139"/>
      <c r="E174" s="139"/>
      <c r="F174" s="139"/>
      <c r="G174" s="60"/>
      <c r="H174" s="60"/>
      <c r="I174" s="60"/>
    </row>
    <row r="175" spans="3:9" ht="12.75">
      <c r="C175" s="139"/>
      <c r="D175" s="139"/>
      <c r="E175" s="139"/>
      <c r="F175" s="139"/>
      <c r="G175" s="60"/>
      <c r="H175" s="60"/>
      <c r="I175" s="60"/>
    </row>
    <row r="176" spans="3:9" ht="12.75">
      <c r="C176" s="139"/>
      <c r="D176" s="139"/>
      <c r="E176" s="139"/>
      <c r="F176" s="139"/>
      <c r="G176" s="60"/>
      <c r="H176" s="60"/>
      <c r="I176" s="60"/>
    </row>
    <row r="177" spans="3:9" ht="12.75">
      <c r="C177" s="139"/>
      <c r="D177" s="139"/>
      <c r="E177" s="139"/>
      <c r="F177" s="139"/>
      <c r="G177" s="60"/>
      <c r="H177" s="60"/>
      <c r="I177" s="60"/>
    </row>
    <row r="178" spans="3:9" ht="12.75">
      <c r="C178" s="139"/>
      <c r="D178" s="139"/>
      <c r="E178" s="139"/>
      <c r="F178" s="139"/>
      <c r="G178" s="60"/>
      <c r="H178" s="60"/>
      <c r="I178" s="60"/>
    </row>
    <row r="179" spans="7:9" ht="12.75">
      <c r="G179" s="60"/>
      <c r="H179" s="60"/>
      <c r="I179" s="60"/>
    </row>
    <row r="180" spans="2:9" ht="14.25">
      <c r="B180" s="140"/>
      <c r="C180" s="60"/>
      <c r="D180" s="60"/>
      <c r="E180" s="60"/>
      <c r="G180" s="60"/>
      <c r="H180" s="60"/>
      <c r="I180" s="60"/>
    </row>
    <row r="181" spans="2:9" ht="15">
      <c r="B181" s="141" t="s">
        <v>278</v>
      </c>
      <c r="C181" s="141"/>
      <c r="D181" s="141"/>
      <c r="E181" s="141"/>
      <c r="F181" s="141"/>
      <c r="G181" s="141"/>
      <c r="H181" s="141"/>
      <c r="I181" s="60"/>
    </row>
    <row r="182" spans="2:9" ht="15">
      <c r="B182" s="141" t="s">
        <v>279</v>
      </c>
      <c r="E182" s="141" t="s">
        <v>280</v>
      </c>
      <c r="G182" s="60"/>
      <c r="H182" s="60"/>
      <c r="I182" s="60"/>
    </row>
  </sheetData>
  <sheetProtection selectLockedCells="1" selectUnlockedCells="1"/>
  <mergeCells count="1">
    <mergeCell ref="G10:I10"/>
  </mergeCells>
  <printOptions/>
  <pageMargins left="0.1701388888888889" right="0.1597222222222222" top="0.24027777777777778" bottom="0.25" header="0.5118055555555555" footer="0.5118055555555555"/>
  <pageSetup horizontalDpi="300" verticalDpi="300" orientation="portrait" paperSize="9" scale="44"/>
  <rowBreaks count="1" manualBreakCount="1">
    <brk id="9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46"/>
  <sheetViews>
    <sheetView zoomScale="75" zoomScaleNormal="75" workbookViewId="0" topLeftCell="A73">
      <selection activeCell="D136" sqref="D136"/>
    </sheetView>
  </sheetViews>
  <sheetFormatPr defaultColWidth="9.00390625" defaultRowHeight="12.75"/>
  <cols>
    <col min="1" max="1" width="12.75390625" style="1" customWidth="1"/>
    <col min="2" max="2" width="100.625" style="1" customWidth="1"/>
    <col min="3" max="3" width="23.375" style="1" customWidth="1"/>
    <col min="4" max="4" width="17.375" style="1" customWidth="1"/>
    <col min="5" max="5" width="15.25390625" style="1" customWidth="1"/>
    <col min="6" max="6" width="16.625" style="1" customWidth="1"/>
    <col min="7" max="16384" width="9.125" style="1" customWidth="1"/>
  </cols>
  <sheetData>
    <row r="1" spans="4:7" ht="14.25">
      <c r="D1" s="2"/>
      <c r="E1" s="2" t="s">
        <v>0</v>
      </c>
      <c r="F1" s="2"/>
      <c r="G1" s="3"/>
    </row>
    <row r="2" spans="4:7" ht="14.25">
      <c r="D2" s="2" t="s">
        <v>1</v>
      </c>
      <c r="E2" s="2"/>
      <c r="F2" s="2"/>
      <c r="G2" s="3"/>
    </row>
    <row r="3" spans="4:7" ht="14.25">
      <c r="D3" s="2"/>
      <c r="E3" s="2" t="s">
        <v>2</v>
      </c>
      <c r="F3" s="2"/>
      <c r="G3" s="3"/>
    </row>
    <row r="4" spans="4:7" ht="14.25">
      <c r="D4" s="2"/>
      <c r="E4" s="2"/>
      <c r="F4" s="2"/>
      <c r="G4" s="3"/>
    </row>
    <row r="5" ht="12.75">
      <c r="G5" s="3"/>
    </row>
    <row r="6" spans="2:7" ht="18">
      <c r="B6" s="4" t="s">
        <v>3</v>
      </c>
      <c r="C6" s="4"/>
      <c r="G6" s="3"/>
    </row>
    <row r="7" ht="13.5">
      <c r="G7" s="3"/>
    </row>
    <row r="8" spans="1:7" ht="15.75">
      <c r="A8" s="6" t="s">
        <v>5</v>
      </c>
      <c r="B8" s="7"/>
      <c r="C8" s="8"/>
      <c r="D8" s="9"/>
      <c r="E8" s="10" t="s">
        <v>6</v>
      </c>
      <c r="F8" s="11"/>
      <c r="G8" s="3"/>
    </row>
    <row r="9" spans="1:7" ht="16.5" customHeight="1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spans="1:7" ht="12.75" customHeight="1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spans="1:7" ht="15.75" customHeight="1">
      <c r="A11" s="18"/>
      <c r="B11" s="19"/>
      <c r="C11" s="14"/>
      <c r="D11" s="15" t="s">
        <v>17</v>
      </c>
      <c r="E11" s="14"/>
      <c r="F11" s="17" t="s">
        <v>18</v>
      </c>
      <c r="G11" s="3"/>
    </row>
    <row r="12" spans="1:7" ht="12" customHeight="1">
      <c r="A12" s="20">
        <v>1</v>
      </c>
      <c r="B12" s="21">
        <v>2</v>
      </c>
      <c r="C12" s="22">
        <v>6</v>
      </c>
      <c r="D12" s="23">
        <v>3</v>
      </c>
      <c r="E12" s="22">
        <v>4</v>
      </c>
      <c r="F12" s="22">
        <v>5</v>
      </c>
      <c r="G12" s="3"/>
    </row>
    <row r="13" spans="1:7" ht="15.75" customHeight="1">
      <c r="A13" s="24">
        <v>10000000</v>
      </c>
      <c r="B13" s="25" t="s">
        <v>19</v>
      </c>
      <c r="C13" s="26">
        <f aca="true" t="shared" si="0" ref="C13:C16">D13</f>
        <v>118546790</v>
      </c>
      <c r="D13" s="26">
        <f>D14+D28</f>
        <v>118546790</v>
      </c>
      <c r="E13" s="26"/>
      <c r="F13" s="27"/>
      <c r="G13" s="3"/>
    </row>
    <row r="14" spans="1:7" ht="21" customHeight="1">
      <c r="A14" s="24">
        <v>11000000</v>
      </c>
      <c r="B14" s="25" t="s">
        <v>20</v>
      </c>
      <c r="C14" s="26">
        <f t="shared" si="0"/>
        <v>48944848</v>
      </c>
      <c r="D14" s="26">
        <f>D15</f>
        <v>48944848</v>
      </c>
      <c r="E14" s="26"/>
      <c r="F14" s="27"/>
      <c r="G14" s="3"/>
    </row>
    <row r="15" spans="1:7" s="31" customFormat="1" ht="18.75" customHeight="1">
      <c r="A15" s="18">
        <v>11010000</v>
      </c>
      <c r="B15" s="19" t="s">
        <v>21</v>
      </c>
      <c r="C15" s="28">
        <f t="shared" si="0"/>
        <v>48944848</v>
      </c>
      <c r="D15" s="28">
        <f>D16+D18+D21+D23+D25</f>
        <v>48944848</v>
      </c>
      <c r="E15" s="28"/>
      <c r="F15" s="29"/>
      <c r="G15" s="30"/>
    </row>
    <row r="16" spans="1:7" s="33" customFormat="1" ht="17.25" customHeight="1">
      <c r="A16" s="18">
        <v>11010100</v>
      </c>
      <c r="B16" s="19" t="s">
        <v>22</v>
      </c>
      <c r="C16" s="28">
        <f t="shared" si="0"/>
        <v>38054848</v>
      </c>
      <c r="D16" s="34">
        <f>13297200+24757648</f>
        <v>38054848</v>
      </c>
      <c r="E16" s="28"/>
      <c r="F16" s="29"/>
      <c r="G16" s="32"/>
    </row>
    <row r="17" spans="1:7" s="33" customFormat="1" ht="17.25" customHeight="1">
      <c r="A17" s="18"/>
      <c r="B17" s="19" t="s">
        <v>23</v>
      </c>
      <c r="C17" s="28"/>
      <c r="D17" s="34"/>
      <c r="E17" s="28"/>
      <c r="F17" s="29"/>
      <c r="G17" s="32"/>
    </row>
    <row r="18" spans="1:7" ht="18.75" customHeight="1">
      <c r="A18" s="18">
        <v>11010200</v>
      </c>
      <c r="B18" s="19" t="s">
        <v>24</v>
      </c>
      <c r="C18" s="28">
        <f>D18</f>
        <v>6823000</v>
      </c>
      <c r="D18" s="34">
        <f>2960000+3863000</f>
        <v>6823000</v>
      </c>
      <c r="E18" s="28"/>
      <c r="F18" s="29"/>
      <c r="G18" s="3"/>
    </row>
    <row r="19" spans="1:7" ht="13.5" customHeight="1">
      <c r="A19" s="18"/>
      <c r="B19" s="19" t="s">
        <v>25</v>
      </c>
      <c r="C19" s="28"/>
      <c r="D19" s="34"/>
      <c r="E19" s="28"/>
      <c r="F19" s="29"/>
      <c r="G19" s="3"/>
    </row>
    <row r="20" spans="1:7" ht="13.5" customHeight="1">
      <c r="A20" s="18"/>
      <c r="B20" s="19" t="s">
        <v>26</v>
      </c>
      <c r="C20" s="28"/>
      <c r="D20" s="34"/>
      <c r="E20" s="28"/>
      <c r="F20" s="29"/>
      <c r="G20" s="3"/>
    </row>
    <row r="21" spans="1:7" ht="14.25" customHeight="1">
      <c r="A21" s="18">
        <v>11010400</v>
      </c>
      <c r="B21" s="19" t="s">
        <v>27</v>
      </c>
      <c r="C21" s="28">
        <f>D21</f>
        <v>2221000</v>
      </c>
      <c r="D21" s="34">
        <f>810000+1411000</f>
        <v>2221000</v>
      </c>
      <c r="E21" s="28"/>
      <c r="F21" s="29"/>
      <c r="G21" s="3"/>
    </row>
    <row r="22" spans="1:7" ht="14.25" customHeight="1">
      <c r="A22" s="18"/>
      <c r="B22" s="19" t="s">
        <v>28</v>
      </c>
      <c r="C22" s="28"/>
      <c r="D22" s="34"/>
      <c r="E22" s="28"/>
      <c r="F22" s="29"/>
      <c r="G22" s="3"/>
    </row>
    <row r="23" spans="1:7" ht="14.25" customHeight="1">
      <c r="A23" s="18">
        <v>11010500</v>
      </c>
      <c r="B23" s="19" t="s">
        <v>29</v>
      </c>
      <c r="C23" s="28">
        <f>D23</f>
        <v>1400000</v>
      </c>
      <c r="D23" s="34">
        <f>460000+940000</f>
        <v>1400000</v>
      </c>
      <c r="E23" s="28"/>
      <c r="F23" s="29"/>
      <c r="G23" s="3"/>
    </row>
    <row r="24" spans="1:7" ht="12" customHeight="1">
      <c r="A24" s="18"/>
      <c r="B24" s="19" t="s">
        <v>30</v>
      </c>
      <c r="C24" s="28"/>
      <c r="D24" s="34"/>
      <c r="E24" s="28"/>
      <c r="F24" s="29"/>
      <c r="G24" s="3"/>
    </row>
    <row r="25" spans="1:7" ht="12.75" customHeight="1">
      <c r="A25" s="18">
        <v>11010900</v>
      </c>
      <c r="B25" s="19" t="s">
        <v>31</v>
      </c>
      <c r="C25" s="28">
        <f>D25</f>
        <v>446000</v>
      </c>
      <c r="D25" s="34">
        <f>85000+361000</f>
        <v>446000</v>
      </c>
      <c r="E25" s="28"/>
      <c r="F25" s="29"/>
      <c r="G25" s="3"/>
    </row>
    <row r="26" spans="1:7" ht="14.25" customHeight="1">
      <c r="A26" s="18"/>
      <c r="B26" s="19" t="s">
        <v>32</v>
      </c>
      <c r="C26" s="28"/>
      <c r="D26" s="28"/>
      <c r="E26" s="28"/>
      <c r="F26" s="29"/>
      <c r="G26" s="3"/>
    </row>
    <row r="27" spans="1:7" ht="14.25" customHeight="1">
      <c r="A27" s="18"/>
      <c r="B27" s="19" t="s">
        <v>33</v>
      </c>
      <c r="C27" s="28"/>
      <c r="D27" s="28"/>
      <c r="E27" s="28"/>
      <c r="F27" s="29"/>
      <c r="G27" s="3"/>
    </row>
    <row r="28" spans="1:7" ht="20.25" customHeight="1">
      <c r="A28" s="24">
        <v>18000000</v>
      </c>
      <c r="B28" s="25" t="s">
        <v>34</v>
      </c>
      <c r="C28" s="26">
        <f aca="true" t="shared" si="1" ref="C28:C39">D28</f>
        <v>69601942</v>
      </c>
      <c r="D28" s="26">
        <f>D29+D34+D37</f>
        <v>69601942</v>
      </c>
      <c r="E28" s="26"/>
      <c r="F28" s="27"/>
      <c r="G28" s="3"/>
    </row>
    <row r="29" spans="1:7" ht="20.25" customHeight="1">
      <c r="A29" s="24">
        <v>18010000</v>
      </c>
      <c r="B29" s="25" t="s">
        <v>35</v>
      </c>
      <c r="C29" s="26">
        <f t="shared" si="1"/>
        <v>62252542</v>
      </c>
      <c r="D29" s="26">
        <f>D30+D31+D32+D33</f>
        <v>62252542</v>
      </c>
      <c r="E29" s="26"/>
      <c r="F29" s="27"/>
      <c r="G29" s="3"/>
    </row>
    <row r="30" spans="1:7" ht="15" customHeight="1">
      <c r="A30" s="18">
        <v>18010500</v>
      </c>
      <c r="B30" s="19" t="s">
        <v>36</v>
      </c>
      <c r="C30" s="28">
        <f t="shared" si="1"/>
        <v>21900000</v>
      </c>
      <c r="D30" s="34">
        <f>8400000+13500000</f>
        <v>21900000</v>
      </c>
      <c r="E30" s="28"/>
      <c r="F30" s="29"/>
      <c r="G30" s="3"/>
    </row>
    <row r="31" spans="1:7" ht="16.5" customHeight="1">
      <c r="A31" s="18">
        <v>18010600</v>
      </c>
      <c r="B31" s="19" t="s">
        <v>37</v>
      </c>
      <c r="C31" s="28">
        <f t="shared" si="1"/>
        <v>33267542</v>
      </c>
      <c r="D31" s="34">
        <f>12055700+21211842</f>
        <v>33267542</v>
      </c>
      <c r="E31" s="28"/>
      <c r="F31" s="29"/>
      <c r="G31" s="3"/>
    </row>
    <row r="32" spans="1:7" ht="13.5" customHeight="1">
      <c r="A32" s="18">
        <v>18010700</v>
      </c>
      <c r="B32" s="19" t="s">
        <v>38</v>
      </c>
      <c r="C32" s="28">
        <f t="shared" si="1"/>
        <v>2030000</v>
      </c>
      <c r="D32" s="34">
        <f>480000+1550000</f>
        <v>2030000</v>
      </c>
      <c r="E32" s="28"/>
      <c r="F32" s="29"/>
      <c r="G32" s="3"/>
    </row>
    <row r="33" spans="1:7" ht="14.25" customHeight="1">
      <c r="A33" s="18">
        <v>18010900</v>
      </c>
      <c r="B33" s="19" t="s">
        <v>39</v>
      </c>
      <c r="C33" s="28">
        <f t="shared" si="1"/>
        <v>5055000</v>
      </c>
      <c r="D33" s="34">
        <f>820000+4235000</f>
        <v>5055000</v>
      </c>
      <c r="E33" s="28"/>
      <c r="F33" s="29"/>
      <c r="G33" s="3"/>
    </row>
    <row r="34" spans="1:7" ht="14.25" customHeight="1">
      <c r="A34" s="24">
        <v>18020000</v>
      </c>
      <c r="B34" s="25" t="s">
        <v>40</v>
      </c>
      <c r="C34" s="26">
        <f t="shared" si="1"/>
        <v>6906000</v>
      </c>
      <c r="D34" s="26">
        <f>D35+D36</f>
        <v>6906000</v>
      </c>
      <c r="E34" s="26"/>
      <c r="F34" s="27"/>
      <c r="G34" s="3"/>
    </row>
    <row r="35" spans="1:7" ht="14.25" customHeight="1">
      <c r="A35" s="18">
        <v>18020100</v>
      </c>
      <c r="B35" s="19" t="s">
        <v>41</v>
      </c>
      <c r="C35" s="28">
        <f t="shared" si="1"/>
        <v>4744400</v>
      </c>
      <c r="D35" s="28">
        <v>4744400</v>
      </c>
      <c r="E35" s="28"/>
      <c r="F35" s="29"/>
      <c r="G35" s="3"/>
    </row>
    <row r="36" spans="1:7" ht="14.25" customHeight="1">
      <c r="A36" s="18">
        <v>18020200</v>
      </c>
      <c r="B36" s="19" t="s">
        <v>42</v>
      </c>
      <c r="C36" s="28">
        <f t="shared" si="1"/>
        <v>2161600</v>
      </c>
      <c r="D36" s="28">
        <v>2161600</v>
      </c>
      <c r="E36" s="28"/>
      <c r="F36" s="29"/>
      <c r="G36" s="3"/>
    </row>
    <row r="37" spans="1:7" ht="14.25" customHeight="1">
      <c r="A37" s="24">
        <v>18030000</v>
      </c>
      <c r="B37" s="25" t="s">
        <v>43</v>
      </c>
      <c r="C37" s="26">
        <f t="shared" si="1"/>
        <v>443400</v>
      </c>
      <c r="D37" s="26">
        <f>D38+D39</f>
        <v>443400</v>
      </c>
      <c r="E37" s="26"/>
      <c r="F37" s="27"/>
      <c r="G37" s="3"/>
    </row>
    <row r="38" spans="1:7" ht="14.25" customHeight="1">
      <c r="A38" s="18">
        <v>18030100</v>
      </c>
      <c r="B38" s="19" t="s">
        <v>44</v>
      </c>
      <c r="C38" s="28">
        <f t="shared" si="1"/>
        <v>398700</v>
      </c>
      <c r="D38" s="28">
        <v>398700</v>
      </c>
      <c r="E38" s="28"/>
      <c r="F38" s="29"/>
      <c r="G38" s="3"/>
    </row>
    <row r="39" spans="1:7" ht="14.25" customHeight="1">
      <c r="A39" s="18">
        <v>18030200</v>
      </c>
      <c r="B39" s="19" t="s">
        <v>45</v>
      </c>
      <c r="C39" s="28">
        <f t="shared" si="1"/>
        <v>44700</v>
      </c>
      <c r="D39" s="28">
        <v>44700</v>
      </c>
      <c r="E39" s="28"/>
      <c r="F39" s="29"/>
      <c r="G39" s="3"/>
    </row>
    <row r="40" spans="1:7" ht="15.75" customHeight="1">
      <c r="A40" s="24">
        <v>20000000</v>
      </c>
      <c r="B40" s="25" t="s">
        <v>46</v>
      </c>
      <c r="C40" s="26">
        <f>D40+E40</f>
        <v>17723341</v>
      </c>
      <c r="D40" s="26">
        <f>D41+D45+D65</f>
        <v>8057400</v>
      </c>
      <c r="E40" s="26">
        <f>E68</f>
        <v>9665941</v>
      </c>
      <c r="F40" s="27"/>
      <c r="G40" s="3"/>
    </row>
    <row r="41" spans="1:7" ht="15.75">
      <c r="A41" s="24">
        <v>21000000</v>
      </c>
      <c r="B41" s="25" t="s">
        <v>47</v>
      </c>
      <c r="C41" s="26">
        <f aca="true" t="shared" si="2" ref="C41:C44">D41</f>
        <v>39500</v>
      </c>
      <c r="D41" s="26">
        <f>D42</f>
        <v>39500</v>
      </c>
      <c r="E41" s="26"/>
      <c r="F41" s="27"/>
      <c r="G41" s="3"/>
    </row>
    <row r="42" spans="1:7" ht="14.25" customHeight="1">
      <c r="A42" s="24">
        <v>21080000</v>
      </c>
      <c r="B42" s="25" t="s">
        <v>48</v>
      </c>
      <c r="C42" s="26">
        <f t="shared" si="2"/>
        <v>39500</v>
      </c>
      <c r="D42" s="26">
        <f>D43+D44</f>
        <v>39500</v>
      </c>
      <c r="E42" s="26"/>
      <c r="F42" s="27"/>
      <c r="G42" s="3"/>
    </row>
    <row r="43" spans="1:7" ht="14.25" customHeight="1">
      <c r="A43" s="18">
        <v>21080500</v>
      </c>
      <c r="B43" s="19" t="s">
        <v>48</v>
      </c>
      <c r="C43" s="28">
        <f t="shared" si="2"/>
        <v>7500</v>
      </c>
      <c r="D43" s="28">
        <v>7500</v>
      </c>
      <c r="E43" s="28"/>
      <c r="F43" s="29"/>
      <c r="G43" s="3"/>
    </row>
    <row r="44" spans="1:7" ht="14.25" customHeight="1">
      <c r="A44" s="18">
        <v>21081100</v>
      </c>
      <c r="B44" s="19" t="s">
        <v>49</v>
      </c>
      <c r="C44" s="28">
        <f t="shared" si="2"/>
        <v>32000</v>
      </c>
      <c r="D44" s="28">
        <v>32000</v>
      </c>
      <c r="E44" s="28"/>
      <c r="F44" s="29"/>
      <c r="G44" s="3"/>
    </row>
    <row r="45" spans="1:7" ht="15.75">
      <c r="A45" s="24">
        <v>22000000</v>
      </c>
      <c r="B45" s="25" t="s">
        <v>50</v>
      </c>
      <c r="C45" s="26">
        <f>C57+C47</f>
        <v>7961900</v>
      </c>
      <c r="D45" s="26">
        <f>D57+D47</f>
        <v>7961900</v>
      </c>
      <c r="E45" s="26"/>
      <c r="F45" s="27"/>
      <c r="G45" s="3"/>
    </row>
    <row r="46" spans="1:7" ht="15.75">
      <c r="A46" s="18"/>
      <c r="B46" s="25" t="s">
        <v>51</v>
      </c>
      <c r="C46" s="28"/>
      <c r="D46" s="28"/>
      <c r="E46" s="28"/>
      <c r="F46" s="29"/>
      <c r="G46" s="3"/>
    </row>
    <row r="47" spans="1:7" ht="15.75">
      <c r="A47" s="24">
        <v>22010000</v>
      </c>
      <c r="B47" s="25" t="s">
        <v>52</v>
      </c>
      <c r="C47" s="26">
        <f aca="true" t="shared" si="3" ref="C47:C48">D47</f>
        <v>5241900</v>
      </c>
      <c r="D47" s="26">
        <f>D48+D50+D51+F53+D53</f>
        <v>5241900</v>
      </c>
      <c r="E47" s="28"/>
      <c r="F47" s="29"/>
      <c r="G47" s="3"/>
    </row>
    <row r="48" spans="1:7" ht="15">
      <c r="A48" s="18">
        <v>22010300</v>
      </c>
      <c r="B48" s="19" t="s">
        <v>53</v>
      </c>
      <c r="C48" s="28">
        <f t="shared" si="3"/>
        <v>402000</v>
      </c>
      <c r="D48" s="28">
        <v>402000</v>
      </c>
      <c r="E48" s="28"/>
      <c r="F48" s="29"/>
      <c r="G48" s="3"/>
    </row>
    <row r="49" spans="1:7" ht="15.75">
      <c r="A49" s="24"/>
      <c r="B49" s="19" t="s">
        <v>54</v>
      </c>
      <c r="C49" s="26"/>
      <c r="D49" s="26"/>
      <c r="E49" s="28"/>
      <c r="F49" s="29"/>
      <c r="G49" s="3"/>
    </row>
    <row r="50" spans="1:7" ht="15">
      <c r="A50" s="18">
        <v>22012500</v>
      </c>
      <c r="B50" s="19" t="s">
        <v>55</v>
      </c>
      <c r="C50" s="28">
        <f aca="true" t="shared" si="4" ref="C50:C51">D50</f>
        <v>3281600</v>
      </c>
      <c r="D50" s="28">
        <v>3281600</v>
      </c>
      <c r="E50" s="28"/>
      <c r="F50" s="29"/>
      <c r="G50" s="3"/>
    </row>
    <row r="51" spans="1:7" ht="15">
      <c r="A51" s="18">
        <v>22012600</v>
      </c>
      <c r="B51" s="19" t="s">
        <v>56</v>
      </c>
      <c r="C51" s="28">
        <f t="shared" si="4"/>
        <v>1528000</v>
      </c>
      <c r="D51" s="28">
        <v>1528000</v>
      </c>
      <c r="E51" s="28"/>
      <c r="F51" s="29"/>
      <c r="G51" s="3"/>
    </row>
    <row r="52" spans="1:7" ht="15">
      <c r="A52" s="18"/>
      <c r="B52" s="19" t="s">
        <v>57</v>
      </c>
      <c r="C52" s="28"/>
      <c r="D52" s="28"/>
      <c r="E52" s="28"/>
      <c r="F52" s="29"/>
      <c r="G52" s="3"/>
    </row>
    <row r="53" spans="1:7" ht="15">
      <c r="A53" s="18">
        <v>22012900</v>
      </c>
      <c r="B53" s="19" t="s">
        <v>58</v>
      </c>
      <c r="C53" s="28">
        <f>D53</f>
        <v>30300</v>
      </c>
      <c r="D53" s="28">
        <v>30300</v>
      </c>
      <c r="E53" s="28"/>
      <c r="F53" s="29"/>
      <c r="G53" s="3"/>
    </row>
    <row r="54" spans="1:7" ht="15">
      <c r="A54" s="18"/>
      <c r="B54" s="19" t="s">
        <v>59</v>
      </c>
      <c r="C54" s="28"/>
      <c r="D54" s="28"/>
      <c r="E54" s="28"/>
      <c r="F54" s="29"/>
      <c r="G54" s="3"/>
    </row>
    <row r="55" spans="1:7" ht="15">
      <c r="A55" s="18"/>
      <c r="B55" s="19" t="s">
        <v>60</v>
      </c>
      <c r="C55" s="28"/>
      <c r="D55" s="28"/>
      <c r="E55" s="28"/>
      <c r="F55" s="29"/>
      <c r="G55" s="3"/>
    </row>
    <row r="56" spans="1:7" ht="15">
      <c r="A56" s="18"/>
      <c r="B56" s="19" t="s">
        <v>61</v>
      </c>
      <c r="C56" s="28"/>
      <c r="D56" s="28"/>
      <c r="E56" s="28"/>
      <c r="F56" s="29"/>
      <c r="G56" s="3"/>
    </row>
    <row r="57" spans="1:7" ht="15.75">
      <c r="A57" s="24">
        <v>22090000</v>
      </c>
      <c r="B57" s="25" t="s">
        <v>62</v>
      </c>
      <c r="C57" s="26">
        <f aca="true" t="shared" si="5" ref="C57:C58">D57</f>
        <v>2720000</v>
      </c>
      <c r="D57" s="26">
        <f>D58+D60+D61+D63</f>
        <v>2720000</v>
      </c>
      <c r="E57" s="26"/>
      <c r="F57" s="27"/>
      <c r="G57" s="3"/>
    </row>
    <row r="58" spans="1:7" ht="15">
      <c r="A58" s="18">
        <v>22090100</v>
      </c>
      <c r="B58" s="19" t="s">
        <v>63</v>
      </c>
      <c r="C58" s="28">
        <f t="shared" si="5"/>
        <v>14100</v>
      </c>
      <c r="D58" s="34">
        <v>14100</v>
      </c>
      <c r="E58" s="28"/>
      <c r="F58" s="29"/>
      <c r="G58" s="3"/>
    </row>
    <row r="59" spans="1:7" ht="15">
      <c r="A59" s="18"/>
      <c r="B59" s="19" t="s">
        <v>64</v>
      </c>
      <c r="C59" s="28"/>
      <c r="D59" s="34"/>
      <c r="E59" s="28"/>
      <c r="F59" s="29"/>
      <c r="G59" s="3"/>
    </row>
    <row r="60" spans="1:7" ht="15">
      <c r="A60" s="18">
        <v>22090200</v>
      </c>
      <c r="B60" s="19" t="s">
        <v>65</v>
      </c>
      <c r="C60" s="28">
        <f aca="true" t="shared" si="6" ref="C60:C61">D60</f>
        <v>0</v>
      </c>
      <c r="D60" s="34">
        <v>0</v>
      </c>
      <c r="E60" s="28"/>
      <c r="F60" s="29"/>
      <c r="G60" s="3"/>
    </row>
    <row r="61" spans="1:7" ht="15">
      <c r="A61" s="18">
        <v>22090300</v>
      </c>
      <c r="B61" s="19" t="s">
        <v>66</v>
      </c>
      <c r="C61" s="28">
        <f t="shared" si="6"/>
        <v>0</v>
      </c>
      <c r="D61" s="34">
        <v>0</v>
      </c>
      <c r="E61" s="28"/>
      <c r="F61" s="29"/>
      <c r="G61" s="3"/>
    </row>
    <row r="62" spans="1:7" ht="15">
      <c r="A62" s="18"/>
      <c r="B62" s="19" t="s">
        <v>67</v>
      </c>
      <c r="C62" s="28"/>
      <c r="D62" s="34"/>
      <c r="E62" s="28"/>
      <c r="F62" s="29"/>
      <c r="G62" s="3"/>
    </row>
    <row r="63" spans="1:7" ht="15">
      <c r="A63" s="18">
        <v>22090400</v>
      </c>
      <c r="B63" s="19" t="s">
        <v>68</v>
      </c>
      <c r="C63" s="28">
        <f>D63</f>
        <v>2705900</v>
      </c>
      <c r="D63" s="34">
        <v>2705900</v>
      </c>
      <c r="E63" s="28"/>
      <c r="F63" s="29"/>
      <c r="G63" s="3"/>
    </row>
    <row r="64" spans="1:7" ht="15">
      <c r="A64" s="18"/>
      <c r="B64" s="19" t="s">
        <v>69</v>
      </c>
      <c r="C64" s="28"/>
      <c r="D64" s="28"/>
      <c r="E64" s="28"/>
      <c r="F64" s="29"/>
      <c r="G64" s="3"/>
    </row>
    <row r="65" spans="1:7" ht="15.75">
      <c r="A65" s="24">
        <v>24000000</v>
      </c>
      <c r="B65" s="25" t="s">
        <v>70</v>
      </c>
      <c r="C65" s="26">
        <f aca="true" t="shared" si="7" ref="C65:C67">D65</f>
        <v>56000</v>
      </c>
      <c r="D65" s="26">
        <f aca="true" t="shared" si="8" ref="D65:D66">D66</f>
        <v>56000</v>
      </c>
      <c r="E65" s="26"/>
      <c r="F65" s="27"/>
      <c r="G65" s="3"/>
    </row>
    <row r="66" spans="1:7" ht="15.75">
      <c r="A66" s="24">
        <v>24060000</v>
      </c>
      <c r="B66" s="25" t="s">
        <v>48</v>
      </c>
      <c r="C66" s="26">
        <f t="shared" si="7"/>
        <v>56000</v>
      </c>
      <c r="D66" s="26">
        <f t="shared" si="8"/>
        <v>56000</v>
      </c>
      <c r="E66" s="26"/>
      <c r="F66" s="27"/>
      <c r="G66" s="3"/>
    </row>
    <row r="67" spans="1:7" ht="15">
      <c r="A67" s="18">
        <v>24060300</v>
      </c>
      <c r="B67" s="19" t="s">
        <v>48</v>
      </c>
      <c r="C67" s="28">
        <f t="shared" si="7"/>
        <v>56000</v>
      </c>
      <c r="D67" s="28">
        <v>56000</v>
      </c>
      <c r="E67" s="28"/>
      <c r="F67" s="29"/>
      <c r="G67" s="3"/>
    </row>
    <row r="68" spans="1:7" ht="15.75">
      <c r="A68" s="24">
        <v>25000000</v>
      </c>
      <c r="B68" s="25" t="s">
        <v>71</v>
      </c>
      <c r="C68" s="26">
        <f aca="true" t="shared" si="9" ref="C68:C69">E68</f>
        <v>9665941</v>
      </c>
      <c r="D68" s="28"/>
      <c r="E68" s="26">
        <f>E69</f>
        <v>9665941</v>
      </c>
      <c r="F68" s="29"/>
      <c r="G68" s="3"/>
    </row>
    <row r="69" spans="1:7" ht="15.75">
      <c r="A69" s="24">
        <v>25010000</v>
      </c>
      <c r="B69" s="25" t="s">
        <v>72</v>
      </c>
      <c r="C69" s="26">
        <f t="shared" si="9"/>
        <v>9665941</v>
      </c>
      <c r="D69" s="28"/>
      <c r="E69" s="26">
        <f>E71+E72</f>
        <v>9665941</v>
      </c>
      <c r="F69" s="29"/>
      <c r="G69" s="3"/>
    </row>
    <row r="70" spans="1:7" ht="15.75">
      <c r="A70" s="24"/>
      <c r="B70" s="25" t="s">
        <v>73</v>
      </c>
      <c r="C70" s="28"/>
      <c r="D70" s="28"/>
      <c r="E70" s="28"/>
      <c r="F70" s="29"/>
      <c r="G70" s="3"/>
    </row>
    <row r="71" spans="1:7" ht="15">
      <c r="A71" s="18">
        <v>25010100</v>
      </c>
      <c r="B71" s="19" t="s">
        <v>74</v>
      </c>
      <c r="C71" s="28">
        <f aca="true" t="shared" si="10" ref="C71:C72">E71</f>
        <v>9330718</v>
      </c>
      <c r="D71" s="28"/>
      <c r="E71" s="34">
        <v>9330718</v>
      </c>
      <c r="F71" s="29"/>
      <c r="G71" s="3"/>
    </row>
    <row r="72" spans="1:7" ht="15">
      <c r="A72" s="18">
        <v>25010300</v>
      </c>
      <c r="B72" s="19" t="s">
        <v>75</v>
      </c>
      <c r="C72" s="28">
        <f t="shared" si="10"/>
        <v>335223</v>
      </c>
      <c r="D72" s="28"/>
      <c r="E72" s="34">
        <v>335223</v>
      </c>
      <c r="F72" s="29"/>
      <c r="G72" s="3"/>
    </row>
    <row r="73" spans="1:7" ht="15.75">
      <c r="A73" s="24">
        <v>30000000</v>
      </c>
      <c r="B73" s="19" t="s">
        <v>76</v>
      </c>
      <c r="C73" s="26">
        <f aca="true" t="shared" si="11" ref="C73:C75">D73</f>
        <v>28000</v>
      </c>
      <c r="D73" s="26">
        <f aca="true" t="shared" si="12" ref="D73:D74">D74</f>
        <v>28000</v>
      </c>
      <c r="E73" s="26"/>
      <c r="F73" s="27"/>
      <c r="G73" s="3"/>
    </row>
    <row r="74" spans="1:7" ht="15.75">
      <c r="A74" s="24">
        <v>31000000</v>
      </c>
      <c r="B74" s="25" t="s">
        <v>77</v>
      </c>
      <c r="C74" s="26">
        <f t="shared" si="11"/>
        <v>28000</v>
      </c>
      <c r="D74" s="26">
        <f t="shared" si="12"/>
        <v>28000</v>
      </c>
      <c r="E74" s="26"/>
      <c r="F74" s="27"/>
      <c r="G74" s="3"/>
    </row>
    <row r="75" spans="1:7" ht="15">
      <c r="A75" s="18">
        <v>31010200</v>
      </c>
      <c r="B75" s="19" t="s">
        <v>78</v>
      </c>
      <c r="C75" s="28">
        <f t="shared" si="11"/>
        <v>28000</v>
      </c>
      <c r="D75" s="28">
        <v>28000</v>
      </c>
      <c r="E75" s="28"/>
      <c r="F75" s="29"/>
      <c r="G75" s="3"/>
    </row>
    <row r="76" spans="1:7" ht="15">
      <c r="A76" s="18"/>
      <c r="B76" s="19" t="s">
        <v>79</v>
      </c>
      <c r="C76" s="28"/>
      <c r="D76" s="28"/>
      <c r="E76" s="28"/>
      <c r="F76" s="29"/>
      <c r="G76" s="3"/>
    </row>
    <row r="77" spans="1:7" ht="15.75">
      <c r="A77" s="18"/>
      <c r="B77" s="19" t="s">
        <v>80</v>
      </c>
      <c r="C77" s="28"/>
      <c r="D77" s="28"/>
      <c r="E77" s="28"/>
      <c r="F77" s="29"/>
      <c r="G77" s="3"/>
    </row>
    <row r="78" spans="1:7" ht="16.5">
      <c r="A78" s="35"/>
      <c r="B78" s="36" t="s">
        <v>81</v>
      </c>
      <c r="C78" s="37">
        <f>C13+C40+C73</f>
        <v>136298131</v>
      </c>
      <c r="D78" s="37">
        <f>D13+D40+D73</f>
        <v>126632190</v>
      </c>
      <c r="E78" s="37">
        <f>E40</f>
        <v>9665941</v>
      </c>
      <c r="F78" s="38"/>
      <c r="G78" s="3"/>
    </row>
    <row r="79" spans="1:7" ht="15.75">
      <c r="A79" s="39">
        <v>40000000</v>
      </c>
      <c r="B79" s="40" t="s">
        <v>82</v>
      </c>
      <c r="C79" s="41">
        <f aca="true" t="shared" si="13" ref="C79:C81">D79+E79</f>
        <v>309052755</v>
      </c>
      <c r="D79" s="26">
        <f aca="true" t="shared" si="14" ref="D79:D80">D80</f>
        <v>308852590</v>
      </c>
      <c r="E79" s="26">
        <f aca="true" t="shared" si="15" ref="E79:E80">E80</f>
        <v>200165</v>
      </c>
      <c r="F79" s="27">
        <f aca="true" t="shared" si="16" ref="F79:F80">F80</f>
        <v>200165</v>
      </c>
      <c r="G79" s="3"/>
    </row>
    <row r="80" spans="1:7" ht="15.75">
      <c r="A80" s="24">
        <v>41000000</v>
      </c>
      <c r="B80" s="42" t="s">
        <v>83</v>
      </c>
      <c r="C80" s="26">
        <f t="shared" si="13"/>
        <v>309052755</v>
      </c>
      <c r="D80" s="26">
        <f t="shared" si="14"/>
        <v>308852590</v>
      </c>
      <c r="E80" s="26">
        <f t="shared" si="15"/>
        <v>200165</v>
      </c>
      <c r="F80" s="27">
        <f t="shared" si="16"/>
        <v>200165</v>
      </c>
      <c r="G80" s="3"/>
    </row>
    <row r="81" spans="1:7" ht="15.75">
      <c r="A81" s="24">
        <v>41030000</v>
      </c>
      <c r="B81" s="42" t="s">
        <v>84</v>
      </c>
      <c r="C81" s="26">
        <f t="shared" si="13"/>
        <v>309052755</v>
      </c>
      <c r="D81" s="26">
        <f>D84+D88+D92+D95+D135+D97</f>
        <v>308852590</v>
      </c>
      <c r="E81" s="26">
        <f>E97</f>
        <v>200165</v>
      </c>
      <c r="F81" s="27">
        <f>F97</f>
        <v>200165</v>
      </c>
      <c r="G81" s="3"/>
    </row>
    <row r="82" spans="1:7" ht="15">
      <c r="A82" s="18"/>
      <c r="B82" s="43" t="s">
        <v>85</v>
      </c>
      <c r="C82" s="34"/>
      <c r="D82" s="28"/>
      <c r="E82" s="28"/>
      <c r="F82" s="29"/>
      <c r="G82" s="3"/>
    </row>
    <row r="83" spans="1:7" ht="15">
      <c r="A83" s="18"/>
      <c r="B83" s="43"/>
      <c r="C83" s="34"/>
      <c r="D83" s="28"/>
      <c r="E83" s="28"/>
      <c r="F83" s="29"/>
      <c r="G83" s="3"/>
    </row>
    <row r="84" spans="1:7" ht="15">
      <c r="A84" s="18">
        <v>41030600</v>
      </c>
      <c r="B84" s="43" t="s">
        <v>86</v>
      </c>
      <c r="C84" s="34">
        <f>D84</f>
        <v>117601996</v>
      </c>
      <c r="D84" s="28">
        <v>117601996</v>
      </c>
      <c r="E84" s="28"/>
      <c r="F84" s="29"/>
      <c r="G84" s="3"/>
    </row>
    <row r="85" spans="1:7" ht="15">
      <c r="A85" s="18"/>
      <c r="B85" s="43" t="s">
        <v>87</v>
      </c>
      <c r="C85" s="34"/>
      <c r="D85" s="28"/>
      <c r="E85" s="28"/>
      <c r="F85" s="29"/>
      <c r="G85" s="3"/>
    </row>
    <row r="86" spans="1:7" ht="15">
      <c r="A86" s="18"/>
      <c r="B86" s="43" t="s">
        <v>88</v>
      </c>
      <c r="C86" s="34"/>
      <c r="D86" s="28"/>
      <c r="E86" s="28"/>
      <c r="F86" s="29"/>
      <c r="G86" s="3"/>
    </row>
    <row r="87" spans="1:7" ht="15">
      <c r="A87" s="18"/>
      <c r="B87" s="43" t="s">
        <v>89</v>
      </c>
      <c r="C87" s="34"/>
      <c r="D87" s="28"/>
      <c r="E87" s="28"/>
      <c r="F87" s="29"/>
      <c r="G87" s="3"/>
    </row>
    <row r="88" spans="1:7" ht="15">
      <c r="A88" s="18">
        <v>41030800</v>
      </c>
      <c r="B88" s="43" t="s">
        <v>90</v>
      </c>
      <c r="C88" s="34">
        <f>D88</f>
        <v>59373300</v>
      </c>
      <c r="D88" s="28">
        <v>59373300</v>
      </c>
      <c r="E88" s="28"/>
      <c r="F88" s="29"/>
      <c r="G88" s="3"/>
    </row>
    <row r="89" spans="1:7" ht="15">
      <c r="A89" s="18"/>
      <c r="B89" s="43" t="s">
        <v>91</v>
      </c>
      <c r="C89" s="34"/>
      <c r="D89" s="28"/>
      <c r="E89" s="28"/>
      <c r="F89" s="29"/>
      <c r="G89" s="3"/>
    </row>
    <row r="90" spans="1:7" ht="15">
      <c r="A90" s="18"/>
      <c r="B90" s="43" t="s">
        <v>92</v>
      </c>
      <c r="C90" s="34"/>
      <c r="D90" s="28"/>
      <c r="E90" s="28"/>
      <c r="F90" s="29"/>
      <c r="G90" s="3"/>
    </row>
    <row r="91" spans="1:7" ht="15">
      <c r="A91" s="18"/>
      <c r="B91" s="43" t="s">
        <v>93</v>
      </c>
      <c r="C91" s="34"/>
      <c r="D91" s="28"/>
      <c r="E91" s="28"/>
      <c r="F91" s="29"/>
      <c r="G91" s="3"/>
    </row>
    <row r="92" spans="1:7" ht="15">
      <c r="A92" s="18">
        <v>41031000</v>
      </c>
      <c r="B92" s="43" t="s">
        <v>94</v>
      </c>
      <c r="C92" s="34">
        <f>D92</f>
        <v>10380</v>
      </c>
      <c r="D92" s="28">
        <v>10380</v>
      </c>
      <c r="E92" s="28"/>
      <c r="F92" s="29"/>
      <c r="G92" s="3"/>
    </row>
    <row r="93" spans="1:7" ht="15">
      <c r="A93" s="18"/>
      <c r="B93" s="43" t="s">
        <v>95</v>
      </c>
      <c r="C93" s="34"/>
      <c r="D93" s="28"/>
      <c r="E93" s="28"/>
      <c r="F93" s="29"/>
      <c r="G93" s="3"/>
    </row>
    <row r="94" spans="1:7" ht="15">
      <c r="A94" s="18"/>
      <c r="B94" s="43" t="s">
        <v>96</v>
      </c>
      <c r="C94" s="34"/>
      <c r="D94" s="28"/>
      <c r="E94" s="28"/>
      <c r="F94" s="29"/>
      <c r="G94" s="3"/>
    </row>
    <row r="95" spans="1:7" ht="15">
      <c r="A95" s="44">
        <v>41033900</v>
      </c>
      <c r="B95" s="43" t="s">
        <v>97</v>
      </c>
      <c r="C95" s="34">
        <f>D95</f>
        <v>92590454</v>
      </c>
      <c r="D95" s="28">
        <v>92590454</v>
      </c>
      <c r="E95" s="28"/>
      <c r="F95" s="29"/>
      <c r="G95" s="3"/>
    </row>
    <row r="96" spans="1:7" ht="15">
      <c r="A96" s="44"/>
      <c r="B96" s="43"/>
      <c r="C96" s="34"/>
      <c r="D96" s="28"/>
      <c r="E96" s="28"/>
      <c r="F96" s="29"/>
      <c r="G96" s="3"/>
    </row>
    <row r="97" spans="1:7" ht="15">
      <c r="A97" s="44">
        <v>41035000</v>
      </c>
      <c r="B97" s="43" t="s">
        <v>98</v>
      </c>
      <c r="C97" s="34">
        <f>D97+E97</f>
        <v>38389292</v>
      </c>
      <c r="D97" s="28">
        <f>D98+D100+D101+D103+D108+D112+D116+D119+D121+D122+D124+D126</f>
        <v>38189127</v>
      </c>
      <c r="E97" s="28">
        <f>E130</f>
        <v>200165</v>
      </c>
      <c r="F97" s="28">
        <f>F130</f>
        <v>200165</v>
      </c>
      <c r="G97" s="3"/>
    </row>
    <row r="98" spans="1:7" ht="15">
      <c r="A98" s="18">
        <v>41035000</v>
      </c>
      <c r="B98" s="43" t="s">
        <v>99</v>
      </c>
      <c r="C98" s="34">
        <f>D98</f>
        <v>50000</v>
      </c>
      <c r="D98" s="34">
        <v>50000</v>
      </c>
      <c r="E98" s="28"/>
      <c r="F98" s="29"/>
      <c r="G98" s="3"/>
    </row>
    <row r="99" spans="1:7" ht="15">
      <c r="A99" s="44"/>
      <c r="B99" s="43" t="s">
        <v>100</v>
      </c>
      <c r="C99" s="34"/>
      <c r="D99" s="28"/>
      <c r="E99" s="28"/>
      <c r="F99" s="29"/>
      <c r="G99" s="3"/>
    </row>
    <row r="100" spans="1:7" ht="15">
      <c r="A100" s="45">
        <v>41035000</v>
      </c>
      <c r="B100" s="43" t="s">
        <v>101</v>
      </c>
      <c r="C100" s="34">
        <f aca="true" t="shared" si="17" ref="C100:C101">D100</f>
        <v>35040836</v>
      </c>
      <c r="D100" s="34">
        <v>35040836</v>
      </c>
      <c r="E100" s="28"/>
      <c r="F100" s="29"/>
      <c r="G100" s="3"/>
    </row>
    <row r="101" spans="1:7" ht="15">
      <c r="A101" s="45">
        <v>41035000</v>
      </c>
      <c r="B101" s="46" t="s">
        <v>102</v>
      </c>
      <c r="C101" s="34">
        <f t="shared" si="17"/>
        <v>391433</v>
      </c>
      <c r="D101" s="34">
        <v>391433</v>
      </c>
      <c r="E101" s="28"/>
      <c r="F101" s="29"/>
      <c r="G101" s="3"/>
    </row>
    <row r="102" spans="1:7" ht="15">
      <c r="A102" s="45"/>
      <c r="B102" s="46" t="s">
        <v>250</v>
      </c>
      <c r="C102" s="34"/>
      <c r="D102" s="28"/>
      <c r="E102" s="28"/>
      <c r="F102" s="29"/>
      <c r="G102" s="3"/>
    </row>
    <row r="103" spans="1:7" ht="15">
      <c r="A103" s="45">
        <v>41035000</v>
      </c>
      <c r="B103" s="46" t="s">
        <v>104</v>
      </c>
      <c r="C103" s="34">
        <f>D103</f>
        <v>100000</v>
      </c>
      <c r="D103" s="34">
        <v>100000</v>
      </c>
      <c r="E103" s="28"/>
      <c r="F103" s="29"/>
      <c r="G103" s="3"/>
    </row>
    <row r="104" spans="1:7" ht="15">
      <c r="A104" s="45"/>
      <c r="B104" s="46" t="s">
        <v>105</v>
      </c>
      <c r="C104" s="34"/>
      <c r="D104" s="28"/>
      <c r="E104" s="28"/>
      <c r="F104" s="29"/>
      <c r="G104" s="3"/>
    </row>
    <row r="105" spans="1:7" ht="15">
      <c r="A105" s="45"/>
      <c r="B105" s="46" t="s">
        <v>106</v>
      </c>
      <c r="C105" s="34"/>
      <c r="D105" s="28"/>
      <c r="E105" s="28"/>
      <c r="F105" s="29"/>
      <c r="G105" s="3"/>
    </row>
    <row r="106" spans="1:7" ht="15">
      <c r="A106" s="45"/>
      <c r="B106" s="46" t="s">
        <v>107</v>
      </c>
      <c r="C106" s="34"/>
      <c r="D106" s="28"/>
      <c r="E106" s="28"/>
      <c r="F106" s="29"/>
      <c r="G106" s="3"/>
    </row>
    <row r="107" spans="1:7" ht="15">
      <c r="A107" s="45"/>
      <c r="B107" s="46" t="s">
        <v>108</v>
      </c>
      <c r="C107" s="34"/>
      <c r="D107" s="28"/>
      <c r="E107" s="28"/>
      <c r="F107" s="29"/>
      <c r="G107" s="3"/>
    </row>
    <row r="108" spans="1:7" ht="15">
      <c r="A108" s="45">
        <v>41035000</v>
      </c>
      <c r="B108" s="46" t="s">
        <v>109</v>
      </c>
      <c r="C108" s="34">
        <f>D108</f>
        <v>7500</v>
      </c>
      <c r="D108" s="34">
        <v>7500</v>
      </c>
      <c r="E108" s="28"/>
      <c r="F108" s="29"/>
      <c r="G108" s="3"/>
    </row>
    <row r="109" spans="1:7" ht="15">
      <c r="A109" s="45"/>
      <c r="B109" s="46" t="s">
        <v>110</v>
      </c>
      <c r="C109" s="34"/>
      <c r="D109" s="28"/>
      <c r="E109" s="28"/>
      <c r="F109" s="29"/>
      <c r="G109" s="3"/>
    </row>
    <row r="110" spans="1:7" ht="15">
      <c r="A110" s="45"/>
      <c r="B110" s="46" t="s">
        <v>111</v>
      </c>
      <c r="C110" s="34"/>
      <c r="D110" s="28"/>
      <c r="E110" s="28"/>
      <c r="F110" s="29"/>
      <c r="G110" s="3"/>
    </row>
    <row r="111" spans="1:7" ht="15">
      <c r="A111" s="45"/>
      <c r="B111" s="46" t="s">
        <v>112</v>
      </c>
      <c r="C111" s="34"/>
      <c r="D111" s="28"/>
      <c r="E111" s="28"/>
      <c r="F111" s="29"/>
      <c r="G111" s="3"/>
    </row>
    <row r="112" spans="1:7" ht="15">
      <c r="A112" s="45">
        <v>41035000</v>
      </c>
      <c r="B112" s="46" t="s">
        <v>109</v>
      </c>
      <c r="C112" s="34">
        <f>D112</f>
        <v>360000</v>
      </c>
      <c r="D112" s="34">
        <v>360000</v>
      </c>
      <c r="E112" s="28"/>
      <c r="F112" s="29"/>
      <c r="G112" s="3"/>
    </row>
    <row r="113" spans="1:7" ht="15">
      <c r="A113" s="45"/>
      <c r="B113" s="46" t="s">
        <v>110</v>
      </c>
      <c r="C113" s="34"/>
      <c r="D113" s="28"/>
      <c r="E113" s="28"/>
      <c r="F113" s="29"/>
      <c r="G113" s="3"/>
    </row>
    <row r="114" spans="1:7" ht="15">
      <c r="A114" s="45"/>
      <c r="B114" s="46" t="s">
        <v>113</v>
      </c>
      <c r="C114" s="34"/>
      <c r="D114" s="28"/>
      <c r="E114" s="28"/>
      <c r="F114" s="29"/>
      <c r="G114" s="3"/>
    </row>
    <row r="115" spans="1:7" ht="15">
      <c r="A115" s="45"/>
      <c r="B115" s="46" t="s">
        <v>114</v>
      </c>
      <c r="C115" s="34"/>
      <c r="D115" s="28"/>
      <c r="E115" s="28"/>
      <c r="F115" s="29"/>
      <c r="G115" s="3"/>
    </row>
    <row r="116" spans="1:7" ht="15">
      <c r="A116" s="45">
        <v>41035000</v>
      </c>
      <c r="B116" s="46" t="s">
        <v>115</v>
      </c>
      <c r="C116" s="34">
        <f>D116</f>
        <v>106296</v>
      </c>
      <c r="D116" s="34">
        <v>106296</v>
      </c>
      <c r="E116" s="28"/>
      <c r="F116" s="29"/>
      <c r="G116" s="3"/>
    </row>
    <row r="117" spans="1:7" ht="15">
      <c r="A117" s="45"/>
      <c r="B117" s="46" t="s">
        <v>116</v>
      </c>
      <c r="C117" s="34"/>
      <c r="D117" s="28"/>
      <c r="E117" s="28"/>
      <c r="F117" s="29"/>
      <c r="G117" s="3"/>
    </row>
    <row r="118" spans="1:7" ht="15">
      <c r="A118" s="45"/>
      <c r="B118" s="46" t="s">
        <v>117</v>
      </c>
      <c r="C118" s="34"/>
      <c r="D118" s="28"/>
      <c r="E118" s="28"/>
      <c r="F118" s="29"/>
      <c r="G118" s="3"/>
    </row>
    <row r="119" spans="1:7" ht="15">
      <c r="A119" s="45">
        <v>41035000</v>
      </c>
      <c r="B119" s="46" t="s">
        <v>251</v>
      </c>
      <c r="C119" s="34">
        <f>D119</f>
        <v>34962</v>
      </c>
      <c r="D119" s="34">
        <v>34962</v>
      </c>
      <c r="E119" s="28"/>
      <c r="F119" s="29"/>
      <c r="G119" s="3"/>
    </row>
    <row r="120" spans="1:7" ht="15">
      <c r="A120" s="45"/>
      <c r="B120" s="46" t="s">
        <v>252</v>
      </c>
      <c r="C120" s="34"/>
      <c r="D120" s="28"/>
      <c r="E120" s="28"/>
      <c r="F120" s="29"/>
      <c r="G120" s="3"/>
    </row>
    <row r="121" spans="1:7" ht="15">
      <c r="A121" s="45">
        <v>41035000</v>
      </c>
      <c r="B121" s="46" t="s">
        <v>281</v>
      </c>
      <c r="C121" s="34">
        <f aca="true" t="shared" si="18" ref="C121:C122">D121</f>
        <v>109901</v>
      </c>
      <c r="D121" s="34">
        <v>109901</v>
      </c>
      <c r="E121" s="28"/>
      <c r="F121" s="29"/>
      <c r="G121" s="3"/>
    </row>
    <row r="122" spans="1:7" ht="15">
      <c r="A122" s="45">
        <v>41035000</v>
      </c>
      <c r="B122" s="46" t="s">
        <v>282</v>
      </c>
      <c r="C122" s="34">
        <f t="shared" si="18"/>
        <v>307732</v>
      </c>
      <c r="D122" s="34">
        <v>307732</v>
      </c>
      <c r="E122" s="28"/>
      <c r="F122" s="29"/>
      <c r="G122" s="3"/>
    </row>
    <row r="123" spans="1:7" ht="15">
      <c r="A123" s="45"/>
      <c r="B123" s="46" t="s">
        <v>283</v>
      </c>
      <c r="C123" s="34"/>
      <c r="D123" s="34"/>
      <c r="E123" s="28"/>
      <c r="F123" s="29"/>
      <c r="G123" s="3"/>
    </row>
    <row r="124" spans="1:7" ht="15">
      <c r="A124" s="45">
        <v>41035000</v>
      </c>
      <c r="B124" s="46" t="s">
        <v>251</v>
      </c>
      <c r="C124" s="34">
        <f>D124</f>
        <v>750467</v>
      </c>
      <c r="D124" s="34">
        <v>750467</v>
      </c>
      <c r="E124" s="28"/>
      <c r="F124" s="29"/>
      <c r="G124" s="3"/>
    </row>
    <row r="125" spans="1:7" ht="15">
      <c r="A125" s="45"/>
      <c r="B125" s="46" t="s">
        <v>284</v>
      </c>
      <c r="C125" s="34"/>
      <c r="D125" s="34"/>
      <c r="E125" s="28"/>
      <c r="F125" s="29"/>
      <c r="G125" s="3"/>
    </row>
    <row r="126" spans="1:7" ht="15">
      <c r="A126" s="45">
        <v>41035000</v>
      </c>
      <c r="B126" s="46" t="s">
        <v>215</v>
      </c>
      <c r="C126" s="34">
        <f>D126</f>
        <v>930000</v>
      </c>
      <c r="D126" s="34">
        <v>930000</v>
      </c>
      <c r="E126" s="28"/>
      <c r="F126" s="29"/>
      <c r="G126" s="3"/>
    </row>
    <row r="127" spans="1:7" ht="15">
      <c r="A127" s="45"/>
      <c r="B127" s="46" t="s">
        <v>110</v>
      </c>
      <c r="C127" s="34"/>
      <c r="D127" s="28"/>
      <c r="E127" s="28"/>
      <c r="F127" s="29"/>
      <c r="G127" s="3"/>
    </row>
    <row r="128" spans="1:7" ht="15">
      <c r="A128" s="45"/>
      <c r="B128" s="46" t="s">
        <v>285</v>
      </c>
      <c r="C128" s="34"/>
      <c r="D128" s="28"/>
      <c r="E128" s="28"/>
      <c r="F128" s="29"/>
      <c r="G128" s="3"/>
    </row>
    <row r="129" spans="1:7" ht="15">
      <c r="A129" s="45"/>
      <c r="B129" s="46" t="s">
        <v>219</v>
      </c>
      <c r="C129" s="34"/>
      <c r="D129" s="28"/>
      <c r="E129" s="28"/>
      <c r="F129" s="29"/>
      <c r="G129" s="3"/>
    </row>
    <row r="130" spans="1:7" ht="15">
      <c r="A130" s="45">
        <v>41035000</v>
      </c>
      <c r="B130" s="46" t="s">
        <v>286</v>
      </c>
      <c r="C130" s="34">
        <f>E130</f>
        <v>200165</v>
      </c>
      <c r="D130" s="28"/>
      <c r="E130" s="28">
        <f>F130</f>
        <v>200165</v>
      </c>
      <c r="F130" s="28">
        <v>200165</v>
      </c>
      <c r="G130" s="3"/>
    </row>
    <row r="131" spans="1:7" ht="15">
      <c r="A131" s="45"/>
      <c r="B131" s="46" t="s">
        <v>287</v>
      </c>
      <c r="C131" s="34"/>
      <c r="D131" s="28"/>
      <c r="E131" s="28"/>
      <c r="F131" s="29"/>
      <c r="G131" s="3"/>
    </row>
    <row r="132" spans="1:7" ht="15">
      <c r="A132" s="45"/>
      <c r="B132" s="46" t="s">
        <v>288</v>
      </c>
      <c r="C132" s="34"/>
      <c r="D132" s="28"/>
      <c r="E132" s="28"/>
      <c r="F132" s="29"/>
      <c r="G132" s="3"/>
    </row>
    <row r="133" spans="1:7" ht="15">
      <c r="A133" s="45">
        <v>41035200</v>
      </c>
      <c r="B133" s="46" t="s">
        <v>253</v>
      </c>
      <c r="C133" s="145">
        <f>D133</f>
        <v>493326</v>
      </c>
      <c r="D133" s="145">
        <v>493326</v>
      </c>
      <c r="E133" s="28"/>
      <c r="F133" s="29"/>
      <c r="G133" s="3"/>
    </row>
    <row r="134" spans="1:7" ht="15">
      <c r="A134" s="45"/>
      <c r="B134" s="46" t="s">
        <v>254</v>
      </c>
      <c r="C134" s="34"/>
      <c r="D134" s="28"/>
      <c r="E134" s="28"/>
      <c r="F134" s="29"/>
      <c r="G134" s="3"/>
    </row>
    <row r="135" spans="1:7" ht="18" customHeight="1">
      <c r="A135" s="18">
        <v>41035800</v>
      </c>
      <c r="B135" s="43" t="s">
        <v>118</v>
      </c>
      <c r="C135" s="34">
        <f>D135</f>
        <v>1087333</v>
      </c>
      <c r="D135" s="28">
        <v>1087333</v>
      </c>
      <c r="E135" s="28"/>
      <c r="F135" s="29"/>
      <c r="G135" s="3"/>
    </row>
    <row r="136" spans="1:7" ht="15">
      <c r="A136" s="18"/>
      <c r="B136" s="43" t="s">
        <v>119</v>
      </c>
      <c r="C136" s="34"/>
      <c r="D136" s="28"/>
      <c r="E136" s="28"/>
      <c r="F136" s="29"/>
      <c r="G136" s="3"/>
    </row>
    <row r="137" spans="1:7" ht="15">
      <c r="A137" s="18"/>
      <c r="B137" s="43" t="s">
        <v>120</v>
      </c>
      <c r="C137" s="28"/>
      <c r="D137" s="28"/>
      <c r="E137" s="28"/>
      <c r="F137" s="29"/>
      <c r="G137" s="3"/>
    </row>
    <row r="138" spans="1:7" ht="15">
      <c r="A138" s="18"/>
      <c r="B138" s="43" t="s">
        <v>121</v>
      </c>
      <c r="C138" s="28"/>
      <c r="D138" s="28"/>
      <c r="E138" s="28"/>
      <c r="F138" s="29"/>
      <c r="G138" s="3"/>
    </row>
    <row r="139" spans="1:7" ht="15.75">
      <c r="A139" s="18"/>
      <c r="B139" s="43" t="s">
        <v>122</v>
      </c>
      <c r="C139" s="28"/>
      <c r="D139" s="28"/>
      <c r="E139" s="28"/>
      <c r="F139" s="29"/>
      <c r="G139" s="3"/>
    </row>
    <row r="140" spans="1:7" ht="16.5">
      <c r="A140" s="47"/>
      <c r="B140" s="48" t="s">
        <v>123</v>
      </c>
      <c r="C140" s="37">
        <f>C78+C79</f>
        <v>445350886</v>
      </c>
      <c r="D140" s="37">
        <f>D79+D78</f>
        <v>435484780</v>
      </c>
      <c r="E140" s="37">
        <f>E78+E79</f>
        <v>9866106</v>
      </c>
      <c r="F140" s="38">
        <f>F79</f>
        <v>200165</v>
      </c>
      <c r="G140" s="3"/>
    </row>
    <row r="141" spans="1:7" ht="15.75">
      <c r="A141" s="42"/>
      <c r="B141" s="42"/>
      <c r="C141" s="49"/>
      <c r="D141" s="49"/>
      <c r="E141" s="49"/>
      <c r="F141" s="50"/>
      <c r="G141" s="3"/>
    </row>
    <row r="142" spans="1:7" ht="15">
      <c r="A142" s="51"/>
      <c r="B142" s="51"/>
      <c r="C142" s="52"/>
      <c r="D142" s="49"/>
      <c r="E142" s="49"/>
      <c r="F142" s="50"/>
      <c r="G142" s="3"/>
    </row>
    <row r="143" spans="1:7" ht="15">
      <c r="A143" s="51"/>
      <c r="B143" s="51"/>
      <c r="C143" s="52"/>
      <c r="D143" s="49"/>
      <c r="E143" s="49"/>
      <c r="F143" s="50"/>
      <c r="G143" s="3"/>
    </row>
    <row r="144" spans="1:7" ht="15">
      <c r="A144" s="51"/>
      <c r="B144" s="51"/>
      <c r="C144" s="51"/>
      <c r="D144" s="53"/>
      <c r="E144" s="54"/>
      <c r="F144" s="54"/>
      <c r="G144" s="3"/>
    </row>
    <row r="145" spans="1:7" ht="14.25">
      <c r="A145" s="2"/>
      <c r="B145" s="2"/>
      <c r="C145" s="2"/>
      <c r="D145" s="2"/>
      <c r="E145" s="2"/>
      <c r="F145" s="55"/>
      <c r="G145" s="3"/>
    </row>
    <row r="146" spans="1:7" ht="18">
      <c r="A146" s="56" t="s">
        <v>124</v>
      </c>
      <c r="B146" s="56"/>
      <c r="C146" s="56"/>
      <c r="D146" s="56" t="s">
        <v>125</v>
      </c>
      <c r="E146" s="2"/>
      <c r="F146" s="2"/>
      <c r="G146" s="3"/>
    </row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</sheetData>
  <sheetProtection selectLockedCells="1" selectUnlockedCells="1"/>
  <printOptions/>
  <pageMargins left="0.7798611111111111" right="0.1701388888888889" top="0.1701388888888889" bottom="0.20972222222222223" header="0.5118055555555555" footer="0.5118055555555555"/>
  <pageSetup horizontalDpi="300" verticalDpi="300" orientation="portrait" paperSize="9" scale="51"/>
  <rowBreaks count="1" manualBreakCount="1">
    <brk id="7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50"/>
  <sheetViews>
    <sheetView zoomScale="75" zoomScaleNormal="75" workbookViewId="0" topLeftCell="A79">
      <selection activeCell="D101" sqref="D101"/>
    </sheetView>
  </sheetViews>
  <sheetFormatPr defaultColWidth="9.00390625" defaultRowHeight="12.75"/>
  <cols>
    <col min="1" max="1" width="12.75390625" style="1" customWidth="1"/>
    <col min="2" max="2" width="100.625" style="1" customWidth="1"/>
    <col min="3" max="3" width="23.375" style="1" customWidth="1"/>
    <col min="4" max="4" width="17.375" style="1" customWidth="1"/>
    <col min="5" max="5" width="15.25390625" style="1" customWidth="1"/>
    <col min="6" max="6" width="16.625" style="1" customWidth="1"/>
    <col min="7" max="16384" width="9.125" style="1" customWidth="1"/>
  </cols>
  <sheetData>
    <row r="1" spans="4:7" ht="14.25">
      <c r="D1" s="2"/>
      <c r="E1" s="2" t="s">
        <v>0</v>
      </c>
      <c r="F1" s="2"/>
      <c r="G1" s="3"/>
    </row>
    <row r="2" spans="4:7" ht="14.25">
      <c r="D2" s="2" t="s">
        <v>1</v>
      </c>
      <c r="E2" s="2"/>
      <c r="F2" s="2"/>
      <c r="G2" s="3"/>
    </row>
    <row r="3" spans="4:7" ht="14.25">
      <c r="D3" s="2"/>
      <c r="E3" s="2" t="s">
        <v>2</v>
      </c>
      <c r="F3" s="2"/>
      <c r="G3" s="3"/>
    </row>
    <row r="4" spans="4:7" ht="14.25">
      <c r="D4" s="2"/>
      <c r="E4" s="2"/>
      <c r="F4" s="2"/>
      <c r="G4" s="3"/>
    </row>
    <row r="5" ht="12.75">
      <c r="G5" s="3"/>
    </row>
    <row r="6" spans="2:7" ht="18">
      <c r="B6" s="4" t="s">
        <v>3</v>
      </c>
      <c r="C6" s="4"/>
      <c r="G6" s="3"/>
    </row>
    <row r="7" ht="13.5">
      <c r="G7" s="3"/>
    </row>
    <row r="8" spans="1:7" ht="15.75">
      <c r="A8" s="6" t="s">
        <v>5</v>
      </c>
      <c r="B8" s="7"/>
      <c r="C8" s="8"/>
      <c r="D8" s="9"/>
      <c r="E8" s="10" t="s">
        <v>6</v>
      </c>
      <c r="F8" s="11"/>
      <c r="G8" s="3"/>
    </row>
    <row r="9" spans="1:7" ht="16.5" customHeight="1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</row>
    <row r="10" spans="1:7" ht="12.75" customHeight="1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</row>
    <row r="11" spans="1:7" ht="15.75" customHeight="1">
      <c r="A11" s="18"/>
      <c r="B11" s="19"/>
      <c r="C11" s="14"/>
      <c r="D11" s="15" t="s">
        <v>17</v>
      </c>
      <c r="E11" s="14"/>
      <c r="F11" s="17" t="s">
        <v>18</v>
      </c>
      <c r="G11" s="3"/>
    </row>
    <row r="12" spans="1:7" ht="12" customHeight="1">
      <c r="A12" s="20">
        <v>1</v>
      </c>
      <c r="B12" s="21">
        <v>2</v>
      </c>
      <c r="C12" s="22">
        <v>6</v>
      </c>
      <c r="D12" s="23">
        <v>3</v>
      </c>
      <c r="E12" s="22">
        <v>4</v>
      </c>
      <c r="F12" s="22">
        <v>5</v>
      </c>
      <c r="G12" s="3"/>
    </row>
    <row r="13" spans="1:7" ht="15.75" customHeight="1">
      <c r="A13" s="24">
        <v>10000000</v>
      </c>
      <c r="B13" s="25" t="s">
        <v>19</v>
      </c>
      <c r="C13" s="26">
        <f aca="true" t="shared" si="0" ref="C13:C16">D13</f>
        <v>118546790</v>
      </c>
      <c r="D13" s="26">
        <f>D14+D28</f>
        <v>118546790</v>
      </c>
      <c r="E13" s="26"/>
      <c r="F13" s="27"/>
      <c r="G13" s="3"/>
    </row>
    <row r="14" spans="1:7" ht="21" customHeight="1">
      <c r="A14" s="24">
        <v>11000000</v>
      </c>
      <c r="B14" s="25" t="s">
        <v>20</v>
      </c>
      <c r="C14" s="26">
        <f t="shared" si="0"/>
        <v>48944848</v>
      </c>
      <c r="D14" s="26">
        <f>D15</f>
        <v>48944848</v>
      </c>
      <c r="E14" s="26"/>
      <c r="F14" s="27"/>
      <c r="G14" s="3"/>
    </row>
    <row r="15" spans="1:7" s="31" customFormat="1" ht="18.75" customHeight="1">
      <c r="A15" s="18">
        <v>11010000</v>
      </c>
      <c r="B15" s="19" t="s">
        <v>21</v>
      </c>
      <c r="C15" s="28">
        <f t="shared" si="0"/>
        <v>48944848</v>
      </c>
      <c r="D15" s="28">
        <f>D16+D18+D21+D23+D25</f>
        <v>48944848</v>
      </c>
      <c r="E15" s="28"/>
      <c r="F15" s="29"/>
      <c r="G15" s="30"/>
    </row>
    <row r="16" spans="1:7" s="33" customFormat="1" ht="17.25" customHeight="1">
      <c r="A16" s="18">
        <v>11010100</v>
      </c>
      <c r="B16" s="19" t="s">
        <v>22</v>
      </c>
      <c r="C16" s="28">
        <f t="shared" si="0"/>
        <v>38054848</v>
      </c>
      <c r="D16" s="34">
        <f>13297200+24757648</f>
        <v>38054848</v>
      </c>
      <c r="E16" s="28"/>
      <c r="F16" s="29"/>
      <c r="G16" s="32"/>
    </row>
    <row r="17" spans="1:7" s="33" customFormat="1" ht="17.25" customHeight="1">
      <c r="A17" s="18"/>
      <c r="B17" s="19" t="s">
        <v>23</v>
      </c>
      <c r="C17" s="28"/>
      <c r="D17" s="34"/>
      <c r="E17" s="28"/>
      <c r="F17" s="29"/>
      <c r="G17" s="32"/>
    </row>
    <row r="18" spans="1:7" ht="18.75" customHeight="1">
      <c r="A18" s="18">
        <v>11010200</v>
      </c>
      <c r="B18" s="19" t="s">
        <v>24</v>
      </c>
      <c r="C18" s="28">
        <f>D18</f>
        <v>6823000</v>
      </c>
      <c r="D18" s="34">
        <f>2960000+3863000</f>
        <v>6823000</v>
      </c>
      <c r="E18" s="28"/>
      <c r="F18" s="29"/>
      <c r="G18" s="3"/>
    </row>
    <row r="19" spans="1:7" ht="13.5" customHeight="1">
      <c r="A19" s="18"/>
      <c r="B19" s="19" t="s">
        <v>25</v>
      </c>
      <c r="C19" s="28"/>
      <c r="D19" s="34"/>
      <c r="E19" s="28"/>
      <c r="F19" s="29"/>
      <c r="G19" s="3"/>
    </row>
    <row r="20" spans="1:7" ht="13.5" customHeight="1">
      <c r="A20" s="18"/>
      <c r="B20" s="19" t="s">
        <v>26</v>
      </c>
      <c r="C20" s="28"/>
      <c r="D20" s="34"/>
      <c r="E20" s="28"/>
      <c r="F20" s="29"/>
      <c r="G20" s="3"/>
    </row>
    <row r="21" spans="1:7" ht="14.25" customHeight="1">
      <c r="A21" s="18">
        <v>11010400</v>
      </c>
      <c r="B21" s="19" t="s">
        <v>27</v>
      </c>
      <c r="C21" s="28">
        <f>D21</f>
        <v>2221000</v>
      </c>
      <c r="D21" s="34">
        <f>810000+1411000</f>
        <v>2221000</v>
      </c>
      <c r="E21" s="28"/>
      <c r="F21" s="29"/>
      <c r="G21" s="3"/>
    </row>
    <row r="22" spans="1:7" ht="14.25" customHeight="1">
      <c r="A22" s="18"/>
      <c r="B22" s="19" t="s">
        <v>28</v>
      </c>
      <c r="C22" s="28"/>
      <c r="D22" s="34"/>
      <c r="E22" s="28"/>
      <c r="F22" s="29"/>
      <c r="G22" s="3"/>
    </row>
    <row r="23" spans="1:7" ht="14.25" customHeight="1">
      <c r="A23" s="18">
        <v>11010500</v>
      </c>
      <c r="B23" s="19" t="s">
        <v>29</v>
      </c>
      <c r="C23" s="28">
        <f>D23</f>
        <v>1400000</v>
      </c>
      <c r="D23" s="34">
        <f>460000+940000</f>
        <v>1400000</v>
      </c>
      <c r="E23" s="28"/>
      <c r="F23" s="29"/>
      <c r="G23" s="3"/>
    </row>
    <row r="24" spans="1:7" ht="12" customHeight="1">
      <c r="A24" s="18"/>
      <c r="B24" s="19" t="s">
        <v>30</v>
      </c>
      <c r="C24" s="28"/>
      <c r="D24" s="34"/>
      <c r="E24" s="28"/>
      <c r="F24" s="29"/>
      <c r="G24" s="3"/>
    </row>
    <row r="25" spans="1:7" ht="12.75" customHeight="1">
      <c r="A25" s="18">
        <v>11010900</v>
      </c>
      <c r="B25" s="19" t="s">
        <v>31</v>
      </c>
      <c r="C25" s="28">
        <f>D25</f>
        <v>446000</v>
      </c>
      <c r="D25" s="34">
        <f>85000+361000</f>
        <v>446000</v>
      </c>
      <c r="E25" s="28"/>
      <c r="F25" s="29"/>
      <c r="G25" s="3"/>
    </row>
    <row r="26" spans="1:7" ht="14.25" customHeight="1">
      <c r="A26" s="18"/>
      <c r="B26" s="19" t="s">
        <v>32</v>
      </c>
      <c r="C26" s="28"/>
      <c r="D26" s="28"/>
      <c r="E26" s="28"/>
      <c r="F26" s="29"/>
      <c r="G26" s="3"/>
    </row>
    <row r="27" spans="1:7" ht="14.25" customHeight="1">
      <c r="A27" s="18"/>
      <c r="B27" s="19" t="s">
        <v>33</v>
      </c>
      <c r="C27" s="28"/>
      <c r="D27" s="28"/>
      <c r="E27" s="28"/>
      <c r="F27" s="29"/>
      <c r="G27" s="3"/>
    </row>
    <row r="28" spans="1:7" ht="20.25" customHeight="1">
      <c r="A28" s="24">
        <v>18000000</v>
      </c>
      <c r="B28" s="25" t="s">
        <v>34</v>
      </c>
      <c r="C28" s="26">
        <f aca="true" t="shared" si="1" ref="C28:C39">D28</f>
        <v>69601942</v>
      </c>
      <c r="D28" s="26">
        <f>D29+D34+D37</f>
        <v>69601942</v>
      </c>
      <c r="E28" s="26"/>
      <c r="F28" s="27"/>
      <c r="G28" s="3"/>
    </row>
    <row r="29" spans="1:7" ht="20.25" customHeight="1">
      <c r="A29" s="24">
        <v>18010000</v>
      </c>
      <c r="B29" s="25" t="s">
        <v>35</v>
      </c>
      <c r="C29" s="26">
        <f t="shared" si="1"/>
        <v>62252542</v>
      </c>
      <c r="D29" s="26">
        <f>D30+D31+D32+D33</f>
        <v>62252542</v>
      </c>
      <c r="E29" s="26"/>
      <c r="F29" s="27"/>
      <c r="G29" s="3"/>
    </row>
    <row r="30" spans="1:7" ht="15" customHeight="1">
      <c r="A30" s="18">
        <v>18010500</v>
      </c>
      <c r="B30" s="19" t="s">
        <v>36</v>
      </c>
      <c r="C30" s="28">
        <f t="shared" si="1"/>
        <v>21900000</v>
      </c>
      <c r="D30" s="34">
        <f>8400000+13500000</f>
        <v>21900000</v>
      </c>
      <c r="E30" s="28"/>
      <c r="F30" s="29"/>
      <c r="G30" s="3"/>
    </row>
    <row r="31" spans="1:7" ht="16.5" customHeight="1">
      <c r="A31" s="18">
        <v>18010600</v>
      </c>
      <c r="B31" s="19" t="s">
        <v>37</v>
      </c>
      <c r="C31" s="28">
        <f t="shared" si="1"/>
        <v>33267542</v>
      </c>
      <c r="D31" s="34">
        <f>12055700+21211842</f>
        <v>33267542</v>
      </c>
      <c r="E31" s="28"/>
      <c r="F31" s="29"/>
      <c r="G31" s="3"/>
    </row>
    <row r="32" spans="1:7" ht="13.5" customHeight="1">
      <c r="A32" s="18">
        <v>18010700</v>
      </c>
      <c r="B32" s="19" t="s">
        <v>38</v>
      </c>
      <c r="C32" s="28">
        <f t="shared" si="1"/>
        <v>2030000</v>
      </c>
      <c r="D32" s="34">
        <f>480000+1550000</f>
        <v>2030000</v>
      </c>
      <c r="E32" s="28"/>
      <c r="F32" s="29"/>
      <c r="G32" s="3"/>
    </row>
    <row r="33" spans="1:7" ht="14.25" customHeight="1">
      <c r="A33" s="18">
        <v>18010900</v>
      </c>
      <c r="B33" s="19" t="s">
        <v>39</v>
      </c>
      <c r="C33" s="28">
        <f t="shared" si="1"/>
        <v>5055000</v>
      </c>
      <c r="D33" s="34">
        <f>820000+4235000</f>
        <v>5055000</v>
      </c>
      <c r="E33" s="28"/>
      <c r="F33" s="29"/>
      <c r="G33" s="3"/>
    </row>
    <row r="34" spans="1:7" ht="14.25" customHeight="1">
      <c r="A34" s="24">
        <v>18020000</v>
      </c>
      <c r="B34" s="25" t="s">
        <v>40</v>
      </c>
      <c r="C34" s="26">
        <f t="shared" si="1"/>
        <v>6906000</v>
      </c>
      <c r="D34" s="26">
        <f>D35+D36</f>
        <v>6906000</v>
      </c>
      <c r="E34" s="26"/>
      <c r="F34" s="27"/>
      <c r="G34" s="3"/>
    </row>
    <row r="35" spans="1:7" ht="14.25" customHeight="1">
      <c r="A35" s="18">
        <v>18020100</v>
      </c>
      <c r="B35" s="19" t="s">
        <v>41</v>
      </c>
      <c r="C35" s="28">
        <f t="shared" si="1"/>
        <v>4744400</v>
      </c>
      <c r="D35" s="28">
        <v>4744400</v>
      </c>
      <c r="E35" s="28"/>
      <c r="F35" s="29"/>
      <c r="G35" s="3"/>
    </row>
    <row r="36" spans="1:7" ht="14.25" customHeight="1">
      <c r="A36" s="18">
        <v>18020200</v>
      </c>
      <c r="B36" s="19" t="s">
        <v>42</v>
      </c>
      <c r="C36" s="28">
        <f t="shared" si="1"/>
        <v>2161600</v>
      </c>
      <c r="D36" s="28">
        <v>2161600</v>
      </c>
      <c r="E36" s="28"/>
      <c r="F36" s="29"/>
      <c r="G36" s="3"/>
    </row>
    <row r="37" spans="1:7" ht="14.25" customHeight="1">
      <c r="A37" s="24">
        <v>18030000</v>
      </c>
      <c r="B37" s="25" t="s">
        <v>43</v>
      </c>
      <c r="C37" s="26">
        <f t="shared" si="1"/>
        <v>443400</v>
      </c>
      <c r="D37" s="26">
        <f>D38+D39</f>
        <v>443400</v>
      </c>
      <c r="E37" s="26"/>
      <c r="F37" s="27"/>
      <c r="G37" s="3"/>
    </row>
    <row r="38" spans="1:7" ht="14.25" customHeight="1">
      <c r="A38" s="18">
        <v>18030100</v>
      </c>
      <c r="B38" s="19" t="s">
        <v>44</v>
      </c>
      <c r="C38" s="28">
        <f t="shared" si="1"/>
        <v>398700</v>
      </c>
      <c r="D38" s="28">
        <v>398700</v>
      </c>
      <c r="E38" s="28"/>
      <c r="F38" s="29"/>
      <c r="G38" s="3"/>
    </row>
    <row r="39" spans="1:7" ht="14.25" customHeight="1">
      <c r="A39" s="18">
        <v>18030200</v>
      </c>
      <c r="B39" s="19" t="s">
        <v>45</v>
      </c>
      <c r="C39" s="28">
        <f t="shared" si="1"/>
        <v>44700</v>
      </c>
      <c r="D39" s="28">
        <v>44700</v>
      </c>
      <c r="E39" s="28"/>
      <c r="F39" s="29"/>
      <c r="G39" s="3"/>
    </row>
    <row r="40" spans="1:7" ht="15.75" customHeight="1">
      <c r="A40" s="24">
        <v>20000000</v>
      </c>
      <c r="B40" s="25" t="s">
        <v>46</v>
      </c>
      <c r="C40" s="26">
        <f>D40+E40</f>
        <v>17723341</v>
      </c>
      <c r="D40" s="26">
        <f>D41+D45+D65</f>
        <v>8057400</v>
      </c>
      <c r="E40" s="26">
        <f>E68</f>
        <v>9665941</v>
      </c>
      <c r="F40" s="27"/>
      <c r="G40" s="3"/>
    </row>
    <row r="41" spans="1:7" ht="15.75">
      <c r="A41" s="24">
        <v>21000000</v>
      </c>
      <c r="B41" s="25" t="s">
        <v>47</v>
      </c>
      <c r="C41" s="26">
        <f aca="true" t="shared" si="2" ref="C41:C44">D41</f>
        <v>39500</v>
      </c>
      <c r="D41" s="26">
        <f>D42</f>
        <v>39500</v>
      </c>
      <c r="E41" s="26"/>
      <c r="F41" s="27"/>
      <c r="G41" s="3"/>
    </row>
    <row r="42" spans="1:7" ht="14.25" customHeight="1">
      <c r="A42" s="24">
        <v>21080000</v>
      </c>
      <c r="B42" s="25" t="s">
        <v>48</v>
      </c>
      <c r="C42" s="26">
        <f t="shared" si="2"/>
        <v>39500</v>
      </c>
      <c r="D42" s="26">
        <f>D43+D44</f>
        <v>39500</v>
      </c>
      <c r="E42" s="26"/>
      <c r="F42" s="27"/>
      <c r="G42" s="3"/>
    </row>
    <row r="43" spans="1:7" ht="14.25" customHeight="1">
      <c r="A43" s="18">
        <v>21080500</v>
      </c>
      <c r="B43" s="19" t="s">
        <v>48</v>
      </c>
      <c r="C43" s="28">
        <f t="shared" si="2"/>
        <v>7500</v>
      </c>
      <c r="D43" s="28">
        <v>7500</v>
      </c>
      <c r="E43" s="28"/>
      <c r="F43" s="29"/>
      <c r="G43" s="3"/>
    </row>
    <row r="44" spans="1:7" ht="14.25" customHeight="1">
      <c r="A44" s="18">
        <v>21081100</v>
      </c>
      <c r="B44" s="19" t="s">
        <v>49</v>
      </c>
      <c r="C44" s="28">
        <f t="shared" si="2"/>
        <v>32000</v>
      </c>
      <c r="D44" s="28">
        <v>32000</v>
      </c>
      <c r="E44" s="28"/>
      <c r="F44" s="29"/>
      <c r="G44" s="3"/>
    </row>
    <row r="45" spans="1:7" ht="15.75">
      <c r="A45" s="24">
        <v>22000000</v>
      </c>
      <c r="B45" s="25" t="s">
        <v>50</v>
      </c>
      <c r="C45" s="26">
        <f>C57+C47</f>
        <v>7961900</v>
      </c>
      <c r="D45" s="26">
        <f>D57+D47</f>
        <v>7961900</v>
      </c>
      <c r="E45" s="26"/>
      <c r="F45" s="27"/>
      <c r="G45" s="3"/>
    </row>
    <row r="46" spans="1:7" ht="15.75">
      <c r="A46" s="18"/>
      <c r="B46" s="25" t="s">
        <v>51</v>
      </c>
      <c r="C46" s="28"/>
      <c r="D46" s="28"/>
      <c r="E46" s="28"/>
      <c r="F46" s="29"/>
      <c r="G46" s="3"/>
    </row>
    <row r="47" spans="1:7" ht="15.75">
      <c r="A47" s="24">
        <v>22010000</v>
      </c>
      <c r="B47" s="25" t="s">
        <v>52</v>
      </c>
      <c r="C47" s="26">
        <f aca="true" t="shared" si="3" ref="C47:C48">D47</f>
        <v>5241900</v>
      </c>
      <c r="D47" s="26">
        <f>D48+D50+D51+F53+D53</f>
        <v>5241900</v>
      </c>
      <c r="E47" s="28"/>
      <c r="F47" s="29"/>
      <c r="G47" s="3"/>
    </row>
    <row r="48" spans="1:7" ht="15">
      <c r="A48" s="18">
        <v>22010300</v>
      </c>
      <c r="B48" s="19" t="s">
        <v>53</v>
      </c>
      <c r="C48" s="28">
        <f t="shared" si="3"/>
        <v>402000</v>
      </c>
      <c r="D48" s="28">
        <v>402000</v>
      </c>
      <c r="E48" s="28"/>
      <c r="F48" s="29"/>
      <c r="G48" s="3"/>
    </row>
    <row r="49" spans="1:7" ht="15.75">
      <c r="A49" s="24"/>
      <c r="B49" s="19" t="s">
        <v>54</v>
      </c>
      <c r="C49" s="26"/>
      <c r="D49" s="26"/>
      <c r="E49" s="28"/>
      <c r="F49" s="29"/>
      <c r="G49" s="3"/>
    </row>
    <row r="50" spans="1:7" ht="15">
      <c r="A50" s="18">
        <v>22012500</v>
      </c>
      <c r="B50" s="19" t="s">
        <v>55</v>
      </c>
      <c r="C50" s="28">
        <f aca="true" t="shared" si="4" ref="C50:C51">D50</f>
        <v>3281600</v>
      </c>
      <c r="D50" s="28">
        <v>3281600</v>
      </c>
      <c r="E50" s="28"/>
      <c r="F50" s="29"/>
      <c r="G50" s="3"/>
    </row>
    <row r="51" spans="1:7" ht="15">
      <c r="A51" s="18">
        <v>22012600</v>
      </c>
      <c r="B51" s="19" t="s">
        <v>56</v>
      </c>
      <c r="C51" s="28">
        <f t="shared" si="4"/>
        <v>1528000</v>
      </c>
      <c r="D51" s="28">
        <v>1528000</v>
      </c>
      <c r="E51" s="28"/>
      <c r="F51" s="29"/>
      <c r="G51" s="3"/>
    </row>
    <row r="52" spans="1:7" ht="15">
      <c r="A52" s="18"/>
      <c r="B52" s="19" t="s">
        <v>57</v>
      </c>
      <c r="C52" s="28"/>
      <c r="D52" s="28"/>
      <c r="E52" s="28"/>
      <c r="F52" s="29"/>
      <c r="G52" s="3"/>
    </row>
    <row r="53" spans="1:7" ht="15">
      <c r="A53" s="18">
        <v>22012900</v>
      </c>
      <c r="B53" s="19" t="s">
        <v>58</v>
      </c>
      <c r="C53" s="28">
        <f>D53</f>
        <v>30300</v>
      </c>
      <c r="D53" s="28">
        <v>30300</v>
      </c>
      <c r="E53" s="28"/>
      <c r="F53" s="29"/>
      <c r="G53" s="3"/>
    </row>
    <row r="54" spans="1:7" ht="15">
      <c r="A54" s="18"/>
      <c r="B54" s="19" t="s">
        <v>59</v>
      </c>
      <c r="C54" s="28"/>
      <c r="D54" s="28"/>
      <c r="E54" s="28"/>
      <c r="F54" s="29"/>
      <c r="G54" s="3"/>
    </row>
    <row r="55" spans="1:7" ht="15">
      <c r="A55" s="18"/>
      <c r="B55" s="19" t="s">
        <v>60</v>
      </c>
      <c r="C55" s="28"/>
      <c r="D55" s="28"/>
      <c r="E55" s="28"/>
      <c r="F55" s="29"/>
      <c r="G55" s="3"/>
    </row>
    <row r="56" spans="1:7" ht="15">
      <c r="A56" s="18"/>
      <c r="B56" s="19" t="s">
        <v>61</v>
      </c>
      <c r="C56" s="28"/>
      <c r="D56" s="28"/>
      <c r="E56" s="28"/>
      <c r="F56" s="29"/>
      <c r="G56" s="3"/>
    </row>
    <row r="57" spans="1:7" ht="15.75">
      <c r="A57" s="24">
        <v>22090000</v>
      </c>
      <c r="B57" s="25" t="s">
        <v>62</v>
      </c>
      <c r="C57" s="26">
        <f aca="true" t="shared" si="5" ref="C57:C58">D57</f>
        <v>2720000</v>
      </c>
      <c r="D57" s="26">
        <f>D58+D60+D61+D63</f>
        <v>2720000</v>
      </c>
      <c r="E57" s="26"/>
      <c r="F57" s="27"/>
      <c r="G57" s="3"/>
    </row>
    <row r="58" spans="1:7" ht="15">
      <c r="A58" s="18">
        <v>22090100</v>
      </c>
      <c r="B58" s="19" t="s">
        <v>63</v>
      </c>
      <c r="C58" s="28">
        <f t="shared" si="5"/>
        <v>14100</v>
      </c>
      <c r="D58" s="34">
        <v>14100</v>
      </c>
      <c r="E58" s="28"/>
      <c r="F58" s="29"/>
      <c r="G58" s="3"/>
    </row>
    <row r="59" spans="1:7" ht="15">
      <c r="A59" s="18"/>
      <c r="B59" s="19" t="s">
        <v>64</v>
      </c>
      <c r="C59" s="28"/>
      <c r="D59" s="34"/>
      <c r="E59" s="28"/>
      <c r="F59" s="29"/>
      <c r="G59" s="3"/>
    </row>
    <row r="60" spans="1:7" ht="15">
      <c r="A60" s="18">
        <v>22090200</v>
      </c>
      <c r="B60" s="19" t="s">
        <v>65</v>
      </c>
      <c r="C60" s="28">
        <f aca="true" t="shared" si="6" ref="C60:C61">D60</f>
        <v>0</v>
      </c>
      <c r="D60" s="34">
        <v>0</v>
      </c>
      <c r="E60" s="28"/>
      <c r="F60" s="29"/>
      <c r="G60" s="3"/>
    </row>
    <row r="61" spans="1:7" ht="15">
      <c r="A61" s="18">
        <v>22090300</v>
      </c>
      <c r="B61" s="19" t="s">
        <v>66</v>
      </c>
      <c r="C61" s="28">
        <f t="shared" si="6"/>
        <v>0</v>
      </c>
      <c r="D61" s="34">
        <v>0</v>
      </c>
      <c r="E61" s="28"/>
      <c r="F61" s="29"/>
      <c r="G61" s="3"/>
    </row>
    <row r="62" spans="1:7" ht="15">
      <c r="A62" s="18"/>
      <c r="B62" s="19" t="s">
        <v>67</v>
      </c>
      <c r="C62" s="28"/>
      <c r="D62" s="34"/>
      <c r="E62" s="28"/>
      <c r="F62" s="29"/>
      <c r="G62" s="3"/>
    </row>
    <row r="63" spans="1:7" ht="15">
      <c r="A63" s="18">
        <v>22090400</v>
      </c>
      <c r="B63" s="19" t="s">
        <v>68</v>
      </c>
      <c r="C63" s="28">
        <f>D63</f>
        <v>2705900</v>
      </c>
      <c r="D63" s="34">
        <v>2705900</v>
      </c>
      <c r="E63" s="28"/>
      <c r="F63" s="29"/>
      <c r="G63" s="3"/>
    </row>
    <row r="64" spans="1:7" ht="15">
      <c r="A64" s="18"/>
      <c r="B64" s="19" t="s">
        <v>69</v>
      </c>
      <c r="C64" s="28"/>
      <c r="D64" s="28"/>
      <c r="E64" s="28"/>
      <c r="F64" s="29"/>
      <c r="G64" s="3"/>
    </row>
    <row r="65" spans="1:7" ht="15.75">
      <c r="A65" s="24">
        <v>24000000</v>
      </c>
      <c r="B65" s="25" t="s">
        <v>70</v>
      </c>
      <c r="C65" s="26">
        <f aca="true" t="shared" si="7" ref="C65:C67">D65</f>
        <v>56000</v>
      </c>
      <c r="D65" s="26">
        <f aca="true" t="shared" si="8" ref="D65:D66">D66</f>
        <v>56000</v>
      </c>
      <c r="E65" s="26"/>
      <c r="F65" s="27"/>
      <c r="G65" s="3"/>
    </row>
    <row r="66" spans="1:7" ht="15.75">
      <c r="A66" s="24">
        <v>24060000</v>
      </c>
      <c r="B66" s="25" t="s">
        <v>48</v>
      </c>
      <c r="C66" s="26">
        <f t="shared" si="7"/>
        <v>56000</v>
      </c>
      <c r="D66" s="26">
        <f t="shared" si="8"/>
        <v>56000</v>
      </c>
      <c r="E66" s="26"/>
      <c r="F66" s="27"/>
      <c r="G66" s="3"/>
    </row>
    <row r="67" spans="1:7" ht="15">
      <c r="A67" s="18">
        <v>24060300</v>
      </c>
      <c r="B67" s="19" t="s">
        <v>48</v>
      </c>
      <c r="C67" s="28">
        <f t="shared" si="7"/>
        <v>56000</v>
      </c>
      <c r="D67" s="28">
        <v>56000</v>
      </c>
      <c r="E67" s="28"/>
      <c r="F67" s="29"/>
      <c r="G67" s="3"/>
    </row>
    <row r="68" spans="1:7" ht="15.75">
      <c r="A68" s="24">
        <v>25000000</v>
      </c>
      <c r="B68" s="25" t="s">
        <v>71</v>
      </c>
      <c r="C68" s="26">
        <f aca="true" t="shared" si="9" ref="C68:C69">E68</f>
        <v>9665941</v>
      </c>
      <c r="D68" s="28"/>
      <c r="E68" s="26">
        <f>E69</f>
        <v>9665941</v>
      </c>
      <c r="F68" s="29"/>
      <c r="G68" s="3"/>
    </row>
    <row r="69" spans="1:7" ht="15.75">
      <c r="A69" s="24">
        <v>25010000</v>
      </c>
      <c r="B69" s="25" t="s">
        <v>72</v>
      </c>
      <c r="C69" s="26">
        <f t="shared" si="9"/>
        <v>9665941</v>
      </c>
      <c r="D69" s="28"/>
      <c r="E69" s="26">
        <f>E71+E72</f>
        <v>9665941</v>
      </c>
      <c r="F69" s="29"/>
      <c r="G69" s="3"/>
    </row>
    <row r="70" spans="1:7" ht="15.75">
      <c r="A70" s="24"/>
      <c r="B70" s="25" t="s">
        <v>73</v>
      </c>
      <c r="C70" s="28"/>
      <c r="D70" s="28"/>
      <c r="E70" s="28"/>
      <c r="F70" s="29"/>
      <c r="G70" s="3"/>
    </row>
    <row r="71" spans="1:7" ht="15">
      <c r="A71" s="18">
        <v>25010100</v>
      </c>
      <c r="B71" s="19" t="s">
        <v>74</v>
      </c>
      <c r="C71" s="28">
        <f aca="true" t="shared" si="10" ref="C71:C72">E71</f>
        <v>9330718</v>
      </c>
      <c r="D71" s="28"/>
      <c r="E71" s="34">
        <v>9330718</v>
      </c>
      <c r="F71" s="29"/>
      <c r="G71" s="3"/>
    </row>
    <row r="72" spans="1:7" ht="15">
      <c r="A72" s="18">
        <v>25010300</v>
      </c>
      <c r="B72" s="19" t="s">
        <v>75</v>
      </c>
      <c r="C72" s="28">
        <f t="shared" si="10"/>
        <v>335223</v>
      </c>
      <c r="D72" s="28"/>
      <c r="E72" s="34">
        <v>335223</v>
      </c>
      <c r="F72" s="29"/>
      <c r="G72" s="3"/>
    </row>
    <row r="73" spans="1:7" ht="15.75">
      <c r="A73" s="24">
        <v>30000000</v>
      </c>
      <c r="B73" s="19" t="s">
        <v>76</v>
      </c>
      <c r="C73" s="26">
        <f aca="true" t="shared" si="11" ref="C73:C75">D73</f>
        <v>28000</v>
      </c>
      <c r="D73" s="26">
        <f aca="true" t="shared" si="12" ref="D73:D74">D74</f>
        <v>28000</v>
      </c>
      <c r="E73" s="26"/>
      <c r="F73" s="27"/>
      <c r="G73" s="3"/>
    </row>
    <row r="74" spans="1:7" ht="15.75">
      <c r="A74" s="24">
        <v>31000000</v>
      </c>
      <c r="B74" s="25" t="s">
        <v>77</v>
      </c>
      <c r="C74" s="26">
        <f t="shared" si="11"/>
        <v>28000</v>
      </c>
      <c r="D74" s="26">
        <f t="shared" si="12"/>
        <v>28000</v>
      </c>
      <c r="E74" s="26"/>
      <c r="F74" s="27"/>
      <c r="G74" s="3"/>
    </row>
    <row r="75" spans="1:7" ht="15">
      <c r="A75" s="18">
        <v>31010200</v>
      </c>
      <c r="B75" s="19" t="s">
        <v>78</v>
      </c>
      <c r="C75" s="28">
        <f t="shared" si="11"/>
        <v>28000</v>
      </c>
      <c r="D75" s="28">
        <v>28000</v>
      </c>
      <c r="E75" s="28"/>
      <c r="F75" s="29"/>
      <c r="G75" s="3"/>
    </row>
    <row r="76" spans="1:7" ht="15">
      <c r="A76" s="18"/>
      <c r="B76" s="19" t="s">
        <v>79</v>
      </c>
      <c r="C76" s="28"/>
      <c r="D76" s="28"/>
      <c r="E76" s="28"/>
      <c r="F76" s="29"/>
      <c r="G76" s="3"/>
    </row>
    <row r="77" spans="1:7" ht="15.75">
      <c r="A77" s="18"/>
      <c r="B77" s="19" t="s">
        <v>80</v>
      </c>
      <c r="C77" s="28"/>
      <c r="D77" s="28"/>
      <c r="E77" s="28"/>
      <c r="F77" s="29"/>
      <c r="G77" s="3"/>
    </row>
    <row r="78" spans="1:7" ht="16.5">
      <c r="A78" s="35"/>
      <c r="B78" s="36" t="s">
        <v>81</v>
      </c>
      <c r="C78" s="37">
        <f>C13+C40+C73</f>
        <v>136298131</v>
      </c>
      <c r="D78" s="37">
        <f>D13+D40+D73</f>
        <v>126632190</v>
      </c>
      <c r="E78" s="37">
        <f>E40</f>
        <v>9665941</v>
      </c>
      <c r="F78" s="38"/>
      <c r="G78" s="3"/>
    </row>
    <row r="79" spans="1:7" ht="15.75">
      <c r="A79" s="39">
        <v>40000000</v>
      </c>
      <c r="B79" s="40" t="s">
        <v>82</v>
      </c>
      <c r="C79" s="41">
        <f aca="true" t="shared" si="13" ref="C79:C81">D79+E79</f>
        <v>314076153</v>
      </c>
      <c r="D79" s="26">
        <f aca="true" t="shared" si="14" ref="D79:D80">D80</f>
        <v>312003717</v>
      </c>
      <c r="E79" s="26">
        <f aca="true" t="shared" si="15" ref="E79:E80">E80</f>
        <v>2072436</v>
      </c>
      <c r="F79" s="27">
        <f aca="true" t="shared" si="16" ref="F79:F80">F80</f>
        <v>2072436</v>
      </c>
      <c r="G79" s="3"/>
    </row>
    <row r="80" spans="1:7" ht="15.75">
      <c r="A80" s="24">
        <v>41000000</v>
      </c>
      <c r="B80" s="42" t="s">
        <v>83</v>
      </c>
      <c r="C80" s="26">
        <f t="shared" si="13"/>
        <v>314076153</v>
      </c>
      <c r="D80" s="26">
        <f t="shared" si="14"/>
        <v>312003717</v>
      </c>
      <c r="E80" s="26">
        <f t="shared" si="15"/>
        <v>2072436</v>
      </c>
      <c r="F80" s="27">
        <f t="shared" si="16"/>
        <v>2072436</v>
      </c>
      <c r="G80" s="3"/>
    </row>
    <row r="81" spans="1:7" ht="15.75">
      <c r="A81" s="24">
        <v>41030000</v>
      </c>
      <c r="B81" s="42" t="s">
        <v>84</v>
      </c>
      <c r="C81" s="26">
        <f t="shared" si="13"/>
        <v>314076153</v>
      </c>
      <c r="D81" s="26">
        <f>D84+D88+D92+D95+D139+D97</f>
        <v>312003717</v>
      </c>
      <c r="E81" s="26">
        <f>E97</f>
        <v>2072436</v>
      </c>
      <c r="F81" s="27">
        <f>F97</f>
        <v>2072436</v>
      </c>
      <c r="G81" s="3"/>
    </row>
    <row r="82" spans="1:7" ht="15">
      <c r="A82" s="18"/>
      <c r="B82" s="43" t="s">
        <v>85</v>
      </c>
      <c r="C82" s="34"/>
      <c r="D82" s="28"/>
      <c r="E82" s="28"/>
      <c r="F82" s="29"/>
      <c r="G82" s="3"/>
    </row>
    <row r="83" spans="1:7" ht="15">
      <c r="A83" s="18"/>
      <c r="B83" s="43"/>
      <c r="C83" s="34"/>
      <c r="D83" s="28"/>
      <c r="E83" s="28"/>
      <c r="F83" s="29"/>
      <c r="G83" s="3"/>
    </row>
    <row r="84" spans="1:7" ht="15">
      <c r="A84" s="18">
        <v>41030600</v>
      </c>
      <c r="B84" s="43" t="s">
        <v>86</v>
      </c>
      <c r="C84" s="34">
        <f>D84</f>
        <v>117601996</v>
      </c>
      <c r="D84" s="28">
        <v>117601996</v>
      </c>
      <c r="E84" s="28"/>
      <c r="F84" s="29"/>
      <c r="G84" s="3"/>
    </row>
    <row r="85" spans="1:7" ht="15">
      <c r="A85" s="18"/>
      <c r="B85" s="43" t="s">
        <v>87</v>
      </c>
      <c r="C85" s="34"/>
      <c r="D85" s="28"/>
      <c r="E85" s="28"/>
      <c r="F85" s="29"/>
      <c r="G85" s="3"/>
    </row>
    <row r="86" spans="1:7" ht="15">
      <c r="A86" s="18"/>
      <c r="B86" s="43" t="s">
        <v>88</v>
      </c>
      <c r="C86" s="34"/>
      <c r="D86" s="28"/>
      <c r="E86" s="28"/>
      <c r="F86" s="29"/>
      <c r="G86" s="3"/>
    </row>
    <row r="87" spans="1:7" ht="15">
      <c r="A87" s="18"/>
      <c r="B87" s="43" t="s">
        <v>89</v>
      </c>
      <c r="C87" s="34"/>
      <c r="D87" s="28"/>
      <c r="E87" s="28"/>
      <c r="F87" s="29"/>
      <c r="G87" s="3"/>
    </row>
    <row r="88" spans="1:7" ht="15">
      <c r="A88" s="18">
        <v>41030800</v>
      </c>
      <c r="B88" s="43" t="s">
        <v>90</v>
      </c>
      <c r="C88" s="34">
        <f>D88</f>
        <v>59373300</v>
      </c>
      <c r="D88" s="28">
        <v>59373300</v>
      </c>
      <c r="E88" s="28"/>
      <c r="F88" s="29"/>
      <c r="G88" s="3"/>
    </row>
    <row r="89" spans="1:7" ht="15">
      <c r="A89" s="18"/>
      <c r="B89" s="43" t="s">
        <v>91</v>
      </c>
      <c r="C89" s="34"/>
      <c r="D89" s="28"/>
      <c r="E89" s="28"/>
      <c r="F89" s="29"/>
      <c r="G89" s="3"/>
    </row>
    <row r="90" spans="1:7" ht="15">
      <c r="A90" s="18"/>
      <c r="B90" s="43" t="s">
        <v>92</v>
      </c>
      <c r="C90" s="34"/>
      <c r="D90" s="28"/>
      <c r="E90" s="28"/>
      <c r="F90" s="29"/>
      <c r="G90" s="3"/>
    </row>
    <row r="91" spans="1:7" ht="15">
      <c r="A91" s="18"/>
      <c r="B91" s="43" t="s">
        <v>93</v>
      </c>
      <c r="C91" s="34"/>
      <c r="D91" s="28"/>
      <c r="E91" s="28"/>
      <c r="F91" s="29"/>
      <c r="G91" s="3"/>
    </row>
    <row r="92" spans="1:7" ht="15">
      <c r="A92" s="18">
        <v>41031000</v>
      </c>
      <c r="B92" s="43" t="s">
        <v>94</v>
      </c>
      <c r="C92" s="34">
        <f>D92</f>
        <v>10380</v>
      </c>
      <c r="D92" s="28">
        <v>10380</v>
      </c>
      <c r="E92" s="28"/>
      <c r="F92" s="29"/>
      <c r="G92" s="3"/>
    </row>
    <row r="93" spans="1:7" ht="15">
      <c r="A93" s="18"/>
      <c r="B93" s="43" t="s">
        <v>95</v>
      </c>
      <c r="C93" s="34"/>
      <c r="D93" s="28"/>
      <c r="E93" s="28"/>
      <c r="F93" s="29"/>
      <c r="G93" s="3"/>
    </row>
    <row r="94" spans="1:7" ht="15">
      <c r="A94" s="18"/>
      <c r="B94" s="43" t="s">
        <v>96</v>
      </c>
      <c r="C94" s="34"/>
      <c r="D94" s="28"/>
      <c r="E94" s="28"/>
      <c r="F94" s="29"/>
      <c r="G94" s="3"/>
    </row>
    <row r="95" spans="1:7" ht="15">
      <c r="A95" s="44">
        <v>41033900</v>
      </c>
      <c r="B95" s="43" t="s">
        <v>97</v>
      </c>
      <c r="C95" s="34">
        <f>D95</f>
        <v>92590454</v>
      </c>
      <c r="D95" s="28">
        <v>92590454</v>
      </c>
      <c r="E95" s="28"/>
      <c r="F95" s="29"/>
      <c r="G95" s="3"/>
    </row>
    <row r="96" spans="1:7" ht="15">
      <c r="A96" s="44"/>
      <c r="B96" s="43"/>
      <c r="C96" s="34"/>
      <c r="D96" s="28"/>
      <c r="E96" s="28"/>
      <c r="F96" s="29"/>
      <c r="G96" s="3"/>
    </row>
    <row r="97" spans="1:7" ht="15">
      <c r="A97" s="44">
        <v>41035000</v>
      </c>
      <c r="B97" s="43" t="s">
        <v>98</v>
      </c>
      <c r="C97" s="34">
        <f>D97+E97</f>
        <v>43412690</v>
      </c>
      <c r="D97" s="28">
        <f>D98+D100+D101+D103+D108+D112+D116+D119+D121+D122+D124+D126+D130</f>
        <v>41340254</v>
      </c>
      <c r="E97" s="28">
        <f>E132+E124+E135</f>
        <v>2072436</v>
      </c>
      <c r="F97" s="28">
        <f>F132+F124+F135</f>
        <v>2072436</v>
      </c>
      <c r="G97" s="3"/>
    </row>
    <row r="98" spans="1:7" ht="15">
      <c r="A98" s="18">
        <v>41035000</v>
      </c>
      <c r="B98" s="43" t="s">
        <v>99</v>
      </c>
      <c r="C98" s="34">
        <f>D98</f>
        <v>50000</v>
      </c>
      <c r="D98" s="34">
        <v>50000</v>
      </c>
      <c r="E98" s="28"/>
      <c r="F98" s="29"/>
      <c r="G98" s="3"/>
    </row>
    <row r="99" spans="1:7" ht="15">
      <c r="A99" s="44"/>
      <c r="B99" s="43" t="s">
        <v>100</v>
      </c>
      <c r="C99" s="34"/>
      <c r="D99" s="28"/>
      <c r="E99" s="28"/>
      <c r="F99" s="29"/>
      <c r="G99" s="3"/>
    </row>
    <row r="100" spans="1:7" ht="15">
      <c r="A100" s="45">
        <v>41035000</v>
      </c>
      <c r="B100" s="43" t="s">
        <v>101</v>
      </c>
      <c r="C100" s="34">
        <f aca="true" t="shared" si="17" ref="C100:C101">D100</f>
        <v>35106302</v>
      </c>
      <c r="D100" s="34">
        <v>35106302</v>
      </c>
      <c r="E100" s="28"/>
      <c r="F100" s="29"/>
      <c r="G100" s="3"/>
    </row>
    <row r="101" spans="1:7" ht="15">
      <c r="A101" s="45">
        <v>41035000</v>
      </c>
      <c r="B101" s="46" t="s">
        <v>102</v>
      </c>
      <c r="C101" s="34">
        <f t="shared" si="17"/>
        <v>391433</v>
      </c>
      <c r="D101" s="34">
        <v>391433</v>
      </c>
      <c r="E101" s="28"/>
      <c r="F101" s="29"/>
      <c r="G101" s="3"/>
    </row>
    <row r="102" spans="1:7" ht="15">
      <c r="A102" s="45"/>
      <c r="B102" s="46" t="s">
        <v>250</v>
      </c>
      <c r="C102" s="34"/>
      <c r="D102" s="28"/>
      <c r="E102" s="28"/>
      <c r="F102" s="29"/>
      <c r="G102" s="3"/>
    </row>
    <row r="103" spans="1:7" ht="15">
      <c r="A103" s="45">
        <v>41035000</v>
      </c>
      <c r="B103" s="46" t="s">
        <v>104</v>
      </c>
      <c r="C103" s="34">
        <f>D103</f>
        <v>100000</v>
      </c>
      <c r="D103" s="34">
        <v>100000</v>
      </c>
      <c r="E103" s="28"/>
      <c r="F103" s="29"/>
      <c r="G103" s="3"/>
    </row>
    <row r="104" spans="1:7" ht="15">
      <c r="A104" s="45"/>
      <c r="B104" s="46" t="s">
        <v>105</v>
      </c>
      <c r="C104" s="34"/>
      <c r="D104" s="28"/>
      <c r="E104" s="28"/>
      <c r="F104" s="29"/>
      <c r="G104" s="3"/>
    </row>
    <row r="105" spans="1:7" ht="15">
      <c r="A105" s="45"/>
      <c r="B105" s="46" t="s">
        <v>106</v>
      </c>
      <c r="C105" s="34"/>
      <c r="D105" s="28"/>
      <c r="E105" s="28"/>
      <c r="F105" s="29"/>
      <c r="G105" s="3"/>
    </row>
    <row r="106" spans="1:7" ht="15">
      <c r="A106" s="45"/>
      <c r="B106" s="46" t="s">
        <v>107</v>
      </c>
      <c r="C106" s="34"/>
      <c r="D106" s="28"/>
      <c r="E106" s="28"/>
      <c r="F106" s="29"/>
      <c r="G106" s="3"/>
    </row>
    <row r="107" spans="1:7" ht="15">
      <c r="A107" s="45"/>
      <c r="B107" s="46" t="s">
        <v>108</v>
      </c>
      <c r="C107" s="34"/>
      <c r="D107" s="28"/>
      <c r="E107" s="28"/>
      <c r="F107" s="29"/>
      <c r="G107" s="3"/>
    </row>
    <row r="108" spans="1:7" ht="15">
      <c r="A108" s="45">
        <v>41035000</v>
      </c>
      <c r="B108" s="46" t="s">
        <v>109</v>
      </c>
      <c r="C108" s="34">
        <f>D108</f>
        <v>7500</v>
      </c>
      <c r="D108" s="34">
        <v>7500</v>
      </c>
      <c r="E108" s="28"/>
      <c r="F108" s="29"/>
      <c r="G108" s="3"/>
    </row>
    <row r="109" spans="1:7" ht="15">
      <c r="A109" s="45"/>
      <c r="B109" s="46" t="s">
        <v>110</v>
      </c>
      <c r="C109" s="34"/>
      <c r="D109" s="28"/>
      <c r="E109" s="28"/>
      <c r="F109" s="29"/>
      <c r="G109" s="3"/>
    </row>
    <row r="110" spans="1:7" ht="15">
      <c r="A110" s="45"/>
      <c r="B110" s="46" t="s">
        <v>111</v>
      </c>
      <c r="C110" s="34"/>
      <c r="D110" s="28"/>
      <c r="E110" s="28"/>
      <c r="F110" s="29"/>
      <c r="G110" s="3"/>
    </row>
    <row r="111" spans="1:7" ht="15">
      <c r="A111" s="45"/>
      <c r="B111" s="46" t="s">
        <v>112</v>
      </c>
      <c r="C111" s="34"/>
      <c r="D111" s="28"/>
      <c r="E111" s="28"/>
      <c r="F111" s="29"/>
      <c r="G111" s="3"/>
    </row>
    <row r="112" spans="1:7" ht="15">
      <c r="A112" s="45">
        <v>41035000</v>
      </c>
      <c r="B112" s="46" t="s">
        <v>109</v>
      </c>
      <c r="C112" s="34">
        <f>D112</f>
        <v>360000</v>
      </c>
      <c r="D112" s="34">
        <v>360000</v>
      </c>
      <c r="E112" s="28"/>
      <c r="F112" s="29"/>
      <c r="G112" s="3"/>
    </row>
    <row r="113" spans="1:7" ht="15">
      <c r="A113" s="45"/>
      <c r="B113" s="46" t="s">
        <v>110</v>
      </c>
      <c r="C113" s="34"/>
      <c r="D113" s="28"/>
      <c r="E113" s="28"/>
      <c r="F113" s="29"/>
      <c r="G113" s="3"/>
    </row>
    <row r="114" spans="1:7" ht="15">
      <c r="A114" s="45"/>
      <c r="B114" s="46" t="s">
        <v>113</v>
      </c>
      <c r="C114" s="34"/>
      <c r="D114" s="28"/>
      <c r="E114" s="28"/>
      <c r="F114" s="29"/>
      <c r="G114" s="3"/>
    </row>
    <row r="115" spans="1:7" ht="15">
      <c r="A115" s="45"/>
      <c r="B115" s="46" t="s">
        <v>114</v>
      </c>
      <c r="C115" s="34"/>
      <c r="D115" s="28"/>
      <c r="E115" s="28"/>
      <c r="F115" s="29"/>
      <c r="G115" s="3"/>
    </row>
    <row r="116" spans="1:7" ht="15">
      <c r="A116" s="45">
        <v>41035000</v>
      </c>
      <c r="B116" s="46" t="s">
        <v>115</v>
      </c>
      <c r="C116" s="34">
        <f>D116</f>
        <v>106296</v>
      </c>
      <c r="D116" s="34">
        <v>106296</v>
      </c>
      <c r="E116" s="28"/>
      <c r="F116" s="29"/>
      <c r="G116" s="3"/>
    </row>
    <row r="117" spans="1:7" ht="15">
      <c r="A117" s="45"/>
      <c r="B117" s="46" t="s">
        <v>116</v>
      </c>
      <c r="C117" s="34"/>
      <c r="D117" s="28"/>
      <c r="E117" s="28"/>
      <c r="F117" s="29"/>
      <c r="G117" s="3"/>
    </row>
    <row r="118" spans="1:7" ht="15">
      <c r="A118" s="45"/>
      <c r="B118" s="46" t="s">
        <v>117</v>
      </c>
      <c r="C118" s="34"/>
      <c r="D118" s="28"/>
      <c r="E118" s="28"/>
      <c r="F118" s="29"/>
      <c r="G118" s="3"/>
    </row>
    <row r="119" spans="1:7" ht="15">
      <c r="A119" s="45">
        <v>41035000</v>
      </c>
      <c r="B119" s="46" t="s">
        <v>251</v>
      </c>
      <c r="C119" s="34">
        <f>D119</f>
        <v>20000</v>
      </c>
      <c r="D119" s="34">
        <v>20000</v>
      </c>
      <c r="E119" s="28"/>
      <c r="F119" s="29"/>
      <c r="G119" s="3"/>
    </row>
    <row r="120" spans="1:7" ht="15">
      <c r="A120" s="45"/>
      <c r="B120" s="46" t="s">
        <v>252</v>
      </c>
      <c r="C120" s="34"/>
      <c r="D120" s="28"/>
      <c r="E120" s="28"/>
      <c r="F120" s="29"/>
      <c r="G120" s="3"/>
    </row>
    <row r="121" spans="1:7" ht="15">
      <c r="A121" s="45">
        <v>41035000</v>
      </c>
      <c r="B121" s="46" t="s">
        <v>281</v>
      </c>
      <c r="C121" s="34">
        <f aca="true" t="shared" si="18" ref="C121:C122">D121</f>
        <v>109901</v>
      </c>
      <c r="D121" s="34">
        <v>109901</v>
      </c>
      <c r="E121" s="28"/>
      <c r="F121" s="29"/>
      <c r="G121" s="3"/>
    </row>
    <row r="122" spans="1:7" ht="15">
      <c r="A122" s="45">
        <v>41035000</v>
      </c>
      <c r="B122" s="46" t="s">
        <v>282</v>
      </c>
      <c r="C122" s="34">
        <f t="shared" si="18"/>
        <v>307732</v>
      </c>
      <c r="D122" s="34">
        <v>307732</v>
      </c>
      <c r="E122" s="28"/>
      <c r="F122" s="29"/>
      <c r="G122" s="3"/>
    </row>
    <row r="123" spans="1:7" ht="15">
      <c r="A123" s="45"/>
      <c r="B123" s="46" t="s">
        <v>283</v>
      </c>
      <c r="C123" s="34"/>
      <c r="D123" s="34"/>
      <c r="E123" s="28"/>
      <c r="F123" s="29"/>
      <c r="G123" s="3"/>
    </row>
    <row r="124" spans="1:7" ht="15">
      <c r="A124" s="45">
        <v>41035000</v>
      </c>
      <c r="B124" s="46" t="s">
        <v>251</v>
      </c>
      <c r="C124" s="34">
        <f>D124+E124</f>
        <v>3795262</v>
      </c>
      <c r="D124" s="34">
        <v>3772262</v>
      </c>
      <c r="E124" s="28">
        <f>F124</f>
        <v>23000</v>
      </c>
      <c r="F124" s="29">
        <v>23000</v>
      </c>
      <c r="G124" s="3"/>
    </row>
    <row r="125" spans="1:7" ht="15">
      <c r="A125" s="45"/>
      <c r="B125" s="46" t="s">
        <v>284</v>
      </c>
      <c r="C125" s="34"/>
      <c r="D125" s="34"/>
      <c r="E125" s="28"/>
      <c r="F125" s="29"/>
      <c r="G125" s="3"/>
    </row>
    <row r="126" spans="1:7" ht="15">
      <c r="A126" s="45">
        <v>41035000</v>
      </c>
      <c r="B126" s="46" t="s">
        <v>215</v>
      </c>
      <c r="C126" s="34">
        <f>D126</f>
        <v>930000</v>
      </c>
      <c r="D126" s="34">
        <v>930000</v>
      </c>
      <c r="E126" s="28"/>
      <c r="F126" s="29"/>
      <c r="G126" s="3"/>
    </row>
    <row r="127" spans="1:7" ht="15">
      <c r="A127" s="45"/>
      <c r="B127" s="46" t="s">
        <v>110</v>
      </c>
      <c r="C127" s="34"/>
      <c r="D127" s="28"/>
      <c r="E127" s="28"/>
      <c r="F127" s="29"/>
      <c r="G127" s="3"/>
    </row>
    <row r="128" spans="1:7" ht="15">
      <c r="A128" s="45"/>
      <c r="B128" s="46" t="s">
        <v>285</v>
      </c>
      <c r="C128" s="34"/>
      <c r="D128" s="28"/>
      <c r="E128" s="28"/>
      <c r="F128" s="29"/>
      <c r="G128" s="3"/>
    </row>
    <row r="129" spans="1:7" ht="15">
      <c r="A129" s="45"/>
      <c r="B129" s="46" t="s">
        <v>219</v>
      </c>
      <c r="C129" s="34"/>
      <c r="D129" s="28"/>
      <c r="E129" s="28"/>
      <c r="F129" s="29"/>
      <c r="G129" s="3"/>
    </row>
    <row r="130" spans="1:7" ht="15">
      <c r="A130" s="45">
        <v>41035000</v>
      </c>
      <c r="B130" s="46" t="s">
        <v>289</v>
      </c>
      <c r="C130" s="34">
        <v>0</v>
      </c>
      <c r="D130" s="28">
        <v>78828</v>
      </c>
      <c r="E130" s="28"/>
      <c r="F130" s="29"/>
      <c r="G130" s="3"/>
    </row>
    <row r="131" spans="1:7" ht="15">
      <c r="A131" s="45"/>
      <c r="B131" s="46" t="s">
        <v>290</v>
      </c>
      <c r="C131" s="34"/>
      <c r="D131" s="28"/>
      <c r="E131" s="28"/>
      <c r="F131" s="29"/>
      <c r="G131" s="3"/>
    </row>
    <row r="132" spans="1:7" ht="15">
      <c r="A132" s="45">
        <v>41035000</v>
      </c>
      <c r="B132" s="46" t="s">
        <v>286</v>
      </c>
      <c r="C132" s="34">
        <f>E132</f>
        <v>200165</v>
      </c>
      <c r="D132" s="28"/>
      <c r="E132" s="28">
        <f>F132</f>
        <v>200165</v>
      </c>
      <c r="F132" s="28">
        <v>200165</v>
      </c>
      <c r="G132" s="3"/>
    </row>
    <row r="133" spans="1:7" ht="15">
      <c r="A133" s="45"/>
      <c r="B133" s="46" t="s">
        <v>287</v>
      </c>
      <c r="C133" s="34"/>
      <c r="D133" s="28"/>
      <c r="E133" s="28"/>
      <c r="F133" s="29"/>
      <c r="G133" s="3"/>
    </row>
    <row r="134" spans="1:7" ht="15">
      <c r="A134" s="45"/>
      <c r="B134" s="46" t="s">
        <v>288</v>
      </c>
      <c r="C134" s="34"/>
      <c r="D134" s="28"/>
      <c r="E134" s="28"/>
      <c r="F134" s="29"/>
      <c r="G134" s="3"/>
    </row>
    <row r="135" spans="1:7" ht="15">
      <c r="A135" s="45">
        <v>41035000</v>
      </c>
      <c r="B135" s="46" t="s">
        <v>291</v>
      </c>
      <c r="C135" s="34">
        <f>E135</f>
        <v>1849271</v>
      </c>
      <c r="D135" s="28"/>
      <c r="E135" s="28">
        <f>F135</f>
        <v>1849271</v>
      </c>
      <c r="F135" s="29">
        <v>1849271</v>
      </c>
      <c r="G135" s="3"/>
    </row>
    <row r="136" spans="1:7" ht="15">
      <c r="A136" s="45"/>
      <c r="B136" s="46" t="s">
        <v>292</v>
      </c>
      <c r="C136" s="34"/>
      <c r="D136" s="28"/>
      <c r="E136" s="28"/>
      <c r="F136" s="29"/>
      <c r="G136" s="3"/>
    </row>
    <row r="137" spans="1:7" ht="15">
      <c r="A137" s="45">
        <v>41035200</v>
      </c>
      <c r="B137" s="46" t="s">
        <v>253</v>
      </c>
      <c r="C137" s="145">
        <f>D137</f>
        <v>493326</v>
      </c>
      <c r="D137" s="145">
        <v>493326</v>
      </c>
      <c r="E137" s="28"/>
      <c r="F137" s="29"/>
      <c r="G137" s="3"/>
    </row>
    <row r="138" spans="1:7" ht="15">
      <c r="A138" s="45"/>
      <c r="B138" s="46" t="s">
        <v>254</v>
      </c>
      <c r="C138" s="34"/>
      <c r="D138" s="28"/>
      <c r="E138" s="28"/>
      <c r="F138" s="29"/>
      <c r="G138" s="3"/>
    </row>
    <row r="139" spans="1:7" ht="18" customHeight="1">
      <c r="A139" s="18">
        <v>41035800</v>
      </c>
      <c r="B139" s="43" t="s">
        <v>118</v>
      </c>
      <c r="C139" s="34">
        <f>D139</f>
        <v>1087333</v>
      </c>
      <c r="D139" s="28">
        <v>1087333</v>
      </c>
      <c r="E139" s="28"/>
      <c r="F139" s="29"/>
      <c r="G139" s="3"/>
    </row>
    <row r="140" spans="1:7" ht="15">
      <c r="A140" s="18"/>
      <c r="B140" s="43" t="s">
        <v>119</v>
      </c>
      <c r="C140" s="34"/>
      <c r="D140" s="28"/>
      <c r="E140" s="28"/>
      <c r="F140" s="29"/>
      <c r="G140" s="3"/>
    </row>
    <row r="141" spans="1:7" ht="15">
      <c r="A141" s="18"/>
      <c r="B141" s="43" t="s">
        <v>120</v>
      </c>
      <c r="C141" s="28"/>
      <c r="D141" s="28"/>
      <c r="E141" s="28"/>
      <c r="F141" s="29"/>
      <c r="G141" s="3"/>
    </row>
    <row r="142" spans="1:7" ht="15">
      <c r="A142" s="18"/>
      <c r="B142" s="43" t="s">
        <v>121</v>
      </c>
      <c r="C142" s="28"/>
      <c r="D142" s="28"/>
      <c r="E142" s="28"/>
      <c r="F142" s="29"/>
      <c r="G142" s="3"/>
    </row>
    <row r="143" spans="1:7" ht="15.75">
      <c r="A143" s="18"/>
      <c r="B143" s="43" t="s">
        <v>122</v>
      </c>
      <c r="C143" s="28"/>
      <c r="D143" s="28"/>
      <c r="E143" s="28"/>
      <c r="F143" s="29"/>
      <c r="G143" s="3"/>
    </row>
    <row r="144" spans="1:7" ht="16.5">
      <c r="A144" s="47"/>
      <c r="B144" s="48" t="s">
        <v>123</v>
      </c>
      <c r="C144" s="37">
        <f>C78+C79</f>
        <v>450374284</v>
      </c>
      <c r="D144" s="37">
        <f>D79+D78</f>
        <v>438635907</v>
      </c>
      <c r="E144" s="37">
        <f>E78+E79</f>
        <v>11738377</v>
      </c>
      <c r="F144" s="38">
        <f>F79</f>
        <v>2072436</v>
      </c>
      <c r="G144" s="3"/>
    </row>
    <row r="145" spans="1:7" ht="15.75">
      <c r="A145" s="42"/>
      <c r="B145" s="42"/>
      <c r="C145" s="49"/>
      <c r="D145" s="49"/>
      <c r="E145" s="49"/>
      <c r="F145" s="50"/>
      <c r="G145" s="3"/>
    </row>
    <row r="146" spans="1:7" ht="15">
      <c r="A146" s="51"/>
      <c r="B146" s="51"/>
      <c r="C146" s="52"/>
      <c r="D146" s="49"/>
      <c r="E146" s="49"/>
      <c r="F146" s="50"/>
      <c r="G146" s="3"/>
    </row>
    <row r="147" spans="1:7" ht="15">
      <c r="A147" s="51"/>
      <c r="B147" s="51"/>
      <c r="C147" s="52"/>
      <c r="D147" s="49"/>
      <c r="E147" s="49"/>
      <c r="F147" s="50"/>
      <c r="G147" s="3"/>
    </row>
    <row r="148" spans="1:7" ht="15">
      <c r="A148" s="51"/>
      <c r="B148" s="51"/>
      <c r="C148" s="51"/>
      <c r="D148" s="53"/>
      <c r="E148" s="54"/>
      <c r="F148" s="54"/>
      <c r="G148" s="3"/>
    </row>
    <row r="149" spans="1:7" ht="14.25">
      <c r="A149" s="2"/>
      <c r="B149" s="2"/>
      <c r="C149" s="2"/>
      <c r="D149" s="2"/>
      <c r="E149" s="2"/>
      <c r="F149" s="55"/>
      <c r="G149" s="3"/>
    </row>
    <row r="150" spans="1:7" ht="18">
      <c r="A150" s="56" t="s">
        <v>124</v>
      </c>
      <c r="B150" s="56"/>
      <c r="C150" s="56"/>
      <c r="D150" s="56" t="s">
        <v>125</v>
      </c>
      <c r="E150" s="2"/>
      <c r="F150" s="2"/>
      <c r="G150" s="3"/>
    </row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</sheetData>
  <sheetProtection selectLockedCells="1" selectUnlockedCells="1"/>
  <printOptions/>
  <pageMargins left="0.7798611111111111" right="0.1701388888888889" top="0.1701388888888889" bottom="0.20972222222222223" header="0.5118055555555555" footer="0.5118055555555555"/>
  <pageSetup horizontalDpi="300" verticalDpi="300" orientation="portrait" paperSize="9" scale="51"/>
  <rowBreaks count="1" manualBreakCount="1">
    <brk id="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203"/>
  <sheetViews>
    <sheetView zoomScale="75" zoomScaleNormal="75" workbookViewId="0" topLeftCell="A180">
      <selection activeCell="B202" sqref="B202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75390625" style="0" customWidth="1"/>
    <col min="6" max="6" width="17.875" style="0" customWidth="1"/>
    <col min="7" max="7" width="18.125" style="0" customWidth="1"/>
    <col min="8" max="8" width="18.25390625" style="0" customWidth="1"/>
    <col min="9" max="9" width="19.625" style="0" customWidth="1"/>
  </cols>
  <sheetData>
    <row r="1" spans="1:11" ht="12.75">
      <c r="A1" s="57"/>
      <c r="B1" s="57"/>
      <c r="C1" s="57"/>
      <c r="D1" s="57"/>
      <c r="E1" s="58" t="s">
        <v>126</v>
      </c>
      <c r="F1" s="58"/>
      <c r="G1" s="58"/>
      <c r="H1" s="58"/>
      <c r="I1" s="58"/>
      <c r="J1" s="57"/>
      <c r="K1" s="57"/>
    </row>
    <row r="2" spans="1:11" ht="12.75">
      <c r="A2" s="57"/>
      <c r="B2" s="57"/>
      <c r="C2" s="57"/>
      <c r="D2" s="57"/>
      <c r="E2" s="58" t="s">
        <v>127</v>
      </c>
      <c r="F2" s="58"/>
      <c r="G2" s="58"/>
      <c r="H2" s="58"/>
      <c r="I2" s="58"/>
      <c r="J2" s="57"/>
      <c r="K2" s="57"/>
    </row>
    <row r="3" spans="1:11" ht="12.75">
      <c r="A3" s="57"/>
      <c r="B3" s="57"/>
      <c r="C3" s="57"/>
      <c r="D3" s="57"/>
      <c r="E3" s="58" t="s">
        <v>255</v>
      </c>
      <c r="F3" s="58"/>
      <c r="G3" s="58"/>
      <c r="H3" s="58"/>
      <c r="I3" s="58"/>
      <c r="J3" s="58"/>
      <c r="K3" s="57"/>
    </row>
    <row r="4" spans="1:11" ht="18">
      <c r="A4" s="59"/>
      <c r="B4" s="57"/>
      <c r="C4" s="57"/>
      <c r="D4" s="57"/>
      <c r="E4" s="57"/>
      <c r="F4" s="58"/>
      <c r="G4" s="58"/>
      <c r="H4" s="58"/>
      <c r="I4" s="58"/>
      <c r="J4" s="60"/>
      <c r="K4" s="57"/>
    </row>
    <row r="5" spans="1:9" ht="12.75">
      <c r="A5" s="60"/>
      <c r="B5" s="61"/>
      <c r="C5" s="61"/>
      <c r="D5" s="61"/>
      <c r="E5" s="61"/>
      <c r="F5" s="1"/>
      <c r="G5" s="1"/>
      <c r="H5" s="1"/>
      <c r="I5" s="1"/>
    </row>
    <row r="6" spans="1:8" ht="12.75">
      <c r="A6" s="62"/>
      <c r="B6" s="57" t="s">
        <v>293</v>
      </c>
      <c r="C6" s="57"/>
      <c r="D6" s="57"/>
      <c r="E6" s="57"/>
      <c r="F6" s="60"/>
      <c r="G6" s="60"/>
      <c r="H6" s="60"/>
    </row>
    <row r="7" spans="1:8" ht="12.75">
      <c r="A7" s="57"/>
      <c r="B7" s="57" t="s">
        <v>131</v>
      </c>
      <c r="C7" s="57"/>
      <c r="D7" s="57"/>
      <c r="E7" s="57"/>
      <c r="F7" s="60"/>
      <c r="G7" s="60"/>
      <c r="H7" s="60"/>
    </row>
    <row r="8" spans="1:8" ht="12.75">
      <c r="A8" s="61"/>
      <c r="B8" s="61"/>
      <c r="C8" s="63"/>
      <c r="D8" s="63"/>
      <c r="E8" s="63"/>
      <c r="F8" s="61"/>
      <c r="G8" s="61"/>
      <c r="H8" s="61"/>
    </row>
    <row r="9" spans="1:9" ht="13.5">
      <c r="A9" s="58"/>
      <c r="B9" s="64"/>
      <c r="C9" s="65"/>
      <c r="D9" s="65"/>
      <c r="E9" s="65"/>
      <c r="F9" s="64"/>
      <c r="G9" s="64"/>
      <c r="H9" s="64"/>
      <c r="I9" s="66" t="s">
        <v>4</v>
      </c>
    </row>
    <row r="10" spans="1:9" ht="13.5">
      <c r="A10" s="67" t="s">
        <v>5</v>
      </c>
      <c r="B10" s="68"/>
      <c r="C10" s="67" t="s">
        <v>132</v>
      </c>
      <c r="D10" s="67" t="s">
        <v>257</v>
      </c>
      <c r="E10" s="67" t="s">
        <v>258</v>
      </c>
      <c r="F10" s="67" t="s">
        <v>134</v>
      </c>
      <c r="G10" s="75" t="s">
        <v>135</v>
      </c>
      <c r="H10" s="75"/>
      <c r="I10" s="75"/>
    </row>
    <row r="11" spans="1:9" ht="12.75">
      <c r="A11" s="70" t="s">
        <v>7</v>
      </c>
      <c r="B11" s="64" t="s">
        <v>136</v>
      </c>
      <c r="C11" s="71" t="s">
        <v>137</v>
      </c>
      <c r="D11" s="71" t="s">
        <v>259</v>
      </c>
      <c r="E11" s="71" t="s">
        <v>260</v>
      </c>
      <c r="F11" s="71" t="s">
        <v>261</v>
      </c>
      <c r="G11" s="72" t="s">
        <v>140</v>
      </c>
      <c r="H11" s="146" t="s">
        <v>141</v>
      </c>
      <c r="I11" s="71" t="s">
        <v>141</v>
      </c>
    </row>
    <row r="12" spans="1:9" ht="12.75">
      <c r="A12" s="70" t="s">
        <v>12</v>
      </c>
      <c r="B12" s="64"/>
      <c r="C12" s="71" t="s">
        <v>262</v>
      </c>
      <c r="D12" s="71" t="s">
        <v>263</v>
      </c>
      <c r="E12" s="71" t="s">
        <v>264</v>
      </c>
      <c r="F12" s="71" t="s">
        <v>147</v>
      </c>
      <c r="G12" s="72" t="s">
        <v>145</v>
      </c>
      <c r="H12" s="146" t="s">
        <v>265</v>
      </c>
      <c r="I12" s="73" t="s">
        <v>146</v>
      </c>
    </row>
    <row r="13" spans="1:9" ht="13.5">
      <c r="A13" s="70"/>
      <c r="B13" s="64"/>
      <c r="C13" s="74"/>
      <c r="D13" s="71"/>
      <c r="E13" s="71"/>
      <c r="F13" s="74"/>
      <c r="G13" s="72" t="s">
        <v>266</v>
      </c>
      <c r="H13" s="146" t="s">
        <v>263</v>
      </c>
      <c r="I13" s="71" t="s">
        <v>260</v>
      </c>
    </row>
    <row r="14" spans="1:9" ht="13.5">
      <c r="A14" s="75">
        <v>1</v>
      </c>
      <c r="B14" s="76">
        <v>2</v>
      </c>
      <c r="C14" s="77">
        <v>3</v>
      </c>
      <c r="D14" s="77">
        <v>4</v>
      </c>
      <c r="E14" s="77">
        <v>5</v>
      </c>
      <c r="F14" s="77">
        <v>6</v>
      </c>
      <c r="G14" s="78">
        <v>7</v>
      </c>
      <c r="H14" s="147"/>
      <c r="I14" s="79">
        <v>7</v>
      </c>
    </row>
    <row r="15" spans="1:9" ht="12.75">
      <c r="A15" s="80">
        <v>10000000</v>
      </c>
      <c r="B15" s="81" t="s">
        <v>19</v>
      </c>
      <c r="C15" s="82">
        <f>C16+C32+C38+C35</f>
        <v>46717300</v>
      </c>
      <c r="D15" s="82">
        <f>D16+D32+D38+D35</f>
        <v>118546790</v>
      </c>
      <c r="E15" s="82">
        <f>E16+E32+E38+E35</f>
        <v>76528700</v>
      </c>
      <c r="F15" s="82">
        <f>F16+F32+F38+F35</f>
        <v>78755271</v>
      </c>
      <c r="G15" s="148">
        <f aca="true" t="shared" si="0" ref="G15:G16">F15/C15*100</f>
        <v>168.57838744961717</v>
      </c>
      <c r="H15" s="83">
        <f aca="true" t="shared" si="1" ref="H15:H16">F15/D15*100</f>
        <v>66.43391271918877</v>
      </c>
      <c r="I15" s="149">
        <f aca="true" t="shared" si="2" ref="I15:I16">F15/E15*100</f>
        <v>102.90945880434398</v>
      </c>
    </row>
    <row r="16" spans="1:9" ht="12.75">
      <c r="A16" s="80">
        <v>11000000</v>
      </c>
      <c r="B16" s="81" t="s">
        <v>150</v>
      </c>
      <c r="C16" s="82">
        <f>C18</f>
        <v>17612200</v>
      </c>
      <c r="D16" s="82">
        <f>D18</f>
        <v>48944848</v>
      </c>
      <c r="E16" s="82">
        <f>E18</f>
        <v>31238200</v>
      </c>
      <c r="F16" s="82">
        <f>F18</f>
        <v>31004930</v>
      </c>
      <c r="G16" s="150">
        <f t="shared" si="0"/>
        <v>176.0423456467676</v>
      </c>
      <c r="H16" s="84">
        <f t="shared" si="1"/>
        <v>63.346667252904744</v>
      </c>
      <c r="I16" s="151">
        <f t="shared" si="2"/>
        <v>99.25325402872124</v>
      </c>
    </row>
    <row r="17" spans="1:9" ht="12.75">
      <c r="A17" s="80"/>
      <c r="B17" s="81" t="s">
        <v>151</v>
      </c>
      <c r="C17" s="82"/>
      <c r="D17" s="82"/>
      <c r="E17" s="82"/>
      <c r="F17" s="85"/>
      <c r="G17" s="150"/>
      <c r="H17" s="84"/>
      <c r="I17" s="151"/>
    </row>
    <row r="18" spans="1:9" ht="12.75">
      <c r="A18" s="71">
        <v>11010000</v>
      </c>
      <c r="B18" s="86" t="s">
        <v>21</v>
      </c>
      <c r="C18" s="87">
        <f>C19+C21+C24+C26+C29</f>
        <v>17612200</v>
      </c>
      <c r="D18" s="87">
        <f>D19+D21+D24+D26+D29</f>
        <v>48944848</v>
      </c>
      <c r="E18" s="87">
        <f>E19+E21+E24+E26+E29</f>
        <v>31238200</v>
      </c>
      <c r="F18" s="87">
        <f>F19+F21+F24+F26+F29</f>
        <v>31004930</v>
      </c>
      <c r="G18" s="150">
        <f aca="true" t="shared" si="3" ref="G18:G19">F18/C18*100</f>
        <v>176.0423456467676</v>
      </c>
      <c r="H18" s="84">
        <f aca="true" t="shared" si="4" ref="H18:H19">F18/D18*100</f>
        <v>63.346667252904744</v>
      </c>
      <c r="I18" s="151">
        <f aca="true" t="shared" si="5" ref="I18:I19">F18/E18*100</f>
        <v>99.25325402872124</v>
      </c>
    </row>
    <row r="19" spans="1:9" ht="12.75">
      <c r="A19" s="71">
        <v>11010100</v>
      </c>
      <c r="B19" s="86" t="s">
        <v>152</v>
      </c>
      <c r="C19" s="87">
        <v>13297200</v>
      </c>
      <c r="D19" s="87">
        <v>38054848</v>
      </c>
      <c r="E19" s="87">
        <v>23897200</v>
      </c>
      <c r="F19" s="87">
        <v>23785574</v>
      </c>
      <c r="G19" s="150">
        <f t="shared" si="3"/>
        <v>178.87656047889783</v>
      </c>
      <c r="H19" s="84">
        <f t="shared" si="4"/>
        <v>62.50340035519258</v>
      </c>
      <c r="I19" s="151">
        <f t="shared" si="5"/>
        <v>99.53289088261387</v>
      </c>
    </row>
    <row r="20" spans="1:9" ht="12.75">
      <c r="A20" s="71"/>
      <c r="B20" s="86" t="s">
        <v>153</v>
      </c>
      <c r="C20" s="87"/>
      <c r="D20" s="87"/>
      <c r="E20" s="87"/>
      <c r="F20" s="87"/>
      <c r="G20" s="150"/>
      <c r="H20" s="84"/>
      <c r="I20" s="151"/>
    </row>
    <row r="21" spans="1:9" ht="12.75">
      <c r="A21" s="71">
        <v>11010200</v>
      </c>
      <c r="B21" s="86" t="s">
        <v>24</v>
      </c>
      <c r="C21" s="87">
        <v>2960000</v>
      </c>
      <c r="D21" s="87">
        <v>6823000</v>
      </c>
      <c r="E21" s="87">
        <v>4880000</v>
      </c>
      <c r="F21" s="87">
        <v>4853408</v>
      </c>
      <c r="G21" s="150">
        <f>F21/C21*100</f>
        <v>163.96648648648647</v>
      </c>
      <c r="H21" s="84">
        <f>F21/D21*100</f>
        <v>71.13304997801553</v>
      </c>
      <c r="I21" s="151">
        <f>F21/E21*100</f>
        <v>99.4550819672131</v>
      </c>
    </row>
    <row r="22" spans="1:9" ht="12.75">
      <c r="A22" s="71"/>
      <c r="B22" s="86" t="s">
        <v>154</v>
      </c>
      <c r="C22" s="87"/>
      <c r="D22" s="87"/>
      <c r="E22" s="87"/>
      <c r="F22" s="87"/>
      <c r="G22" s="150"/>
      <c r="H22" s="84"/>
      <c r="I22" s="151"/>
    </row>
    <row r="23" spans="1:9" ht="12.75">
      <c r="A23" s="71"/>
      <c r="B23" s="86" t="s">
        <v>155</v>
      </c>
      <c r="C23" s="87"/>
      <c r="D23" s="87"/>
      <c r="E23" s="87"/>
      <c r="F23" s="87"/>
      <c r="G23" s="150"/>
      <c r="H23" s="84"/>
      <c r="I23" s="151"/>
    </row>
    <row r="24" spans="1:9" ht="12.75">
      <c r="A24" s="71">
        <v>11010400</v>
      </c>
      <c r="B24" s="86" t="s">
        <v>156</v>
      </c>
      <c r="C24" s="87">
        <v>810000</v>
      </c>
      <c r="D24" s="87">
        <v>2221000</v>
      </c>
      <c r="E24" s="87">
        <v>1430000</v>
      </c>
      <c r="F24" s="87">
        <v>1417359</v>
      </c>
      <c r="G24" s="150">
        <f>F24/C24*100</f>
        <v>174.9825925925926</v>
      </c>
      <c r="H24" s="84">
        <f>F24/D24*100</f>
        <v>63.81625393966681</v>
      </c>
      <c r="I24" s="151">
        <f>F24/E24*100</f>
        <v>99.11601398601398</v>
      </c>
    </row>
    <row r="25" spans="1:9" ht="12.75">
      <c r="A25" s="71"/>
      <c r="B25" s="86" t="s">
        <v>157</v>
      </c>
      <c r="C25" s="87"/>
      <c r="D25" s="87"/>
      <c r="E25" s="87"/>
      <c r="F25" s="87"/>
      <c r="G25" s="150"/>
      <c r="H25" s="84"/>
      <c r="I25" s="151"/>
    </row>
    <row r="26" spans="1:9" ht="12.75">
      <c r="A26" s="71">
        <v>11010500</v>
      </c>
      <c r="B26" s="86" t="s">
        <v>158</v>
      </c>
      <c r="C26" s="87">
        <v>460000</v>
      </c>
      <c r="D26" s="87">
        <v>1400000</v>
      </c>
      <c r="E26" s="87">
        <v>826000</v>
      </c>
      <c r="F26" s="87">
        <v>819349</v>
      </c>
      <c r="G26" s="150">
        <f>F26/C26*100</f>
        <v>178.11934782608697</v>
      </c>
      <c r="H26" s="84">
        <f>F26/D26*100</f>
        <v>58.52492857142857</v>
      </c>
      <c r="I26" s="151">
        <f>F26/E26*100</f>
        <v>99.19479418886199</v>
      </c>
    </row>
    <row r="27" spans="1:9" ht="12.75">
      <c r="A27" s="71"/>
      <c r="B27" s="86" t="s">
        <v>159</v>
      </c>
      <c r="C27" s="87"/>
      <c r="D27" s="87"/>
      <c r="E27" s="87"/>
      <c r="F27" s="88"/>
      <c r="G27" s="150"/>
      <c r="H27" s="84"/>
      <c r="I27" s="151"/>
    </row>
    <row r="28" spans="1:9" ht="12.75">
      <c r="A28" s="71"/>
      <c r="B28" s="86" t="s">
        <v>160</v>
      </c>
      <c r="C28" s="87"/>
      <c r="D28" s="87"/>
      <c r="E28" s="87"/>
      <c r="F28" s="88"/>
      <c r="G28" s="150"/>
      <c r="H28" s="84"/>
      <c r="I28" s="151"/>
    </row>
    <row r="29" spans="1:9" ht="12.75">
      <c r="A29" s="89">
        <v>11010900</v>
      </c>
      <c r="B29" s="86" t="s">
        <v>161</v>
      </c>
      <c r="C29" s="87">
        <v>85000</v>
      </c>
      <c r="D29" s="87">
        <v>446000</v>
      </c>
      <c r="E29" s="87">
        <v>205000</v>
      </c>
      <c r="F29" s="88">
        <v>129240</v>
      </c>
      <c r="G29" s="150">
        <f>F29/C29*100</f>
        <v>152.0470588235294</v>
      </c>
      <c r="H29" s="84">
        <f>F29/D29*100</f>
        <v>28.977578475336323</v>
      </c>
      <c r="I29" s="151">
        <f>F29/E29*100</f>
        <v>63.04390243902439</v>
      </c>
    </row>
    <row r="30" spans="1:9" ht="12.75">
      <c r="A30" s="89"/>
      <c r="B30" s="86" t="s">
        <v>162</v>
      </c>
      <c r="C30" s="87"/>
      <c r="D30" s="87"/>
      <c r="E30" s="87"/>
      <c r="F30" s="88"/>
      <c r="G30" s="150"/>
      <c r="H30" s="84"/>
      <c r="I30" s="151"/>
    </row>
    <row r="31" spans="1:9" ht="12.75">
      <c r="A31" s="89"/>
      <c r="B31" s="86" t="s">
        <v>163</v>
      </c>
      <c r="C31" s="87"/>
      <c r="D31" s="87"/>
      <c r="E31" s="87"/>
      <c r="F31" s="88"/>
      <c r="G31" s="150"/>
      <c r="H31" s="84"/>
      <c r="I31" s="151"/>
    </row>
    <row r="32" spans="1:9" ht="12.75">
      <c r="A32" s="89">
        <v>13000000</v>
      </c>
      <c r="B32" s="86" t="s">
        <v>164</v>
      </c>
      <c r="C32" s="87">
        <f aca="true" t="shared" si="6" ref="C32:C33">C33</f>
        <v>0</v>
      </c>
      <c r="D32" s="87">
        <f aca="true" t="shared" si="7" ref="D32:D33">D33</f>
        <v>0</v>
      </c>
      <c r="E32" s="87">
        <f aca="true" t="shared" si="8" ref="E32:E33">E33</f>
        <v>0</v>
      </c>
      <c r="F32" s="90">
        <f aca="true" t="shared" si="9" ref="F32:F33">F33</f>
        <v>0</v>
      </c>
      <c r="G32" s="150">
        <v>0</v>
      </c>
      <c r="H32" s="84">
        <v>0</v>
      </c>
      <c r="I32" s="151">
        <v>0</v>
      </c>
    </row>
    <row r="33" spans="1:9" ht="12.75">
      <c r="A33" s="89">
        <v>13020000</v>
      </c>
      <c r="B33" s="86" t="s">
        <v>165</v>
      </c>
      <c r="C33" s="87">
        <f t="shared" si="6"/>
        <v>0</v>
      </c>
      <c r="D33" s="87">
        <f t="shared" si="7"/>
        <v>0</v>
      </c>
      <c r="E33" s="87">
        <f t="shared" si="8"/>
        <v>0</v>
      </c>
      <c r="F33" s="90">
        <f t="shared" si="9"/>
        <v>0</v>
      </c>
      <c r="G33" s="150">
        <v>0</v>
      </c>
      <c r="H33" s="84">
        <v>0</v>
      </c>
      <c r="I33" s="151">
        <v>0</v>
      </c>
    </row>
    <row r="34" spans="1:9" ht="12.75">
      <c r="A34" s="71">
        <v>13020200</v>
      </c>
      <c r="B34" s="86" t="s">
        <v>166</v>
      </c>
      <c r="C34" s="87">
        <v>0</v>
      </c>
      <c r="D34" s="87">
        <v>0</v>
      </c>
      <c r="E34" s="87">
        <v>0</v>
      </c>
      <c r="F34" s="88"/>
      <c r="G34" s="150">
        <v>0</v>
      </c>
      <c r="H34" s="84">
        <v>0</v>
      </c>
      <c r="I34" s="151">
        <v>0</v>
      </c>
    </row>
    <row r="35" spans="1:9" ht="12.75">
      <c r="A35" s="80">
        <v>16000000</v>
      </c>
      <c r="B35" s="81" t="s">
        <v>167</v>
      </c>
      <c r="C35" s="87">
        <f aca="true" t="shared" si="10" ref="C35:C36">C36</f>
        <v>0</v>
      </c>
      <c r="D35" s="87">
        <f aca="true" t="shared" si="11" ref="D35:D36">D36</f>
        <v>0</v>
      </c>
      <c r="E35" s="87">
        <f aca="true" t="shared" si="12" ref="E35:E36">E36</f>
        <v>0</v>
      </c>
      <c r="F35" s="87">
        <f aca="true" t="shared" si="13" ref="F35:F36">F36</f>
        <v>-14000</v>
      </c>
      <c r="G35" s="150">
        <v>0</v>
      </c>
      <c r="H35" s="84">
        <v>0</v>
      </c>
      <c r="I35" s="151">
        <v>0</v>
      </c>
    </row>
    <row r="36" spans="1:9" ht="12.75">
      <c r="A36" s="80">
        <v>16010000</v>
      </c>
      <c r="B36" s="81" t="s">
        <v>168</v>
      </c>
      <c r="C36" s="87">
        <f t="shared" si="10"/>
        <v>0</v>
      </c>
      <c r="D36" s="87">
        <f t="shared" si="11"/>
        <v>0</v>
      </c>
      <c r="E36" s="87">
        <f t="shared" si="12"/>
        <v>0</v>
      </c>
      <c r="F36" s="87">
        <f t="shared" si="13"/>
        <v>-14000</v>
      </c>
      <c r="G36" s="150">
        <v>0</v>
      </c>
      <c r="H36" s="84">
        <v>0</v>
      </c>
      <c r="I36" s="151">
        <v>0</v>
      </c>
    </row>
    <row r="37" spans="1:9" ht="12.75">
      <c r="A37" s="91">
        <v>16010400</v>
      </c>
      <c r="B37" s="86" t="s">
        <v>170</v>
      </c>
      <c r="C37" s="87">
        <v>0</v>
      </c>
      <c r="D37" s="87">
        <v>0</v>
      </c>
      <c r="E37" s="87">
        <v>0</v>
      </c>
      <c r="F37" s="90">
        <v>-14000</v>
      </c>
      <c r="G37" s="150"/>
      <c r="H37" s="84"/>
      <c r="I37" s="151"/>
    </row>
    <row r="38" spans="1:9" ht="12.75">
      <c r="A38" s="80">
        <v>18000000</v>
      </c>
      <c r="B38" s="81" t="s">
        <v>34</v>
      </c>
      <c r="C38" s="82">
        <f>C39+C44+C49+C52</f>
        <v>29105100</v>
      </c>
      <c r="D38" s="82">
        <f>D39+D44+D49+D52</f>
        <v>69601942</v>
      </c>
      <c r="E38" s="82">
        <f>E39+E44+E49+E52</f>
        <v>45290500</v>
      </c>
      <c r="F38" s="82">
        <f>F39+F44+F49+F52</f>
        <v>47764341</v>
      </c>
      <c r="G38" s="150">
        <f aca="true" t="shared" si="14" ref="G38:G45">F38/C38*100</f>
        <v>164.10986734283682</v>
      </c>
      <c r="H38" s="84">
        <f aca="true" t="shared" si="15" ref="H38:H45">F38/D38*100</f>
        <v>68.62501192854647</v>
      </c>
      <c r="I38" s="151">
        <f aca="true" t="shared" si="16" ref="I38:I45">F38/E38*100</f>
        <v>105.4621631467968</v>
      </c>
    </row>
    <row r="39" spans="1:9" ht="12.75">
      <c r="A39" s="80">
        <v>18010000</v>
      </c>
      <c r="B39" s="81" t="s">
        <v>35</v>
      </c>
      <c r="C39" s="82">
        <f>C40+C41+C42+C43</f>
        <v>21755700</v>
      </c>
      <c r="D39" s="82">
        <f>D40+D41+D42+D43</f>
        <v>62252542</v>
      </c>
      <c r="E39" s="82">
        <f>E40+E41+E42+E43</f>
        <v>43407700</v>
      </c>
      <c r="F39" s="82">
        <f>F40+F41+F42+F43</f>
        <v>45900272</v>
      </c>
      <c r="G39" s="150">
        <f t="shared" si="14"/>
        <v>210.98044190717835</v>
      </c>
      <c r="H39" s="84">
        <f t="shared" si="15"/>
        <v>73.73236582049934</v>
      </c>
      <c r="I39" s="151">
        <f t="shared" si="16"/>
        <v>105.74223467265026</v>
      </c>
    </row>
    <row r="40" spans="1:9" ht="12.75">
      <c r="A40" s="80">
        <v>18010500</v>
      </c>
      <c r="B40" s="86" t="s">
        <v>36</v>
      </c>
      <c r="C40" s="82">
        <v>8400000</v>
      </c>
      <c r="D40" s="82">
        <v>21900000</v>
      </c>
      <c r="E40" s="82">
        <v>14700000</v>
      </c>
      <c r="F40" s="85">
        <v>15964609</v>
      </c>
      <c r="G40" s="150">
        <f t="shared" si="14"/>
        <v>190.05486904761906</v>
      </c>
      <c r="H40" s="84">
        <f t="shared" si="15"/>
        <v>72.89775799086759</v>
      </c>
      <c r="I40" s="151">
        <f t="shared" si="16"/>
        <v>108.60278231292517</v>
      </c>
    </row>
    <row r="41" spans="1:9" ht="12.75">
      <c r="A41" s="80">
        <v>18010600</v>
      </c>
      <c r="B41" s="86" t="s">
        <v>37</v>
      </c>
      <c r="C41" s="82">
        <v>12055700</v>
      </c>
      <c r="D41" s="82">
        <v>33267542</v>
      </c>
      <c r="E41" s="82">
        <v>22977700</v>
      </c>
      <c r="F41" s="85">
        <v>23969611</v>
      </c>
      <c r="G41" s="150">
        <f t="shared" si="14"/>
        <v>198.82388413779375</v>
      </c>
      <c r="H41" s="84">
        <f t="shared" si="15"/>
        <v>72.05104302566147</v>
      </c>
      <c r="I41" s="151">
        <f t="shared" si="16"/>
        <v>104.31684198157345</v>
      </c>
    </row>
    <row r="42" spans="1:9" ht="12.75">
      <c r="A42" s="80">
        <v>18010700</v>
      </c>
      <c r="B42" s="86" t="s">
        <v>38</v>
      </c>
      <c r="C42" s="82">
        <v>480000</v>
      </c>
      <c r="D42" s="82">
        <v>2030000</v>
      </c>
      <c r="E42" s="82">
        <v>1795000</v>
      </c>
      <c r="F42" s="85">
        <v>2452505</v>
      </c>
      <c r="G42" s="150">
        <f t="shared" si="14"/>
        <v>510.9385416666667</v>
      </c>
      <c r="H42" s="84">
        <f t="shared" si="15"/>
        <v>120.81305418719212</v>
      </c>
      <c r="I42" s="151">
        <f t="shared" si="16"/>
        <v>136.62980501392758</v>
      </c>
    </row>
    <row r="43" spans="1:9" ht="12.75">
      <c r="A43" s="80">
        <v>18010900</v>
      </c>
      <c r="B43" s="86" t="s">
        <v>39</v>
      </c>
      <c r="C43" s="82">
        <v>820000</v>
      </c>
      <c r="D43" s="82">
        <v>5055000</v>
      </c>
      <c r="E43" s="82">
        <v>3935000</v>
      </c>
      <c r="F43" s="85">
        <v>3513547</v>
      </c>
      <c r="G43" s="150">
        <f t="shared" si="14"/>
        <v>428.48134146341465</v>
      </c>
      <c r="H43" s="84">
        <f t="shared" si="15"/>
        <v>69.50636993076162</v>
      </c>
      <c r="I43" s="151">
        <f t="shared" si="16"/>
        <v>89.28963151207115</v>
      </c>
    </row>
    <row r="44" spans="1:9" ht="12.75">
      <c r="A44" s="80">
        <v>18020000</v>
      </c>
      <c r="B44" s="81" t="s">
        <v>40</v>
      </c>
      <c r="C44" s="82">
        <f>C45+C47</f>
        <v>6906000</v>
      </c>
      <c r="D44" s="82">
        <f>D45+D47</f>
        <v>6906000</v>
      </c>
      <c r="E44" s="82">
        <f>E45+E47</f>
        <v>1595500</v>
      </c>
      <c r="F44" s="85">
        <f>F45+F47</f>
        <v>1561774</v>
      </c>
      <c r="G44" s="150">
        <f t="shared" si="14"/>
        <v>22.614740805097018</v>
      </c>
      <c r="H44" s="84">
        <f t="shared" si="15"/>
        <v>22.614740805097018</v>
      </c>
      <c r="I44" s="151">
        <f t="shared" si="16"/>
        <v>97.88617988091507</v>
      </c>
    </row>
    <row r="45" spans="1:9" ht="12.75">
      <c r="A45" s="71">
        <v>18020100</v>
      </c>
      <c r="B45" s="86" t="s">
        <v>171</v>
      </c>
      <c r="C45" s="87">
        <v>4744400</v>
      </c>
      <c r="D45" s="87">
        <v>4744400</v>
      </c>
      <c r="E45" s="87">
        <v>1073600</v>
      </c>
      <c r="F45" s="88">
        <v>1064213</v>
      </c>
      <c r="G45" s="150">
        <f t="shared" si="14"/>
        <v>22.430929095354525</v>
      </c>
      <c r="H45" s="84">
        <f t="shared" si="15"/>
        <v>22.430929095354525</v>
      </c>
      <c r="I45" s="151">
        <f t="shared" si="16"/>
        <v>99.12565201192251</v>
      </c>
    </row>
    <row r="46" spans="1:9" ht="12.75">
      <c r="A46" s="71"/>
      <c r="B46" s="86" t="s">
        <v>172</v>
      </c>
      <c r="C46" s="87"/>
      <c r="D46" s="87"/>
      <c r="E46" s="87"/>
      <c r="F46" s="88"/>
      <c r="G46" s="150"/>
      <c r="H46" s="84"/>
      <c r="I46" s="151"/>
    </row>
    <row r="47" spans="1:9" ht="12.75">
      <c r="A47" s="71">
        <v>18020200</v>
      </c>
      <c r="B47" s="86" t="s">
        <v>173</v>
      </c>
      <c r="C47" s="87">
        <v>2161600</v>
      </c>
      <c r="D47" s="87">
        <v>2161600</v>
      </c>
      <c r="E47" s="87">
        <v>521900</v>
      </c>
      <c r="F47" s="88">
        <v>497561</v>
      </c>
      <c r="G47" s="150">
        <f>F47/C47*100</f>
        <v>23.018180977054033</v>
      </c>
      <c r="H47" s="84">
        <f>F47/D47*100</f>
        <v>23.018180977054033</v>
      </c>
      <c r="I47" s="151">
        <f>F47/E47*100</f>
        <v>95.33646292393179</v>
      </c>
    </row>
    <row r="48" spans="1:9" ht="12.75">
      <c r="A48" s="71"/>
      <c r="B48" s="86" t="s">
        <v>172</v>
      </c>
      <c r="C48" s="87"/>
      <c r="D48" s="87"/>
      <c r="E48" s="87"/>
      <c r="F48" s="88"/>
      <c r="G48" s="150"/>
      <c r="H48" s="84"/>
      <c r="I48" s="151"/>
    </row>
    <row r="49" spans="1:9" ht="12.75">
      <c r="A49" s="80">
        <v>18030000</v>
      </c>
      <c r="B49" s="81" t="s">
        <v>43</v>
      </c>
      <c r="C49" s="82">
        <f>C50+C51</f>
        <v>443400</v>
      </c>
      <c r="D49" s="82">
        <f>D50+D51</f>
        <v>443400</v>
      </c>
      <c r="E49" s="82">
        <f>E50+E51</f>
        <v>287300</v>
      </c>
      <c r="F49" s="85">
        <f>F50+F51</f>
        <v>396950</v>
      </c>
      <c r="G49" s="150">
        <f aca="true" t="shared" si="17" ref="G49:G51">F49/C49*100</f>
        <v>89.52413170951736</v>
      </c>
      <c r="H49" s="84">
        <f aca="true" t="shared" si="18" ref="H49:H51">F49/D49*100</f>
        <v>89.52413170951736</v>
      </c>
      <c r="I49" s="151">
        <f aca="true" t="shared" si="19" ref="I49:I51">F49/E49*100</f>
        <v>138.1656804733728</v>
      </c>
    </row>
    <row r="50" spans="1:9" ht="12.75">
      <c r="A50" s="71">
        <v>18030100</v>
      </c>
      <c r="B50" s="86" t="s">
        <v>44</v>
      </c>
      <c r="C50" s="87">
        <v>398700</v>
      </c>
      <c r="D50" s="87">
        <v>398700</v>
      </c>
      <c r="E50" s="87">
        <v>254000</v>
      </c>
      <c r="F50" s="88">
        <v>239413</v>
      </c>
      <c r="G50" s="150">
        <f t="shared" si="17"/>
        <v>60.04840732380236</v>
      </c>
      <c r="H50" s="84">
        <f t="shared" si="18"/>
        <v>60.04840732380236</v>
      </c>
      <c r="I50" s="151">
        <f t="shared" si="19"/>
        <v>94.25708661417322</v>
      </c>
    </row>
    <row r="51" spans="1:9" ht="12.75">
      <c r="A51" s="71">
        <v>18030200</v>
      </c>
      <c r="B51" s="86" t="s">
        <v>45</v>
      </c>
      <c r="C51" s="87">
        <v>44700</v>
      </c>
      <c r="D51" s="87">
        <v>44700</v>
      </c>
      <c r="E51" s="87">
        <v>33300</v>
      </c>
      <c r="F51" s="88">
        <v>157537</v>
      </c>
      <c r="G51" s="150">
        <f t="shared" si="17"/>
        <v>352.43176733780757</v>
      </c>
      <c r="H51" s="84">
        <f t="shared" si="18"/>
        <v>352.43176733780757</v>
      </c>
      <c r="I51" s="151">
        <f t="shared" si="19"/>
        <v>473.0840840840841</v>
      </c>
    </row>
    <row r="52" spans="1:9" ht="12.75">
      <c r="A52" s="80">
        <v>18040000</v>
      </c>
      <c r="B52" s="81" t="s">
        <v>174</v>
      </c>
      <c r="C52" s="82">
        <f>C56+C60+C62+C64</f>
        <v>0</v>
      </c>
      <c r="D52" s="82">
        <f>D56+D60+D62+D64</f>
        <v>0</v>
      </c>
      <c r="E52" s="82">
        <f>E56+E60+E62+E64</f>
        <v>0</v>
      </c>
      <c r="F52" s="82">
        <f>F56+F60+F62+F64+F54+F58</f>
        <v>-94655</v>
      </c>
      <c r="G52" s="150">
        <v>0</v>
      </c>
      <c r="H52" s="84">
        <v>0</v>
      </c>
      <c r="I52" s="151">
        <v>0</v>
      </c>
    </row>
    <row r="53" spans="1:9" ht="12.75">
      <c r="A53" s="80"/>
      <c r="B53" s="81" t="s">
        <v>175</v>
      </c>
      <c r="C53" s="82"/>
      <c r="D53" s="82"/>
      <c r="E53" s="82"/>
      <c r="F53" s="85"/>
      <c r="G53" s="150"/>
      <c r="H53" s="84"/>
      <c r="I53" s="151"/>
    </row>
    <row r="54" spans="1:9" ht="12.75">
      <c r="A54" s="80">
        <v>18040100</v>
      </c>
      <c r="B54" s="81" t="s">
        <v>176</v>
      </c>
      <c r="C54" s="82">
        <v>0</v>
      </c>
      <c r="D54" s="82">
        <v>0</v>
      </c>
      <c r="E54" s="82">
        <v>0</v>
      </c>
      <c r="F54" s="85">
        <v>-1128</v>
      </c>
      <c r="G54" s="150">
        <v>0</v>
      </c>
      <c r="H54" s="84">
        <v>0</v>
      </c>
      <c r="I54" s="151"/>
    </row>
    <row r="55" spans="1:9" ht="12.75">
      <c r="A55" s="80"/>
      <c r="B55" s="86" t="s">
        <v>267</v>
      </c>
      <c r="C55" s="82"/>
      <c r="D55" s="82"/>
      <c r="E55" s="82"/>
      <c r="F55" s="85"/>
      <c r="G55" s="150"/>
      <c r="H55" s="84"/>
      <c r="I55" s="151"/>
    </row>
    <row r="56" spans="1:9" ht="12.75">
      <c r="A56" s="71">
        <v>18040200</v>
      </c>
      <c r="B56" s="86" t="s">
        <v>176</v>
      </c>
      <c r="C56" s="87">
        <v>0</v>
      </c>
      <c r="D56" s="87">
        <v>0</v>
      </c>
      <c r="E56" s="87">
        <v>0</v>
      </c>
      <c r="F56" s="85">
        <v>-63794</v>
      </c>
      <c r="G56" s="150">
        <v>0</v>
      </c>
      <c r="H56" s="84">
        <v>0</v>
      </c>
      <c r="I56" s="151">
        <v>0</v>
      </c>
    </row>
    <row r="57" spans="1:9" ht="12.75">
      <c r="A57" s="71"/>
      <c r="B57" s="86" t="s">
        <v>177</v>
      </c>
      <c r="C57" s="87"/>
      <c r="D57" s="87"/>
      <c r="E57" s="87"/>
      <c r="F57" s="85"/>
      <c r="G57" s="150"/>
      <c r="H57" s="84"/>
      <c r="I57" s="151"/>
    </row>
    <row r="58" spans="1:9" ht="12.75">
      <c r="A58" s="71">
        <v>18040600</v>
      </c>
      <c r="B58" s="86" t="s">
        <v>268</v>
      </c>
      <c r="C58" s="87">
        <v>0</v>
      </c>
      <c r="D58" s="87">
        <v>0</v>
      </c>
      <c r="E58" s="87">
        <v>0</v>
      </c>
      <c r="F58" s="85">
        <v>-1261</v>
      </c>
      <c r="G58" s="150">
        <v>0</v>
      </c>
      <c r="H58" s="84">
        <v>0</v>
      </c>
      <c r="I58" s="151"/>
    </row>
    <row r="59" spans="1:9" ht="12.75">
      <c r="A59" s="71"/>
      <c r="B59" s="86" t="s">
        <v>267</v>
      </c>
      <c r="C59" s="87"/>
      <c r="D59" s="87"/>
      <c r="E59" s="87"/>
      <c r="F59" s="85"/>
      <c r="G59" s="150"/>
      <c r="H59" s="84"/>
      <c r="I59" s="151"/>
    </row>
    <row r="60" spans="1:9" ht="12.75">
      <c r="A60" s="71">
        <v>18040700</v>
      </c>
      <c r="B60" s="86" t="s">
        <v>178</v>
      </c>
      <c r="C60" s="87">
        <v>0</v>
      </c>
      <c r="D60" s="87">
        <v>0</v>
      </c>
      <c r="E60" s="87">
        <v>0</v>
      </c>
      <c r="F60" s="88">
        <v>-2687</v>
      </c>
      <c r="G60" s="150">
        <v>0</v>
      </c>
      <c r="H60" s="84">
        <v>0</v>
      </c>
      <c r="I60" s="151">
        <v>0</v>
      </c>
    </row>
    <row r="61" spans="1:9" ht="12.75">
      <c r="A61" s="71"/>
      <c r="B61" s="86" t="s">
        <v>179</v>
      </c>
      <c r="C61" s="87"/>
      <c r="D61" s="87"/>
      <c r="E61" s="87"/>
      <c r="F61" s="88"/>
      <c r="G61" s="150"/>
      <c r="H61" s="84"/>
      <c r="I61" s="151"/>
    </row>
    <row r="62" spans="1:9" ht="12.75">
      <c r="A62" s="71">
        <v>18040800</v>
      </c>
      <c r="B62" s="86" t="s">
        <v>180</v>
      </c>
      <c r="C62" s="87">
        <v>0</v>
      </c>
      <c r="D62" s="87">
        <v>0</v>
      </c>
      <c r="E62" s="87">
        <v>0</v>
      </c>
      <c r="F62" s="85">
        <v>-23280</v>
      </c>
      <c r="G62" s="150">
        <v>0</v>
      </c>
      <c r="H62" s="84">
        <v>0</v>
      </c>
      <c r="I62" s="151">
        <v>0</v>
      </c>
    </row>
    <row r="63" spans="1:9" ht="12.75">
      <c r="A63" s="71"/>
      <c r="B63" s="86" t="s">
        <v>181</v>
      </c>
      <c r="C63" s="87"/>
      <c r="D63" s="87"/>
      <c r="E63" s="87"/>
      <c r="F63" s="85"/>
      <c r="G63" s="150"/>
      <c r="H63" s="84"/>
      <c r="I63" s="151"/>
    </row>
    <row r="64" spans="1:9" ht="12.75">
      <c r="A64" s="71">
        <v>18041400</v>
      </c>
      <c r="B64" s="86" t="s">
        <v>182</v>
      </c>
      <c r="C64" s="87">
        <v>0</v>
      </c>
      <c r="D64" s="87">
        <v>0</v>
      </c>
      <c r="E64" s="87">
        <v>0</v>
      </c>
      <c r="F64" s="88">
        <v>-2505</v>
      </c>
      <c r="G64" s="150">
        <v>0</v>
      </c>
      <c r="H64" s="84">
        <v>0</v>
      </c>
      <c r="I64" s="151">
        <v>0</v>
      </c>
    </row>
    <row r="65" spans="1:9" ht="12.75">
      <c r="A65" s="71"/>
      <c r="B65" s="86" t="s">
        <v>183</v>
      </c>
      <c r="C65" s="87"/>
      <c r="D65" s="87"/>
      <c r="E65" s="87"/>
      <c r="F65" s="85"/>
      <c r="G65" s="150"/>
      <c r="H65" s="84"/>
      <c r="I65" s="151"/>
    </row>
    <row r="66" spans="1:9" ht="12.75">
      <c r="A66" s="80">
        <v>20000000</v>
      </c>
      <c r="B66" s="81" t="s">
        <v>46</v>
      </c>
      <c r="C66" s="82">
        <f>C67+C73+C84+C90</f>
        <v>8057400</v>
      </c>
      <c r="D66" s="82">
        <f>D67+D73+D84+D90</f>
        <v>8057400</v>
      </c>
      <c r="E66" s="82">
        <f>E67+E73+E84+E90</f>
        <v>5535000</v>
      </c>
      <c r="F66" s="82">
        <f>F67+F73+F90</f>
        <v>5085619</v>
      </c>
      <c r="G66" s="150">
        <f aca="true" t="shared" si="20" ref="G66:G67">F66/C66*100</f>
        <v>63.11737036761238</v>
      </c>
      <c r="H66" s="84">
        <f aca="true" t="shared" si="21" ref="H66:H68">F66/D66*100</f>
        <v>63.11737036761238</v>
      </c>
      <c r="I66" s="151">
        <f aca="true" t="shared" si="22" ref="I66:I67">F66/E66*100</f>
        <v>91.88110207768744</v>
      </c>
    </row>
    <row r="67" spans="1:9" ht="12.75">
      <c r="A67" s="80">
        <v>21000000</v>
      </c>
      <c r="B67" s="81" t="s">
        <v>47</v>
      </c>
      <c r="C67" s="82">
        <f>C69+C72+C68</f>
        <v>39500</v>
      </c>
      <c r="D67" s="82">
        <f>D69+D72+D68</f>
        <v>39500</v>
      </c>
      <c r="E67" s="82">
        <f>E69+E72+E68</f>
        <v>20400</v>
      </c>
      <c r="F67" s="82">
        <f>F69+F72+F68</f>
        <v>24483</v>
      </c>
      <c r="G67" s="150">
        <f t="shared" si="20"/>
        <v>61.982278481012656</v>
      </c>
      <c r="H67" s="84">
        <f t="shared" si="21"/>
        <v>61.982278481012656</v>
      </c>
      <c r="I67" s="151">
        <f t="shared" si="22"/>
        <v>120.01470588235294</v>
      </c>
    </row>
    <row r="68" spans="1:9" ht="12.75">
      <c r="A68" s="80">
        <v>21080500</v>
      </c>
      <c r="B68" s="81" t="s">
        <v>48</v>
      </c>
      <c r="C68" s="82">
        <v>7500</v>
      </c>
      <c r="D68" s="82">
        <v>7500</v>
      </c>
      <c r="E68" s="82">
        <v>0</v>
      </c>
      <c r="F68" s="85">
        <v>0</v>
      </c>
      <c r="G68" s="150">
        <v>0</v>
      </c>
      <c r="H68" s="84">
        <f t="shared" si="21"/>
        <v>0</v>
      </c>
      <c r="I68" s="151">
        <v>0</v>
      </c>
    </row>
    <row r="69" spans="1:9" ht="12.75">
      <c r="A69" s="80">
        <v>21080900</v>
      </c>
      <c r="B69" s="81" t="s">
        <v>184</v>
      </c>
      <c r="C69" s="82">
        <v>0</v>
      </c>
      <c r="D69" s="82">
        <v>0</v>
      </c>
      <c r="E69" s="82">
        <v>0</v>
      </c>
      <c r="F69" s="85">
        <v>2</v>
      </c>
      <c r="G69" s="150">
        <v>0</v>
      </c>
      <c r="H69" s="84">
        <v>0</v>
      </c>
      <c r="I69" s="151">
        <v>0</v>
      </c>
    </row>
    <row r="70" spans="1:9" ht="12.75">
      <c r="A70" s="80"/>
      <c r="B70" s="81" t="s">
        <v>185</v>
      </c>
      <c r="C70" s="82"/>
      <c r="D70" s="82"/>
      <c r="E70" s="82"/>
      <c r="F70" s="85"/>
      <c r="G70" s="150"/>
      <c r="H70" s="84"/>
      <c r="I70" s="151"/>
    </row>
    <row r="71" spans="1:9" ht="12.75">
      <c r="A71" s="80"/>
      <c r="B71" s="81" t="s">
        <v>186</v>
      </c>
      <c r="C71" s="82"/>
      <c r="D71" s="82"/>
      <c r="E71" s="82"/>
      <c r="F71" s="85"/>
      <c r="G71" s="150"/>
      <c r="H71" s="84"/>
      <c r="I71" s="151"/>
    </row>
    <row r="72" spans="1:9" ht="12.75">
      <c r="A72" s="71">
        <v>21081100</v>
      </c>
      <c r="B72" s="86" t="s">
        <v>49</v>
      </c>
      <c r="C72" s="87">
        <v>32000</v>
      </c>
      <c r="D72" s="87">
        <v>32000</v>
      </c>
      <c r="E72" s="87">
        <v>20400</v>
      </c>
      <c r="F72" s="92">
        <v>24481</v>
      </c>
      <c r="G72" s="150">
        <f aca="true" t="shared" si="23" ref="G72:G75">F72/C72*100</f>
        <v>76.50312500000001</v>
      </c>
      <c r="H72" s="84">
        <f aca="true" t="shared" si="24" ref="H72:H75">F72/D72*100</f>
        <v>76.50312500000001</v>
      </c>
      <c r="I72" s="151">
        <f aca="true" t="shared" si="25" ref="I72:I75">F72/E72*100</f>
        <v>120.00490196078431</v>
      </c>
    </row>
    <row r="73" spans="1:9" ht="12.75">
      <c r="A73" s="80">
        <v>22000000</v>
      </c>
      <c r="B73" s="81" t="s">
        <v>187</v>
      </c>
      <c r="C73" s="82">
        <f>C74</f>
        <v>5241900</v>
      </c>
      <c r="D73" s="82">
        <f>D74</f>
        <v>5241900</v>
      </c>
      <c r="E73" s="82">
        <f>E74</f>
        <v>3566000</v>
      </c>
      <c r="F73" s="82">
        <f>F74+F84</f>
        <v>5014299</v>
      </c>
      <c r="G73" s="150">
        <f t="shared" si="23"/>
        <v>95.65804383906598</v>
      </c>
      <c r="H73" s="84">
        <f t="shared" si="24"/>
        <v>95.65804383906598</v>
      </c>
      <c r="I73" s="151">
        <f t="shared" si="25"/>
        <v>140.6141054402692</v>
      </c>
    </row>
    <row r="74" spans="1:9" ht="12.75">
      <c r="A74" s="80">
        <v>22010000</v>
      </c>
      <c r="B74" s="81" t="s">
        <v>52</v>
      </c>
      <c r="C74" s="82">
        <f>C77+C75+C78+C80</f>
        <v>5241900</v>
      </c>
      <c r="D74" s="82">
        <f>D77+D75+D78+D80</f>
        <v>5241900</v>
      </c>
      <c r="E74" s="82">
        <f>E77+E75+E78+E80</f>
        <v>3566000</v>
      </c>
      <c r="F74" s="82">
        <f>F77+F75+F78+F80</f>
        <v>3082685</v>
      </c>
      <c r="G74" s="150">
        <f t="shared" si="23"/>
        <v>58.80854270398138</v>
      </c>
      <c r="H74" s="84">
        <f t="shared" si="24"/>
        <v>58.80854270398138</v>
      </c>
      <c r="I74" s="151">
        <f t="shared" si="25"/>
        <v>86.44657879977566</v>
      </c>
    </row>
    <row r="75" spans="1:9" ht="12.75">
      <c r="A75" s="80">
        <v>22010300</v>
      </c>
      <c r="B75" s="81" t="s">
        <v>188</v>
      </c>
      <c r="C75" s="82">
        <v>402000</v>
      </c>
      <c r="D75" s="82">
        <v>402000</v>
      </c>
      <c r="E75" s="82">
        <v>200000</v>
      </c>
      <c r="F75" s="85">
        <v>206811</v>
      </c>
      <c r="G75" s="150">
        <f t="shared" si="23"/>
        <v>51.44552238805971</v>
      </c>
      <c r="H75" s="84">
        <f t="shared" si="24"/>
        <v>51.44552238805971</v>
      </c>
      <c r="I75" s="151">
        <f t="shared" si="25"/>
        <v>103.40549999999999</v>
      </c>
    </row>
    <row r="76" spans="1:9" ht="12.75">
      <c r="A76" s="80"/>
      <c r="B76" s="81" t="s">
        <v>54</v>
      </c>
      <c r="C76" s="82"/>
      <c r="D76" s="82"/>
      <c r="E76" s="82"/>
      <c r="F76" s="85"/>
      <c r="G76" s="150"/>
      <c r="H76" s="84"/>
      <c r="I76" s="151"/>
    </row>
    <row r="77" spans="1:9" ht="12.75">
      <c r="A77" s="80">
        <v>22012500</v>
      </c>
      <c r="B77" s="81" t="s">
        <v>189</v>
      </c>
      <c r="C77" s="82">
        <v>3281600</v>
      </c>
      <c r="D77" s="82">
        <v>3281600</v>
      </c>
      <c r="E77" s="82">
        <v>2489000</v>
      </c>
      <c r="F77" s="85">
        <v>2210867</v>
      </c>
      <c r="G77" s="150">
        <f aca="true" t="shared" si="26" ref="G77:G78">F77/C77*100</f>
        <v>67.37161750365675</v>
      </c>
      <c r="H77" s="84">
        <f aca="true" t="shared" si="27" ref="H77:H78">F77/D77*100</f>
        <v>67.37161750365675</v>
      </c>
      <c r="I77" s="151">
        <f aca="true" t="shared" si="28" ref="I77:I78">F77/E77*100</f>
        <v>88.82551225391724</v>
      </c>
    </row>
    <row r="78" spans="1:9" ht="12.75">
      <c r="A78" s="80">
        <v>22012600</v>
      </c>
      <c r="B78" s="81" t="s">
        <v>190</v>
      </c>
      <c r="C78" s="82">
        <v>1528000</v>
      </c>
      <c r="D78" s="82">
        <v>1528000</v>
      </c>
      <c r="E78" s="82">
        <v>865000</v>
      </c>
      <c r="F78" s="85">
        <v>629220</v>
      </c>
      <c r="G78" s="150">
        <f t="shared" si="26"/>
        <v>41.17931937172774</v>
      </c>
      <c r="H78" s="84">
        <f t="shared" si="27"/>
        <v>41.17931937172774</v>
      </c>
      <c r="I78" s="151">
        <f t="shared" si="28"/>
        <v>72.7421965317919</v>
      </c>
    </row>
    <row r="79" spans="1:9" ht="12.75">
      <c r="A79" s="80"/>
      <c r="B79" s="81" t="s">
        <v>57</v>
      </c>
      <c r="C79" s="82"/>
      <c r="D79" s="82"/>
      <c r="E79" s="82"/>
      <c r="F79" s="85"/>
      <c r="G79" s="150"/>
      <c r="H79" s="84"/>
      <c r="I79" s="151"/>
    </row>
    <row r="80" spans="1:9" ht="12.75">
      <c r="A80" s="80">
        <v>22012900</v>
      </c>
      <c r="B80" s="81" t="s">
        <v>191</v>
      </c>
      <c r="C80" s="82">
        <v>30300</v>
      </c>
      <c r="D80" s="82">
        <v>30300</v>
      </c>
      <c r="E80" s="82">
        <v>12000</v>
      </c>
      <c r="F80" s="85">
        <v>35787</v>
      </c>
      <c r="G80" s="150">
        <f>F80/C80*100</f>
        <v>118.1089108910891</v>
      </c>
      <c r="H80" s="84">
        <f>F80/D80*100</f>
        <v>118.1089108910891</v>
      </c>
      <c r="I80" s="151">
        <f>F80/E80*100</f>
        <v>298.225</v>
      </c>
    </row>
    <row r="81" spans="1:9" ht="12.75">
      <c r="A81" s="80"/>
      <c r="B81" s="81" t="s">
        <v>192</v>
      </c>
      <c r="C81" s="82"/>
      <c r="D81" s="82"/>
      <c r="E81" s="82"/>
      <c r="F81" s="85"/>
      <c r="G81" s="150"/>
      <c r="H81" s="84"/>
      <c r="I81" s="151"/>
    </row>
    <row r="82" spans="1:9" ht="12.75">
      <c r="A82" s="80"/>
      <c r="B82" s="81" t="s">
        <v>193</v>
      </c>
      <c r="C82" s="82"/>
      <c r="D82" s="82"/>
      <c r="E82" s="82"/>
      <c r="F82" s="85"/>
      <c r="G82" s="150"/>
      <c r="H82" s="84"/>
      <c r="I82" s="151"/>
    </row>
    <row r="83" spans="1:9" ht="12.75">
      <c r="A83" s="80"/>
      <c r="B83" s="81" t="s">
        <v>194</v>
      </c>
      <c r="C83" s="82"/>
      <c r="D83" s="82"/>
      <c r="E83" s="82"/>
      <c r="F83" s="85"/>
      <c r="G83" s="150"/>
      <c r="H83" s="84"/>
      <c r="I83" s="151"/>
    </row>
    <row r="84" spans="1:9" ht="12.75">
      <c r="A84" s="80">
        <v>22090000</v>
      </c>
      <c r="B84" s="81" t="s">
        <v>62</v>
      </c>
      <c r="C84" s="82">
        <f>C85+C87+C88</f>
        <v>2720000</v>
      </c>
      <c r="D84" s="82">
        <f>D85+D87+D88</f>
        <v>2720000</v>
      </c>
      <c r="E84" s="82">
        <f>E85+E87+E88</f>
        <v>1921100</v>
      </c>
      <c r="F84" s="82">
        <f>F85+F87+F88</f>
        <v>1931614</v>
      </c>
      <c r="G84" s="150">
        <f aca="true" t="shared" si="29" ref="G84:G85">F84/C84*100</f>
        <v>71.0152205882353</v>
      </c>
      <c r="H84" s="84">
        <f aca="true" t="shared" si="30" ref="H84:H85">F84/D84*100</f>
        <v>71.0152205882353</v>
      </c>
      <c r="I84" s="151">
        <f aca="true" t="shared" si="31" ref="I84:I85">F84/E84*100</f>
        <v>100.54729061475196</v>
      </c>
    </row>
    <row r="85" spans="1:9" ht="12.75">
      <c r="A85" s="71">
        <v>22090100</v>
      </c>
      <c r="B85" s="86" t="s">
        <v>195</v>
      </c>
      <c r="C85" s="87">
        <v>14100</v>
      </c>
      <c r="D85" s="87">
        <v>14100</v>
      </c>
      <c r="E85" s="87">
        <v>11100</v>
      </c>
      <c r="F85" s="88">
        <v>181205</v>
      </c>
      <c r="G85" s="150">
        <f t="shared" si="29"/>
        <v>1285.1418439716313</v>
      </c>
      <c r="H85" s="84">
        <f t="shared" si="30"/>
        <v>1285.1418439716313</v>
      </c>
      <c r="I85" s="151">
        <f t="shared" si="31"/>
        <v>1632.4774774774774</v>
      </c>
    </row>
    <row r="86" spans="1:9" ht="12.75">
      <c r="A86" s="71"/>
      <c r="B86" s="86" t="s">
        <v>196</v>
      </c>
      <c r="C86" s="87"/>
      <c r="D86" s="87"/>
      <c r="E86" s="87"/>
      <c r="F86" s="88"/>
      <c r="G86" s="150"/>
      <c r="H86" s="84"/>
      <c r="I86" s="151"/>
    </row>
    <row r="87" spans="1:9" ht="12.75">
      <c r="A87" s="71">
        <v>22090200</v>
      </c>
      <c r="B87" s="86" t="s">
        <v>65</v>
      </c>
      <c r="C87" s="87">
        <v>0</v>
      </c>
      <c r="D87" s="87">
        <v>0</v>
      </c>
      <c r="E87" s="87">
        <v>0</v>
      </c>
      <c r="F87" s="88">
        <v>8828</v>
      </c>
      <c r="G87" s="150">
        <v>0</v>
      </c>
      <c r="H87" s="84">
        <v>0</v>
      </c>
      <c r="I87" s="151">
        <v>0</v>
      </c>
    </row>
    <row r="88" spans="1:9" ht="12.75">
      <c r="A88" s="71">
        <v>22090400</v>
      </c>
      <c r="B88" s="86" t="s">
        <v>197</v>
      </c>
      <c r="C88" s="87">
        <v>2705900</v>
      </c>
      <c r="D88" s="87">
        <v>2705900</v>
      </c>
      <c r="E88" s="87">
        <v>1910000</v>
      </c>
      <c r="F88" s="88">
        <v>1741581</v>
      </c>
      <c r="G88" s="150">
        <f>F88/C88*100</f>
        <v>64.3623563324587</v>
      </c>
      <c r="H88" s="84">
        <f>F88/D88*100</f>
        <v>64.3623563324587</v>
      </c>
      <c r="I88" s="151">
        <f>F88/E88*100</f>
        <v>91.18225130890052</v>
      </c>
    </row>
    <row r="89" spans="1:9" ht="12.75">
      <c r="A89" s="71"/>
      <c r="B89" s="86" t="s">
        <v>198</v>
      </c>
      <c r="C89" s="87"/>
      <c r="D89" s="87"/>
      <c r="E89" s="87"/>
      <c r="F89" s="88"/>
      <c r="G89" s="150"/>
      <c r="H89" s="84"/>
      <c r="I89" s="151"/>
    </row>
    <row r="90" spans="1:9" ht="12.75">
      <c r="A90" s="80">
        <v>24000000</v>
      </c>
      <c r="B90" s="81" t="s">
        <v>70</v>
      </c>
      <c r="C90" s="82">
        <f>C91</f>
        <v>56000</v>
      </c>
      <c r="D90" s="82">
        <f>D91</f>
        <v>56000</v>
      </c>
      <c r="E90" s="82">
        <f>E91</f>
        <v>27500</v>
      </c>
      <c r="F90" s="85">
        <f>F91</f>
        <v>46837</v>
      </c>
      <c r="G90" s="150">
        <f aca="true" t="shared" si="32" ref="G90:G92">F90/C90*100</f>
        <v>83.6375</v>
      </c>
      <c r="H90" s="84">
        <f aca="true" t="shared" si="33" ref="H90:H92">F90/D90*100</f>
        <v>83.6375</v>
      </c>
      <c r="I90" s="151">
        <f aca="true" t="shared" si="34" ref="I90:I92">F90/E90*100</f>
        <v>170.31636363636363</v>
      </c>
    </row>
    <row r="91" spans="1:9" ht="12.75">
      <c r="A91" s="80">
        <v>24060000</v>
      </c>
      <c r="B91" s="81" t="s">
        <v>48</v>
      </c>
      <c r="C91" s="82">
        <f>C92+C93</f>
        <v>56000</v>
      </c>
      <c r="D91" s="82">
        <f>D92+D93</f>
        <v>56000</v>
      </c>
      <c r="E91" s="82">
        <f>E92+E93</f>
        <v>27500</v>
      </c>
      <c r="F91" s="82">
        <f>F92+F93</f>
        <v>46837</v>
      </c>
      <c r="G91" s="150">
        <f t="shared" si="32"/>
        <v>83.6375</v>
      </c>
      <c r="H91" s="84">
        <f t="shared" si="33"/>
        <v>83.6375</v>
      </c>
      <c r="I91" s="151">
        <f t="shared" si="34"/>
        <v>170.31636363636363</v>
      </c>
    </row>
    <row r="92" spans="1:9" ht="12.75">
      <c r="A92" s="71">
        <v>24060300</v>
      </c>
      <c r="B92" s="86" t="s">
        <v>48</v>
      </c>
      <c r="C92" s="87">
        <v>56000</v>
      </c>
      <c r="D92" s="87">
        <v>56000</v>
      </c>
      <c r="E92" s="87">
        <v>27500</v>
      </c>
      <c r="F92" s="88">
        <v>46357</v>
      </c>
      <c r="G92" s="150">
        <f t="shared" si="32"/>
        <v>82.78035714285714</v>
      </c>
      <c r="H92" s="84">
        <f t="shared" si="33"/>
        <v>82.78035714285714</v>
      </c>
      <c r="I92" s="151">
        <f t="shared" si="34"/>
        <v>168.57090909090908</v>
      </c>
    </row>
    <row r="93" spans="1:9" ht="12.75">
      <c r="A93" s="71">
        <v>24060600</v>
      </c>
      <c r="B93" s="86" t="s">
        <v>294</v>
      </c>
      <c r="C93" s="87">
        <v>0</v>
      </c>
      <c r="D93" s="87">
        <v>0</v>
      </c>
      <c r="E93" s="87">
        <v>0</v>
      </c>
      <c r="F93" s="88">
        <v>480</v>
      </c>
      <c r="G93" s="150">
        <v>0</v>
      </c>
      <c r="H93" s="84">
        <v>0</v>
      </c>
      <c r="I93" s="151">
        <v>0</v>
      </c>
    </row>
    <row r="94" spans="1:9" ht="12.75">
      <c r="A94" s="80">
        <v>30000000</v>
      </c>
      <c r="B94" s="81" t="s">
        <v>199</v>
      </c>
      <c r="C94" s="82">
        <f aca="true" t="shared" si="35" ref="C94:C95">C95</f>
        <v>28000</v>
      </c>
      <c r="D94" s="82">
        <f aca="true" t="shared" si="36" ref="D94:D95">D95</f>
        <v>28000</v>
      </c>
      <c r="E94" s="82">
        <f aca="true" t="shared" si="37" ref="E94:E95">E95</f>
        <v>16400</v>
      </c>
      <c r="F94" s="85">
        <f aca="true" t="shared" si="38" ref="F94:F95">F95</f>
        <v>20600</v>
      </c>
      <c r="G94" s="150">
        <f aca="true" t="shared" si="39" ref="G94:G96">F94/C94*100</f>
        <v>73.57142857142858</v>
      </c>
      <c r="H94" s="84">
        <f aca="true" t="shared" si="40" ref="H94:H96">F94/D94*100</f>
        <v>73.57142857142858</v>
      </c>
      <c r="I94" s="151">
        <f aca="true" t="shared" si="41" ref="I94:I96">F94/E94*100</f>
        <v>125.60975609756098</v>
      </c>
    </row>
    <row r="95" spans="1:9" ht="12.75">
      <c r="A95" s="80">
        <v>31000000</v>
      </c>
      <c r="B95" s="81" t="s">
        <v>77</v>
      </c>
      <c r="C95" s="82">
        <f t="shared" si="35"/>
        <v>28000</v>
      </c>
      <c r="D95" s="82">
        <f t="shared" si="36"/>
        <v>28000</v>
      </c>
      <c r="E95" s="82">
        <f t="shared" si="37"/>
        <v>16400</v>
      </c>
      <c r="F95" s="85">
        <f t="shared" si="38"/>
        <v>20600</v>
      </c>
      <c r="G95" s="150">
        <f t="shared" si="39"/>
        <v>73.57142857142858</v>
      </c>
      <c r="H95" s="84">
        <f t="shared" si="40"/>
        <v>73.57142857142858</v>
      </c>
      <c r="I95" s="151">
        <f t="shared" si="41"/>
        <v>125.60975609756098</v>
      </c>
    </row>
    <row r="96" spans="1:9" ht="12.75">
      <c r="A96" s="71">
        <v>31010200</v>
      </c>
      <c r="B96" s="86" t="s">
        <v>200</v>
      </c>
      <c r="C96" s="87">
        <v>28000</v>
      </c>
      <c r="D96" s="87">
        <v>28000</v>
      </c>
      <c r="E96" s="87">
        <v>16400</v>
      </c>
      <c r="F96" s="88">
        <v>20600</v>
      </c>
      <c r="G96" s="150">
        <f t="shared" si="39"/>
        <v>73.57142857142858</v>
      </c>
      <c r="H96" s="84">
        <f t="shared" si="40"/>
        <v>73.57142857142858</v>
      </c>
      <c r="I96" s="151">
        <f t="shared" si="41"/>
        <v>125.60975609756098</v>
      </c>
    </row>
    <row r="97" spans="1:9" ht="12.75">
      <c r="A97" s="71"/>
      <c r="B97" s="86" t="s">
        <v>201</v>
      </c>
      <c r="C97" s="87"/>
      <c r="D97" s="87"/>
      <c r="E97" s="87"/>
      <c r="F97" s="85"/>
      <c r="G97" s="150"/>
      <c r="H97" s="84"/>
      <c r="I97" s="151"/>
    </row>
    <row r="98" spans="1:9" ht="13.5">
      <c r="A98" s="71"/>
      <c r="B98" s="86" t="s">
        <v>202</v>
      </c>
      <c r="C98" s="87"/>
      <c r="D98" s="87"/>
      <c r="E98" s="87"/>
      <c r="F98" s="85"/>
      <c r="G98" s="152"/>
      <c r="H98" s="93"/>
      <c r="I98" s="151"/>
    </row>
    <row r="99" spans="1:9" ht="15.75">
      <c r="A99" s="94">
        <v>900101</v>
      </c>
      <c r="B99" s="95" t="s">
        <v>203</v>
      </c>
      <c r="C99" s="96">
        <f>C15+C66+C94</f>
        <v>54802700</v>
      </c>
      <c r="D99" s="96">
        <f>D15+D66+D94</f>
        <v>126632190</v>
      </c>
      <c r="E99" s="96">
        <f>E15+E66+E94</f>
        <v>82080100</v>
      </c>
      <c r="F99" s="96">
        <f>F15+F66+F94</f>
        <v>83861490</v>
      </c>
      <c r="G99" s="97">
        <f>F99/C99*100</f>
        <v>153.02437653619256</v>
      </c>
      <c r="H99" s="97">
        <f>F99/D99*100</f>
        <v>66.22446472733354</v>
      </c>
      <c r="I99" s="97">
        <f>F99/E99*100</f>
        <v>102.17030681005505</v>
      </c>
    </row>
    <row r="100" spans="1:9" ht="15.75">
      <c r="A100" s="94"/>
      <c r="B100" s="95"/>
      <c r="C100" s="96"/>
      <c r="D100" s="96"/>
      <c r="E100" s="96"/>
      <c r="F100" s="96"/>
      <c r="G100" s="97"/>
      <c r="H100" s="97"/>
      <c r="I100" s="97"/>
    </row>
    <row r="101" spans="1:9" ht="12.75">
      <c r="A101" s="80">
        <v>40000000</v>
      </c>
      <c r="B101" s="98" t="s">
        <v>82</v>
      </c>
      <c r="C101" s="85">
        <f aca="true" t="shared" si="42" ref="C101:C102">C102</f>
        <v>288371918</v>
      </c>
      <c r="D101" s="85">
        <f aca="true" t="shared" si="43" ref="D101:D102">D102</f>
        <v>311859423</v>
      </c>
      <c r="E101" s="85">
        <f aca="true" t="shared" si="44" ref="E101:E102">E102</f>
        <v>261179260</v>
      </c>
      <c r="F101" s="85">
        <f aca="true" t="shared" si="45" ref="F101:F102">F102</f>
        <v>257958292</v>
      </c>
      <c r="G101" s="153">
        <f aca="true" t="shared" si="46" ref="G101:G103">F101/C101*100</f>
        <v>89.45333296982129</v>
      </c>
      <c r="H101" s="99">
        <f aca="true" t="shared" si="47" ref="H101:H103">F101/D101*100</f>
        <v>82.71620896316479</v>
      </c>
      <c r="I101" s="149">
        <f aca="true" t="shared" si="48" ref="I101:I103">F101/E101*100</f>
        <v>98.76675965771555</v>
      </c>
    </row>
    <row r="102" spans="1:9" ht="12.75">
      <c r="A102" s="80">
        <v>41000000</v>
      </c>
      <c r="B102" s="100" t="s">
        <v>83</v>
      </c>
      <c r="C102" s="85">
        <f t="shared" si="42"/>
        <v>288371918</v>
      </c>
      <c r="D102" s="85">
        <f t="shared" si="43"/>
        <v>311859423</v>
      </c>
      <c r="E102" s="85">
        <f t="shared" si="44"/>
        <v>261179260</v>
      </c>
      <c r="F102" s="85">
        <f t="shared" si="45"/>
        <v>257958292</v>
      </c>
      <c r="G102" s="150">
        <f t="shared" si="46"/>
        <v>89.45333296982129</v>
      </c>
      <c r="H102" s="154">
        <f t="shared" si="47"/>
        <v>82.71620896316479</v>
      </c>
      <c r="I102" s="151">
        <f t="shared" si="48"/>
        <v>98.76675965771555</v>
      </c>
    </row>
    <row r="103" spans="1:9" ht="12.75">
      <c r="A103" s="80">
        <v>41030000</v>
      </c>
      <c r="B103" s="100" t="s">
        <v>84</v>
      </c>
      <c r="C103" s="85">
        <f>C105+C109+C113+C116+C117+C152</f>
        <v>288371918</v>
      </c>
      <c r="D103" s="85">
        <f>D105+D109+D113+D116+D117+D152</f>
        <v>311859423</v>
      </c>
      <c r="E103" s="85">
        <f>E105+E109+E113+E116+E117+E152</f>
        <v>261179260</v>
      </c>
      <c r="F103" s="85">
        <f>F105+F109+F113+F116+F117+F152</f>
        <v>257958292</v>
      </c>
      <c r="G103" s="150">
        <f t="shared" si="46"/>
        <v>89.45333296982129</v>
      </c>
      <c r="H103" s="154">
        <f t="shared" si="47"/>
        <v>82.71620896316479</v>
      </c>
      <c r="I103" s="151">
        <f t="shared" si="48"/>
        <v>98.76675965771555</v>
      </c>
    </row>
    <row r="104" spans="1:9" ht="12.75">
      <c r="A104" s="71"/>
      <c r="B104" s="70" t="s">
        <v>85</v>
      </c>
      <c r="C104" s="90"/>
      <c r="D104" s="90"/>
      <c r="E104" s="82"/>
      <c r="F104" s="82"/>
      <c r="G104" s="150"/>
      <c r="H104" s="154"/>
      <c r="I104" s="151"/>
    </row>
    <row r="105" spans="1:9" ht="12.75">
      <c r="A105" s="71">
        <v>41030600</v>
      </c>
      <c r="B105" s="70" t="s">
        <v>204</v>
      </c>
      <c r="C105" s="101">
        <v>117323500</v>
      </c>
      <c r="D105" s="101">
        <v>117601996</v>
      </c>
      <c r="E105" s="167">
        <v>90023692</v>
      </c>
      <c r="F105" s="102">
        <v>90023692</v>
      </c>
      <c r="G105" s="150">
        <f>F105/C105*100</f>
        <v>76.73116809505342</v>
      </c>
      <c r="H105" s="154">
        <f>F105/D105*100</f>
        <v>76.54945924557268</v>
      </c>
      <c r="I105" s="151">
        <f>F105/E105*100</f>
        <v>100</v>
      </c>
    </row>
    <row r="106" spans="1:9" ht="12.75">
      <c r="A106" s="71"/>
      <c r="B106" s="70" t="s">
        <v>205</v>
      </c>
      <c r="C106" s="90"/>
      <c r="D106" s="101"/>
      <c r="E106" s="167"/>
      <c r="F106" s="102"/>
      <c r="G106" s="150"/>
      <c r="H106" s="154"/>
      <c r="I106" s="151"/>
    </row>
    <row r="107" spans="1:9" ht="12.75">
      <c r="A107" s="71"/>
      <c r="B107" s="70" t="s">
        <v>206</v>
      </c>
      <c r="C107" s="90"/>
      <c r="D107" s="101"/>
      <c r="E107" s="111"/>
      <c r="F107" s="82"/>
      <c r="G107" s="150"/>
      <c r="H107" s="154"/>
      <c r="I107" s="151"/>
    </row>
    <row r="108" spans="1:9" ht="12.75">
      <c r="A108" s="71"/>
      <c r="B108" s="70" t="s">
        <v>207</v>
      </c>
      <c r="C108" s="90"/>
      <c r="D108" s="101"/>
      <c r="E108" s="111"/>
      <c r="F108" s="82"/>
      <c r="G108" s="150"/>
      <c r="H108" s="154"/>
      <c r="I108" s="151"/>
    </row>
    <row r="109" spans="1:9" ht="12.75">
      <c r="A109" s="71">
        <v>41030800</v>
      </c>
      <c r="B109" s="70" t="s">
        <v>208</v>
      </c>
      <c r="C109" s="90">
        <v>81555600</v>
      </c>
      <c r="D109" s="101">
        <v>59373300</v>
      </c>
      <c r="E109" s="111">
        <v>58806230</v>
      </c>
      <c r="F109" s="82">
        <v>58806230</v>
      </c>
      <c r="G109" s="150">
        <f>F109/C109*100</f>
        <v>72.10569231297421</v>
      </c>
      <c r="H109" s="154">
        <f>F109/D109*100</f>
        <v>99.04490739103267</v>
      </c>
      <c r="I109" s="151">
        <f>F109/E109*100</f>
        <v>100</v>
      </c>
    </row>
    <row r="110" spans="1:9" ht="12.75">
      <c r="A110" s="71"/>
      <c r="B110" s="70" t="s">
        <v>209</v>
      </c>
      <c r="C110" s="90"/>
      <c r="D110" s="101"/>
      <c r="E110" s="167"/>
      <c r="F110" s="87"/>
      <c r="G110" s="150"/>
      <c r="H110" s="154"/>
      <c r="I110" s="151"/>
    </row>
    <row r="111" spans="1:9" ht="12.75">
      <c r="A111" s="71"/>
      <c r="B111" s="70" t="s">
        <v>210</v>
      </c>
      <c r="C111" s="90"/>
      <c r="D111" s="101"/>
      <c r="E111" s="111"/>
      <c r="F111" s="82"/>
      <c r="G111" s="150"/>
      <c r="H111" s="154"/>
      <c r="I111" s="151"/>
    </row>
    <row r="112" spans="1:9" ht="12.75">
      <c r="A112" s="71"/>
      <c r="B112" s="70" t="s">
        <v>211</v>
      </c>
      <c r="C112" s="90"/>
      <c r="D112" s="101"/>
      <c r="E112" s="167"/>
      <c r="F112" s="102"/>
      <c r="G112" s="150"/>
      <c r="H112" s="154"/>
      <c r="I112" s="151"/>
    </row>
    <row r="113" spans="1:9" ht="12.75">
      <c r="A113" s="71">
        <v>41031000</v>
      </c>
      <c r="B113" s="70" t="s">
        <v>212</v>
      </c>
      <c r="C113" s="90">
        <v>8640</v>
      </c>
      <c r="D113" s="101">
        <v>10380</v>
      </c>
      <c r="E113" s="105">
        <v>7658</v>
      </c>
      <c r="F113" s="102">
        <v>7658</v>
      </c>
      <c r="G113" s="150">
        <f>F113/C113*100</f>
        <v>88.63425925925927</v>
      </c>
      <c r="H113" s="154">
        <f>F113/D113*100</f>
        <v>73.77649325626204</v>
      </c>
      <c r="I113" s="151">
        <f>F113/E113*100</f>
        <v>100</v>
      </c>
    </row>
    <row r="114" spans="1:9" ht="12.75">
      <c r="A114" s="71"/>
      <c r="B114" s="70" t="s">
        <v>213</v>
      </c>
      <c r="C114" s="90"/>
      <c r="D114" s="101"/>
      <c r="E114" s="105"/>
      <c r="F114" s="102"/>
      <c r="G114" s="150"/>
      <c r="H114" s="154"/>
      <c r="I114" s="151"/>
    </row>
    <row r="115" spans="1:9" ht="12.75">
      <c r="A115" s="71"/>
      <c r="B115" s="70" t="s">
        <v>214</v>
      </c>
      <c r="C115" s="90"/>
      <c r="D115" s="101"/>
      <c r="E115" s="105"/>
      <c r="F115" s="102"/>
      <c r="G115" s="150"/>
      <c r="H115" s="154"/>
      <c r="I115" s="151"/>
    </row>
    <row r="116" spans="1:9" ht="12.75">
      <c r="A116" s="103">
        <v>41033900</v>
      </c>
      <c r="B116" s="104" t="s">
        <v>97</v>
      </c>
      <c r="C116" s="101">
        <v>54144043</v>
      </c>
      <c r="D116" s="101">
        <v>92590454</v>
      </c>
      <c r="E116" s="101">
        <v>71044925</v>
      </c>
      <c r="F116" s="105">
        <v>70079120</v>
      </c>
      <c r="G116" s="155">
        <f aca="true" t="shared" si="49" ref="G116:G118">F116/C116*100</f>
        <v>129.43089602673373</v>
      </c>
      <c r="H116" s="154">
        <f aca="true" t="shared" si="50" ref="H116:H118">F116/D116*100</f>
        <v>75.68719773206858</v>
      </c>
      <c r="I116" s="156">
        <f aca="true" t="shared" si="51" ref="I116:I117">F116/E116*100</f>
        <v>98.64057144123947</v>
      </c>
    </row>
    <row r="117" spans="1:9" ht="12.75">
      <c r="A117" s="107">
        <v>41035000</v>
      </c>
      <c r="B117" s="108" t="s">
        <v>98</v>
      </c>
      <c r="C117" s="101">
        <f>C118+C122+C125+C129+C131+C132+C134+C139+C143+C145+C146+C148</f>
        <v>34179502</v>
      </c>
      <c r="D117" s="101">
        <f>D118+D122+D125+D129+D131+D132+D134+D139+D143+D145+D146+D148</f>
        <v>41195960</v>
      </c>
      <c r="E117" s="101">
        <f>E118+E122+E125+E129+E131+E132+E134+E139+E143+E145+E146+E148</f>
        <v>40466411</v>
      </c>
      <c r="F117" s="101">
        <f>F118+F122+F125+F129+F131+F132+F134+F139+F143+F145+F146+F148</f>
        <v>38311694</v>
      </c>
      <c r="G117" s="155">
        <f t="shared" si="49"/>
        <v>112.08967877881895</v>
      </c>
      <c r="H117" s="154">
        <f t="shared" si="50"/>
        <v>92.99866783053484</v>
      </c>
      <c r="I117" s="156">
        <f t="shared" si="51"/>
        <v>94.67529502431042</v>
      </c>
    </row>
    <row r="118" spans="1:9" ht="12.75">
      <c r="A118" s="103">
        <v>41035000</v>
      </c>
      <c r="B118" s="104" t="s">
        <v>215</v>
      </c>
      <c r="C118" s="90">
        <v>7500</v>
      </c>
      <c r="D118" s="101">
        <v>7500</v>
      </c>
      <c r="E118" s="105">
        <v>7500</v>
      </c>
      <c r="F118" s="105">
        <v>0</v>
      </c>
      <c r="G118" s="155">
        <f t="shared" si="49"/>
        <v>0</v>
      </c>
      <c r="H118" s="154">
        <f t="shared" si="50"/>
        <v>0</v>
      </c>
      <c r="I118" s="156">
        <v>0</v>
      </c>
    </row>
    <row r="119" spans="1:9" ht="12.75">
      <c r="A119" s="103"/>
      <c r="B119" s="104" t="s">
        <v>110</v>
      </c>
      <c r="C119" s="90"/>
      <c r="D119" s="101"/>
      <c r="E119" s="105"/>
      <c r="F119" s="105"/>
      <c r="G119" s="155"/>
      <c r="H119" s="154"/>
      <c r="I119" s="156"/>
    </row>
    <row r="120" spans="1:9" ht="12.75">
      <c r="A120" s="103"/>
      <c r="B120" s="104" t="s">
        <v>111</v>
      </c>
      <c r="C120" s="90"/>
      <c r="D120" s="101"/>
      <c r="E120" s="105"/>
      <c r="F120" s="105"/>
      <c r="G120" s="155"/>
      <c r="H120" s="154"/>
      <c r="I120" s="156"/>
    </row>
    <row r="121" spans="1:9" ht="12.75">
      <c r="A121" s="103"/>
      <c r="B121" s="104" t="s">
        <v>216</v>
      </c>
      <c r="C121" s="90"/>
      <c r="D121" s="101"/>
      <c r="E121" s="105"/>
      <c r="F121" s="105"/>
      <c r="G121" s="155"/>
      <c r="H121" s="154"/>
      <c r="I121" s="156"/>
    </row>
    <row r="122" spans="1:9" ht="12.75">
      <c r="A122" s="103">
        <v>41035000</v>
      </c>
      <c r="B122" s="104" t="s">
        <v>217</v>
      </c>
      <c r="C122" s="90">
        <v>9969</v>
      </c>
      <c r="D122" s="101">
        <v>106296</v>
      </c>
      <c r="E122" s="105">
        <v>62949</v>
      </c>
      <c r="F122" s="105">
        <v>10195</v>
      </c>
      <c r="G122" s="155">
        <f>F122/C122*100</f>
        <v>102.26702778613704</v>
      </c>
      <c r="H122" s="154">
        <f>F122/D122*100</f>
        <v>9.591141717468203</v>
      </c>
      <c r="I122" s="156">
        <f>F122/E122*100</f>
        <v>16.195650447187408</v>
      </c>
    </row>
    <row r="123" spans="1:9" ht="12.75">
      <c r="A123" s="103"/>
      <c r="B123" s="104" t="s">
        <v>218</v>
      </c>
      <c r="C123" s="90"/>
      <c r="D123" s="101"/>
      <c r="E123" s="105"/>
      <c r="F123" s="105"/>
      <c r="G123" s="155"/>
      <c r="H123" s="154"/>
      <c r="I123" s="156"/>
    </row>
    <row r="124" spans="1:9" ht="12.75">
      <c r="A124" s="103"/>
      <c r="B124" s="104" t="s">
        <v>117</v>
      </c>
      <c r="C124" s="90"/>
      <c r="D124" s="101"/>
      <c r="E124" s="105"/>
      <c r="F124" s="105"/>
      <c r="G124" s="155"/>
      <c r="H124" s="154"/>
      <c r="I124" s="156"/>
    </row>
    <row r="125" spans="1:9" ht="12.75">
      <c r="A125" s="103">
        <v>41035000</v>
      </c>
      <c r="B125" s="104" t="s">
        <v>215</v>
      </c>
      <c r="C125" s="90">
        <v>360000</v>
      </c>
      <c r="D125" s="101">
        <v>360000</v>
      </c>
      <c r="E125" s="105">
        <v>360000</v>
      </c>
      <c r="F125" s="105">
        <v>198240</v>
      </c>
      <c r="G125" s="155">
        <f>F125/C125*100</f>
        <v>55.06666666666666</v>
      </c>
      <c r="H125" s="154">
        <f>F125/D125*100</f>
        <v>55.06666666666666</v>
      </c>
      <c r="I125" s="156">
        <f>F125/E125*100</f>
        <v>55.06666666666666</v>
      </c>
    </row>
    <row r="126" spans="1:9" ht="12.75">
      <c r="A126" s="103"/>
      <c r="B126" s="104" t="s">
        <v>110</v>
      </c>
      <c r="C126" s="90"/>
      <c r="D126" s="101"/>
      <c r="E126" s="105"/>
      <c r="F126" s="105"/>
      <c r="G126" s="155"/>
      <c r="H126" s="154"/>
      <c r="I126" s="156"/>
    </row>
    <row r="127" spans="1:9" ht="12.75">
      <c r="A127" s="103"/>
      <c r="B127" s="104" t="s">
        <v>113</v>
      </c>
      <c r="C127" s="90"/>
      <c r="D127" s="101"/>
      <c r="E127" s="105"/>
      <c r="F127" s="105"/>
      <c r="G127" s="155"/>
      <c r="H127" s="154"/>
      <c r="I127" s="156"/>
    </row>
    <row r="128" spans="1:9" ht="12.75">
      <c r="A128" s="103"/>
      <c r="B128" s="109" t="s">
        <v>219</v>
      </c>
      <c r="C128" s="90"/>
      <c r="D128" s="101"/>
      <c r="E128" s="105"/>
      <c r="F128" s="105"/>
      <c r="G128" s="155"/>
      <c r="H128" s="154"/>
      <c r="I128" s="156"/>
    </row>
    <row r="129" spans="1:9" ht="12.75">
      <c r="A129" s="103">
        <v>41035000</v>
      </c>
      <c r="B129" s="104" t="s">
        <v>99</v>
      </c>
      <c r="C129" s="101">
        <v>50000</v>
      </c>
      <c r="D129" s="101">
        <v>50000</v>
      </c>
      <c r="E129" s="105">
        <v>50000</v>
      </c>
      <c r="F129" s="105">
        <v>30376</v>
      </c>
      <c r="G129" s="155">
        <f>F129/C129*100</f>
        <v>60.751999999999995</v>
      </c>
      <c r="H129" s="154">
        <f>F129/D129*100</f>
        <v>60.751999999999995</v>
      </c>
      <c r="I129" s="156">
        <f>F129/E129*100</f>
        <v>60.751999999999995</v>
      </c>
    </row>
    <row r="130" spans="1:9" ht="12.75">
      <c r="A130" s="103"/>
      <c r="B130" s="109" t="s">
        <v>269</v>
      </c>
      <c r="C130" s="101"/>
      <c r="D130" s="101"/>
      <c r="E130" s="105"/>
      <c r="F130" s="105"/>
      <c r="G130" s="155"/>
      <c r="H130" s="154"/>
      <c r="I130" s="156"/>
    </row>
    <row r="131" spans="1:9" ht="12.75">
      <c r="A131" s="103">
        <v>41035000</v>
      </c>
      <c r="B131" s="104" t="s">
        <v>101</v>
      </c>
      <c r="C131" s="101">
        <v>33260600</v>
      </c>
      <c r="D131" s="101">
        <v>35040836</v>
      </c>
      <c r="E131" s="105">
        <v>34354634</v>
      </c>
      <c r="F131" s="105">
        <v>33824729</v>
      </c>
      <c r="G131" s="155">
        <f aca="true" t="shared" si="52" ref="G131:G132">F131/C131*100</f>
        <v>101.69608786371865</v>
      </c>
      <c r="H131" s="154">
        <f aca="true" t="shared" si="53" ref="H131:H132">F131/D131*100</f>
        <v>96.52945780174879</v>
      </c>
      <c r="I131" s="156">
        <f aca="true" t="shared" si="54" ref="I131:I132">F131/E131*100</f>
        <v>98.45754433011861</v>
      </c>
    </row>
    <row r="132" spans="1:9" ht="12.75">
      <c r="A132" s="103">
        <v>41035000</v>
      </c>
      <c r="B132" s="104" t="s">
        <v>270</v>
      </c>
      <c r="C132" s="101">
        <v>391433</v>
      </c>
      <c r="D132" s="101">
        <v>391433</v>
      </c>
      <c r="E132" s="105">
        <v>391433</v>
      </c>
      <c r="F132" s="105">
        <v>365991</v>
      </c>
      <c r="G132" s="155">
        <f t="shared" si="52"/>
        <v>93.50029251493869</v>
      </c>
      <c r="H132" s="154">
        <f t="shared" si="53"/>
        <v>93.50029251493869</v>
      </c>
      <c r="I132" s="156">
        <f t="shared" si="54"/>
        <v>93.50029251493869</v>
      </c>
    </row>
    <row r="133" spans="1:9" ht="12.75">
      <c r="A133" s="103"/>
      <c r="B133" s="109" t="s">
        <v>250</v>
      </c>
      <c r="C133" s="101"/>
      <c r="D133" s="101"/>
      <c r="E133" s="105"/>
      <c r="F133" s="105"/>
      <c r="G133" s="155"/>
      <c r="H133" s="154"/>
      <c r="I133" s="156"/>
    </row>
    <row r="134" spans="1:9" ht="12.75">
      <c r="A134" s="103">
        <v>41035000</v>
      </c>
      <c r="B134" s="104" t="s">
        <v>271</v>
      </c>
      <c r="C134" s="101">
        <v>100000</v>
      </c>
      <c r="D134" s="101">
        <v>100000</v>
      </c>
      <c r="E134" s="105">
        <v>100000</v>
      </c>
      <c r="F134" s="105">
        <v>0</v>
      </c>
      <c r="G134" s="155">
        <f>F134/C134*100</f>
        <v>0</v>
      </c>
      <c r="H134" s="154">
        <f>F134/D134*100</f>
        <v>0</v>
      </c>
      <c r="I134" s="156">
        <f>F134/E134*100</f>
        <v>0</v>
      </c>
    </row>
    <row r="135" spans="1:9" ht="12.75">
      <c r="A135" s="103"/>
      <c r="B135" s="109" t="s">
        <v>272</v>
      </c>
      <c r="C135" s="101"/>
      <c r="D135" s="101"/>
      <c r="E135" s="105"/>
      <c r="F135" s="105"/>
      <c r="G135" s="155"/>
      <c r="H135" s="154"/>
      <c r="I135" s="156"/>
    </row>
    <row r="136" spans="1:9" ht="12.75">
      <c r="A136" s="103"/>
      <c r="B136" s="109" t="s">
        <v>273</v>
      </c>
      <c r="C136" s="101"/>
      <c r="D136" s="101"/>
      <c r="E136" s="105"/>
      <c r="F136" s="105"/>
      <c r="G136" s="155"/>
      <c r="H136" s="154"/>
      <c r="I136" s="156"/>
    </row>
    <row r="137" spans="1:9" ht="12.75">
      <c r="A137" s="103"/>
      <c r="B137" s="109" t="s">
        <v>274</v>
      </c>
      <c r="C137" s="101"/>
      <c r="D137" s="101"/>
      <c r="E137" s="105"/>
      <c r="F137" s="105"/>
      <c r="G137" s="155"/>
      <c r="H137" s="154"/>
      <c r="I137" s="156"/>
    </row>
    <row r="138" spans="1:9" ht="12.75">
      <c r="A138" s="103"/>
      <c r="B138" s="109" t="s">
        <v>275</v>
      </c>
      <c r="C138" s="101"/>
      <c r="D138" s="101"/>
      <c r="E138" s="105"/>
      <c r="F138" s="105"/>
      <c r="G138" s="155"/>
      <c r="H138" s="154"/>
      <c r="I138" s="156"/>
    </row>
    <row r="139" spans="1:9" ht="12.75">
      <c r="A139" s="71">
        <v>41035000</v>
      </c>
      <c r="B139" s="58" t="s">
        <v>215</v>
      </c>
      <c r="C139" s="101">
        <v>0</v>
      </c>
      <c r="D139" s="101">
        <v>930000</v>
      </c>
      <c r="E139" s="105">
        <v>930000</v>
      </c>
      <c r="F139" s="105">
        <v>0</v>
      </c>
      <c r="G139" s="155">
        <v>0</v>
      </c>
      <c r="H139" s="154">
        <f>F139/D139*100</f>
        <v>0</v>
      </c>
      <c r="I139" s="156">
        <f>F139/E139*100</f>
        <v>0</v>
      </c>
    </row>
    <row r="140" spans="1:9" ht="12.75">
      <c r="A140" s="71"/>
      <c r="B140" s="58" t="s">
        <v>110</v>
      </c>
      <c r="C140" s="101"/>
      <c r="D140" s="101"/>
      <c r="E140" s="105"/>
      <c r="F140" s="105"/>
      <c r="G140" s="155"/>
      <c r="H140" s="154"/>
      <c r="I140" s="156"/>
    </row>
    <row r="141" spans="1:9" ht="12.75">
      <c r="A141" s="71"/>
      <c r="B141" s="58" t="s">
        <v>285</v>
      </c>
      <c r="C141" s="101"/>
      <c r="D141" s="101"/>
      <c r="E141" s="105"/>
      <c r="F141" s="105"/>
      <c r="G141" s="155"/>
      <c r="H141" s="154"/>
      <c r="I141" s="156"/>
    </row>
    <row r="142" spans="1:9" ht="12.75">
      <c r="A142" s="71"/>
      <c r="B142" s="58" t="s">
        <v>219</v>
      </c>
      <c r="C142" s="101"/>
      <c r="D142" s="101"/>
      <c r="E142" s="105"/>
      <c r="F142" s="105"/>
      <c r="G142" s="155"/>
      <c r="H142" s="154"/>
      <c r="I142" s="156"/>
    </row>
    <row r="143" spans="1:9" ht="12.75">
      <c r="A143" s="71">
        <v>41035000</v>
      </c>
      <c r="B143" s="58" t="s">
        <v>251</v>
      </c>
      <c r="C143" s="101">
        <v>0</v>
      </c>
      <c r="D143" s="101">
        <v>20000</v>
      </c>
      <c r="E143" s="105">
        <v>20000</v>
      </c>
      <c r="F143" s="105">
        <v>0</v>
      </c>
      <c r="G143" s="155">
        <v>0</v>
      </c>
      <c r="H143" s="154">
        <f>F143/D143*100</f>
        <v>0</v>
      </c>
      <c r="I143" s="156">
        <f>F143/E143*100</f>
        <v>0</v>
      </c>
    </row>
    <row r="144" spans="1:9" ht="12.75">
      <c r="A144" s="71"/>
      <c r="B144" s="58" t="s">
        <v>252</v>
      </c>
      <c r="C144" s="101"/>
      <c r="D144" s="101"/>
      <c r="E144" s="105"/>
      <c r="F144" s="105"/>
      <c r="G144" s="155"/>
      <c r="H144" s="154"/>
      <c r="I144" s="156"/>
    </row>
    <row r="145" spans="1:9" ht="12.75">
      <c r="A145" s="71">
        <v>41035000</v>
      </c>
      <c r="B145" s="58" t="s">
        <v>281</v>
      </c>
      <c r="C145" s="101">
        <v>0</v>
      </c>
      <c r="D145" s="101">
        <v>109901</v>
      </c>
      <c r="E145" s="105">
        <v>109901</v>
      </c>
      <c r="F145" s="105">
        <v>109901</v>
      </c>
      <c r="G145" s="155">
        <v>0</v>
      </c>
      <c r="H145" s="154">
        <f aca="true" t="shared" si="55" ref="H145:H146">F145/D145*100</f>
        <v>100</v>
      </c>
      <c r="I145" s="156">
        <f aca="true" t="shared" si="56" ref="I145:I146">F145/E145*100</f>
        <v>100</v>
      </c>
    </row>
    <row r="146" spans="1:9" ht="12.75">
      <c r="A146" s="71">
        <v>41035000</v>
      </c>
      <c r="B146" s="58" t="s">
        <v>251</v>
      </c>
      <c r="C146" s="101">
        <v>0</v>
      </c>
      <c r="D146" s="101">
        <v>3772262</v>
      </c>
      <c r="E146" s="105">
        <v>3772262</v>
      </c>
      <c r="F146" s="105">
        <v>3772262</v>
      </c>
      <c r="G146" s="155">
        <v>0</v>
      </c>
      <c r="H146" s="154">
        <f t="shared" si="55"/>
        <v>100</v>
      </c>
      <c r="I146" s="156">
        <f t="shared" si="56"/>
        <v>100</v>
      </c>
    </row>
    <row r="147" spans="1:9" ht="12.75">
      <c r="A147" s="71"/>
      <c r="B147" s="58" t="s">
        <v>284</v>
      </c>
      <c r="C147" s="101"/>
      <c r="D147" s="101"/>
      <c r="E147" s="105"/>
      <c r="F147" s="105"/>
      <c r="G147" s="155"/>
      <c r="H147" s="154"/>
      <c r="I147" s="156"/>
    </row>
    <row r="148" spans="1:9" ht="12.75">
      <c r="A148" s="71">
        <v>41035000</v>
      </c>
      <c r="B148" s="58" t="s">
        <v>282</v>
      </c>
      <c r="C148" s="101">
        <v>0</v>
      </c>
      <c r="D148" s="101">
        <v>307732</v>
      </c>
      <c r="E148" s="105">
        <v>307732</v>
      </c>
      <c r="F148" s="105">
        <v>0</v>
      </c>
      <c r="G148" s="155">
        <v>0</v>
      </c>
      <c r="H148" s="154">
        <f>F148/D148*100</f>
        <v>0</v>
      </c>
      <c r="I148" s="156">
        <f>F148/E148*100</f>
        <v>0</v>
      </c>
    </row>
    <row r="149" spans="1:9" ht="12.75">
      <c r="A149" s="71"/>
      <c r="B149" s="58" t="s">
        <v>283</v>
      </c>
      <c r="C149" s="101"/>
      <c r="D149" s="101"/>
      <c r="E149" s="105"/>
      <c r="F149" s="105"/>
      <c r="G149" s="155"/>
      <c r="H149" s="154"/>
      <c r="I149" s="156"/>
    </row>
    <row r="150" spans="1:9" ht="12.75">
      <c r="A150" s="103">
        <v>41035200</v>
      </c>
      <c r="B150" s="109" t="s">
        <v>276</v>
      </c>
      <c r="C150" s="101">
        <v>493326</v>
      </c>
      <c r="D150" s="101">
        <v>493326</v>
      </c>
      <c r="E150" s="168">
        <v>493326</v>
      </c>
      <c r="F150" s="168"/>
      <c r="G150" s="155">
        <f>F150/C150*100</f>
        <v>0</v>
      </c>
      <c r="H150" s="154">
        <f>F150/D150*100</f>
        <v>0</v>
      </c>
      <c r="I150" s="156">
        <f>F150/E150*100</f>
        <v>0</v>
      </c>
    </row>
    <row r="151" spans="1:9" ht="12.75">
      <c r="A151" s="103"/>
      <c r="B151" s="109" t="s">
        <v>254</v>
      </c>
      <c r="C151" s="101"/>
      <c r="D151" s="101"/>
      <c r="E151" s="105"/>
      <c r="F151" s="105"/>
      <c r="G151" s="155"/>
      <c r="H151" s="154"/>
      <c r="I151" s="156"/>
    </row>
    <row r="152" spans="1:9" ht="12.75">
      <c r="A152" s="71">
        <v>41035800</v>
      </c>
      <c r="B152" s="86" t="s">
        <v>222</v>
      </c>
      <c r="C152" s="90">
        <v>1160633</v>
      </c>
      <c r="D152" s="101">
        <v>1087333</v>
      </c>
      <c r="E152" s="105">
        <v>830344</v>
      </c>
      <c r="F152" s="105">
        <v>729898</v>
      </c>
      <c r="G152" s="155">
        <f>F152/C152*100</f>
        <v>62.88792408969933</v>
      </c>
      <c r="H152" s="154">
        <f>F152/D152*100</f>
        <v>67.12736576559342</v>
      </c>
      <c r="I152" s="156">
        <f>F152/E152*100</f>
        <v>87.90308594991954</v>
      </c>
    </row>
    <row r="153" spans="1:9" ht="12.75">
      <c r="A153" s="71"/>
      <c r="B153" s="86" t="s">
        <v>223</v>
      </c>
      <c r="C153" s="90"/>
      <c r="D153" s="101"/>
      <c r="E153" s="105"/>
      <c r="F153" s="105"/>
      <c r="G153" s="155"/>
      <c r="H153" s="154"/>
      <c r="I153" s="156"/>
    </row>
    <row r="154" spans="1:9" ht="12.75">
      <c r="A154" s="71"/>
      <c r="B154" s="86" t="s">
        <v>224</v>
      </c>
      <c r="C154" s="90"/>
      <c r="D154" s="101"/>
      <c r="E154" s="167"/>
      <c r="F154" s="111"/>
      <c r="G154" s="155"/>
      <c r="H154" s="154"/>
      <c r="I154" s="156"/>
    </row>
    <row r="155" spans="1:9" ht="12.75">
      <c r="A155" s="71"/>
      <c r="B155" s="86" t="s">
        <v>225</v>
      </c>
      <c r="C155" s="90"/>
      <c r="D155" s="101"/>
      <c r="E155" s="169"/>
      <c r="F155" s="102"/>
      <c r="G155" s="150"/>
      <c r="H155" s="154"/>
      <c r="I155" s="151"/>
    </row>
    <row r="156" spans="1:9" ht="12.75">
      <c r="A156" s="71"/>
      <c r="B156" s="86" t="s">
        <v>226</v>
      </c>
      <c r="C156" s="90"/>
      <c r="D156" s="101"/>
      <c r="E156" s="105"/>
      <c r="F156" s="102"/>
      <c r="G156" s="150"/>
      <c r="H156" s="154"/>
      <c r="I156" s="151"/>
    </row>
    <row r="157" spans="1:9" ht="13.5">
      <c r="A157" s="71"/>
      <c r="B157" s="86"/>
      <c r="C157" s="90"/>
      <c r="D157" s="101"/>
      <c r="E157" s="105"/>
      <c r="F157" s="102"/>
      <c r="G157" s="150"/>
      <c r="H157" s="154"/>
      <c r="I157" s="151"/>
    </row>
    <row r="158" spans="1:9" ht="13.5">
      <c r="A158" s="113">
        <v>900102</v>
      </c>
      <c r="B158" s="114" t="s">
        <v>227</v>
      </c>
      <c r="C158" s="115">
        <f>C99+C101</f>
        <v>343174618</v>
      </c>
      <c r="D158" s="115">
        <f>D99+D101</f>
        <v>438491613</v>
      </c>
      <c r="E158" s="115">
        <f>E99+E101</f>
        <v>343259360</v>
      </c>
      <c r="F158" s="115">
        <f>F99+F101</f>
        <v>341819782</v>
      </c>
      <c r="G158" s="157">
        <f>F158/C158*100</f>
        <v>99.60520506793425</v>
      </c>
      <c r="H158" s="158">
        <f>F158/D158*100</f>
        <v>77.95355073302166</v>
      </c>
      <c r="I158" s="159">
        <f>F158/E158*100</f>
        <v>99.5806150777651</v>
      </c>
    </row>
    <row r="159" spans="1:9" ht="13.5">
      <c r="A159" s="94">
        <v>602100</v>
      </c>
      <c r="B159" s="116" t="s">
        <v>228</v>
      </c>
      <c r="C159" s="115"/>
      <c r="D159" s="85"/>
      <c r="E159" s="102"/>
      <c r="F159" s="105">
        <v>22565602</v>
      </c>
      <c r="G159" s="84"/>
      <c r="H159" s="84"/>
      <c r="I159" s="84"/>
    </row>
    <row r="160" spans="1:9" ht="13.5">
      <c r="A160" s="94">
        <v>603000</v>
      </c>
      <c r="B160" s="116" t="s">
        <v>229</v>
      </c>
      <c r="C160" s="115"/>
      <c r="D160" s="115"/>
      <c r="E160" s="117"/>
      <c r="F160" s="118"/>
      <c r="G160" s="119"/>
      <c r="H160" s="119"/>
      <c r="I160" s="119"/>
    </row>
    <row r="161" spans="1:9" ht="15.75" customHeight="1">
      <c r="A161" s="94">
        <v>208400</v>
      </c>
      <c r="B161" s="116" t="s">
        <v>277</v>
      </c>
      <c r="C161" s="115"/>
      <c r="D161" s="115"/>
      <c r="E161" s="138"/>
      <c r="F161" s="170">
        <v>-232660</v>
      </c>
      <c r="G161" s="119"/>
      <c r="H161" s="119"/>
      <c r="I161" s="119"/>
    </row>
    <row r="162" spans="1:9" ht="13.5">
      <c r="A162" s="120"/>
      <c r="B162" s="121" t="s">
        <v>230</v>
      </c>
      <c r="C162" s="115">
        <f>C158</f>
        <v>343174618</v>
      </c>
      <c r="D162" s="115">
        <f>D158</f>
        <v>438491613</v>
      </c>
      <c r="E162" s="115">
        <f>E158</f>
        <v>343259360</v>
      </c>
      <c r="F162" s="115">
        <f>F158+F159+F160+F161</f>
        <v>364152724</v>
      </c>
      <c r="G162" s="119">
        <f aca="true" t="shared" si="57" ref="G162:G165">F162/C162*100</f>
        <v>106.11295384322392</v>
      </c>
      <c r="H162" s="119">
        <f aca="true" t="shared" si="58" ref="H162:H165">F162/D162*100</f>
        <v>83.04667938996589</v>
      </c>
      <c r="I162" s="119">
        <f aca="true" t="shared" si="59" ref="I162:I165">F162/E162*100</f>
        <v>106.08675725550498</v>
      </c>
    </row>
    <row r="163" spans="1:9" ht="12.75">
      <c r="A163" s="80"/>
      <c r="B163" s="122" t="s">
        <v>231</v>
      </c>
      <c r="C163" s="123">
        <f>C164+C179</f>
        <v>9665941</v>
      </c>
      <c r="D163" s="123">
        <f>D164+D179</f>
        <v>14141278</v>
      </c>
      <c r="E163" s="123">
        <f>E164+E179</f>
        <v>14141278</v>
      </c>
      <c r="F163" s="123">
        <f>F164+F179</f>
        <v>10688946</v>
      </c>
      <c r="G163" s="161">
        <f t="shared" si="57"/>
        <v>110.58360484509475</v>
      </c>
      <c r="H163" s="124">
        <f t="shared" si="58"/>
        <v>75.58684582822005</v>
      </c>
      <c r="I163" s="162">
        <f t="shared" si="59"/>
        <v>75.58684582822005</v>
      </c>
    </row>
    <row r="164" spans="1:9" ht="12.75">
      <c r="A164" s="80">
        <v>25000000</v>
      </c>
      <c r="B164" s="81" t="s">
        <v>71</v>
      </c>
      <c r="C164" s="85">
        <f>C165+C172</f>
        <v>9665941</v>
      </c>
      <c r="D164" s="85">
        <f>D165+D172</f>
        <v>13918113</v>
      </c>
      <c r="E164" s="85">
        <f>E165+E172</f>
        <v>13918113</v>
      </c>
      <c r="F164" s="85">
        <f>F165+F172</f>
        <v>10469461</v>
      </c>
      <c r="G164" s="163">
        <f t="shared" si="57"/>
        <v>108.31289990286513</v>
      </c>
      <c r="H164" s="84">
        <f t="shared" si="58"/>
        <v>75.2218422138116</v>
      </c>
      <c r="I164" s="162">
        <f t="shared" si="59"/>
        <v>75.2218422138116</v>
      </c>
    </row>
    <row r="165" spans="1:9" ht="12.75">
      <c r="A165" s="80">
        <v>25010000</v>
      </c>
      <c r="B165" s="81" t="s">
        <v>232</v>
      </c>
      <c r="C165" s="85">
        <f>C167+C169+C170</f>
        <v>9665941</v>
      </c>
      <c r="D165" s="85">
        <f>D167+D169+D170</f>
        <v>9765071</v>
      </c>
      <c r="E165" s="85">
        <f>E167+E169+E170</f>
        <v>9765071</v>
      </c>
      <c r="F165" s="85">
        <f>F167+F169+F170</f>
        <v>6110068</v>
      </c>
      <c r="G165" s="163">
        <f t="shared" si="57"/>
        <v>63.212345285368485</v>
      </c>
      <c r="H165" s="84">
        <f t="shared" si="58"/>
        <v>62.57064592771522</v>
      </c>
      <c r="I165" s="162">
        <f t="shared" si="59"/>
        <v>62.57064592771522</v>
      </c>
    </row>
    <row r="166" spans="1:9" ht="12.75">
      <c r="A166" s="80"/>
      <c r="B166" s="81" t="s">
        <v>73</v>
      </c>
      <c r="C166" s="85"/>
      <c r="D166" s="85"/>
      <c r="E166" s="85"/>
      <c r="F166" s="85"/>
      <c r="G166" s="163"/>
      <c r="H166" s="125"/>
      <c r="I166" s="162"/>
    </row>
    <row r="167" spans="1:9" ht="12.75">
      <c r="A167" s="71">
        <v>25010100</v>
      </c>
      <c r="B167" s="86" t="s">
        <v>233</v>
      </c>
      <c r="C167" s="88">
        <v>9330718</v>
      </c>
      <c r="D167" s="88">
        <v>9330718</v>
      </c>
      <c r="E167" s="88">
        <v>9330718</v>
      </c>
      <c r="F167" s="92">
        <v>5804813</v>
      </c>
      <c r="G167" s="150">
        <f>F167/C167*100</f>
        <v>62.21185765125471</v>
      </c>
      <c r="H167" s="84">
        <f>F167/D167*100</f>
        <v>62.21185765125471</v>
      </c>
      <c r="I167" s="151">
        <f>F167/E167*100</f>
        <v>62.21185765125471</v>
      </c>
    </row>
    <row r="168" spans="1:9" ht="12.75">
      <c r="A168" s="71"/>
      <c r="B168" s="86" t="s">
        <v>234</v>
      </c>
      <c r="C168" s="88"/>
      <c r="D168" s="88"/>
      <c r="E168" s="88"/>
      <c r="F168" s="126"/>
      <c r="G168" s="150"/>
      <c r="H168" s="84"/>
      <c r="I168" s="151"/>
    </row>
    <row r="169" spans="1:9" ht="12.75">
      <c r="A169" s="71">
        <v>25010300</v>
      </c>
      <c r="B169" s="86" t="s">
        <v>75</v>
      </c>
      <c r="C169" s="88">
        <v>335223</v>
      </c>
      <c r="D169" s="92">
        <v>395025</v>
      </c>
      <c r="E169" s="92">
        <v>395025</v>
      </c>
      <c r="F169" s="127">
        <v>245247</v>
      </c>
      <c r="G169" s="163">
        <f>F169/C169*100</f>
        <v>73.15935959048157</v>
      </c>
      <c r="H169" s="84">
        <f aca="true" t="shared" si="60" ref="H169:H170">F169/D169*100</f>
        <v>62.083918739320296</v>
      </c>
      <c r="I169" s="162">
        <f aca="true" t="shared" si="61" ref="I169:I170">F169/E169*100</f>
        <v>62.083918739320296</v>
      </c>
    </row>
    <row r="170" spans="1:9" ht="12.75">
      <c r="A170" s="71">
        <v>25010400</v>
      </c>
      <c r="B170" s="86" t="s">
        <v>235</v>
      </c>
      <c r="C170" s="88">
        <v>0</v>
      </c>
      <c r="D170" s="92">
        <v>39328</v>
      </c>
      <c r="E170" s="92">
        <v>39328</v>
      </c>
      <c r="F170" s="92">
        <v>60008</v>
      </c>
      <c r="G170" s="150">
        <v>0</v>
      </c>
      <c r="H170" s="84">
        <f t="shared" si="60"/>
        <v>152.58340113913752</v>
      </c>
      <c r="I170" s="151">
        <f t="shared" si="61"/>
        <v>152.58340113913752</v>
      </c>
    </row>
    <row r="171" spans="1:9" ht="12.75">
      <c r="A171" s="71"/>
      <c r="B171" s="86" t="s">
        <v>236</v>
      </c>
      <c r="C171" s="88"/>
      <c r="D171" s="92"/>
      <c r="E171" s="92"/>
      <c r="F171" s="92"/>
      <c r="G171" s="150"/>
      <c r="H171" s="84"/>
      <c r="I171" s="151"/>
    </row>
    <row r="172" spans="1:9" ht="12.75">
      <c r="A172" s="80">
        <v>25020000</v>
      </c>
      <c r="B172" s="81" t="s">
        <v>237</v>
      </c>
      <c r="C172" s="85">
        <f>C173+C174</f>
        <v>0</v>
      </c>
      <c r="D172" s="127">
        <f>D173+D174</f>
        <v>4153042</v>
      </c>
      <c r="E172" s="127">
        <f>E173+E174</f>
        <v>4153042</v>
      </c>
      <c r="F172" s="127">
        <f>F173+F174</f>
        <v>4359393</v>
      </c>
      <c r="G172" s="150">
        <v>0</v>
      </c>
      <c r="H172" s="84">
        <f aca="true" t="shared" si="62" ref="H172:H174">F172/D172*100</f>
        <v>104.96867115719033</v>
      </c>
      <c r="I172" s="151">
        <f aca="true" t="shared" si="63" ref="I172:I174">F172/E172*100</f>
        <v>104.96867115719033</v>
      </c>
    </row>
    <row r="173" spans="1:9" ht="12.75">
      <c r="A173" s="71">
        <v>25020100</v>
      </c>
      <c r="B173" s="86" t="s">
        <v>238</v>
      </c>
      <c r="C173" s="88">
        <v>0</v>
      </c>
      <c r="D173" s="92">
        <v>2048992</v>
      </c>
      <c r="E173" s="92">
        <v>2048992</v>
      </c>
      <c r="F173" s="92">
        <v>2042499</v>
      </c>
      <c r="G173" s="150">
        <v>0</v>
      </c>
      <c r="H173" s="84">
        <f t="shared" si="62"/>
        <v>99.68311247676907</v>
      </c>
      <c r="I173" s="151">
        <f t="shared" si="63"/>
        <v>99.68311247676907</v>
      </c>
    </row>
    <row r="174" spans="1:9" ht="12.75">
      <c r="A174" s="71">
        <v>25020200</v>
      </c>
      <c r="B174" s="86" t="s">
        <v>239</v>
      </c>
      <c r="C174" s="88">
        <v>0</v>
      </c>
      <c r="D174" s="92">
        <v>2104050</v>
      </c>
      <c r="E174" s="92">
        <v>2104050</v>
      </c>
      <c r="F174" s="92">
        <v>2316894</v>
      </c>
      <c r="G174" s="150">
        <v>0</v>
      </c>
      <c r="H174" s="84">
        <f t="shared" si="62"/>
        <v>110.11591929849575</v>
      </c>
      <c r="I174" s="151">
        <f t="shared" si="63"/>
        <v>110.11591929849575</v>
      </c>
    </row>
    <row r="175" spans="1:9" ht="14.25">
      <c r="A175" s="71"/>
      <c r="B175" s="86" t="s">
        <v>240</v>
      </c>
      <c r="C175" s="128"/>
      <c r="D175" s="126"/>
      <c r="E175" s="169"/>
      <c r="F175" s="128"/>
      <c r="G175" s="164"/>
      <c r="H175" s="129"/>
      <c r="I175" s="165"/>
    </row>
    <row r="176" spans="1:9" ht="14.25">
      <c r="A176" s="71"/>
      <c r="B176" s="86" t="s">
        <v>241</v>
      </c>
      <c r="C176" s="128"/>
      <c r="D176" s="126"/>
      <c r="E176" s="126"/>
      <c r="F176" s="128"/>
      <c r="G176" s="164"/>
      <c r="H176" s="129"/>
      <c r="I176" s="165"/>
    </row>
    <row r="177" spans="1:9" ht="14.25">
      <c r="A177" s="71"/>
      <c r="B177" s="86" t="s">
        <v>242</v>
      </c>
      <c r="C177" s="128"/>
      <c r="D177" s="128"/>
      <c r="E177" s="128"/>
      <c r="F177" s="128"/>
      <c r="G177" s="164"/>
      <c r="H177" s="129"/>
      <c r="I177" s="165"/>
    </row>
    <row r="178" spans="1:9" ht="14.25">
      <c r="A178" s="71"/>
      <c r="B178" s="86" t="s">
        <v>243</v>
      </c>
      <c r="C178" s="128"/>
      <c r="D178" s="128"/>
      <c r="E178" s="128"/>
      <c r="F178" s="128"/>
      <c r="G178" s="164"/>
      <c r="H178" s="129"/>
      <c r="I178" s="165"/>
    </row>
    <row r="179" spans="1:9" ht="14.25">
      <c r="A179" s="80">
        <v>40000000</v>
      </c>
      <c r="B179" s="81" t="s">
        <v>295</v>
      </c>
      <c r="C179" s="88">
        <f aca="true" t="shared" si="64" ref="C179:C181">C180</f>
        <v>0</v>
      </c>
      <c r="D179" s="88">
        <f aca="true" t="shared" si="65" ref="D179:D181">D180</f>
        <v>223165</v>
      </c>
      <c r="E179" s="88">
        <f aca="true" t="shared" si="66" ref="E179:E181">E180</f>
        <v>223165</v>
      </c>
      <c r="F179" s="88">
        <f aca="true" t="shared" si="67" ref="F179:F181">F180</f>
        <v>219485</v>
      </c>
      <c r="G179" s="164">
        <v>0</v>
      </c>
      <c r="H179" s="129">
        <f aca="true" t="shared" si="68" ref="H179:H183">F179/D179*100</f>
        <v>98.3509958998947</v>
      </c>
      <c r="I179" s="151">
        <f aca="true" t="shared" si="69" ref="I179:I183">F179/E179*100</f>
        <v>98.3509958998947</v>
      </c>
    </row>
    <row r="180" spans="1:9" ht="14.25">
      <c r="A180" s="80">
        <v>41000000</v>
      </c>
      <c r="B180" s="81" t="s">
        <v>83</v>
      </c>
      <c r="C180" s="88">
        <f t="shared" si="64"/>
        <v>0</v>
      </c>
      <c r="D180" s="88">
        <f t="shared" si="65"/>
        <v>223165</v>
      </c>
      <c r="E180" s="88">
        <f t="shared" si="66"/>
        <v>223165</v>
      </c>
      <c r="F180" s="88">
        <f t="shared" si="67"/>
        <v>219485</v>
      </c>
      <c r="G180" s="164">
        <v>0</v>
      </c>
      <c r="H180" s="129">
        <f t="shared" si="68"/>
        <v>98.3509958998947</v>
      </c>
      <c r="I180" s="151">
        <f t="shared" si="69"/>
        <v>98.3509958998947</v>
      </c>
    </row>
    <row r="181" spans="1:9" ht="14.25">
      <c r="A181" s="80">
        <v>41030000</v>
      </c>
      <c r="B181" s="57" t="s">
        <v>296</v>
      </c>
      <c r="C181" s="88">
        <f t="shared" si="64"/>
        <v>0</v>
      </c>
      <c r="D181" s="88">
        <f t="shared" si="65"/>
        <v>223165</v>
      </c>
      <c r="E181" s="88">
        <f t="shared" si="66"/>
        <v>223165</v>
      </c>
      <c r="F181" s="88">
        <f t="shared" si="67"/>
        <v>219485</v>
      </c>
      <c r="G181" s="164">
        <v>0</v>
      </c>
      <c r="H181" s="129">
        <f t="shared" si="68"/>
        <v>98.3509958998947</v>
      </c>
      <c r="I181" s="151">
        <f t="shared" si="69"/>
        <v>98.3509958998947</v>
      </c>
    </row>
    <row r="182" spans="1:9" ht="14.25">
      <c r="A182" s="103">
        <v>41035000</v>
      </c>
      <c r="B182" s="171" t="s">
        <v>297</v>
      </c>
      <c r="C182" s="88">
        <f>C183+C185</f>
        <v>0</v>
      </c>
      <c r="D182" s="88">
        <f>D183+D185</f>
        <v>223165</v>
      </c>
      <c r="E182" s="88">
        <f>E183+E185</f>
        <v>223165</v>
      </c>
      <c r="F182" s="88">
        <f>F183+F185</f>
        <v>219485</v>
      </c>
      <c r="G182" s="164">
        <v>0</v>
      </c>
      <c r="H182" s="129">
        <f t="shared" si="68"/>
        <v>98.3509958998947</v>
      </c>
      <c r="I182" s="151">
        <f t="shared" si="69"/>
        <v>98.3509958998947</v>
      </c>
    </row>
    <row r="183" spans="1:9" ht="14.25">
      <c r="A183" s="71">
        <v>41035000</v>
      </c>
      <c r="B183" s="58" t="s">
        <v>251</v>
      </c>
      <c r="C183" s="88">
        <v>0</v>
      </c>
      <c r="D183" s="88">
        <v>23000</v>
      </c>
      <c r="E183" s="88">
        <v>23000</v>
      </c>
      <c r="F183" s="88">
        <v>23000</v>
      </c>
      <c r="G183" s="164">
        <v>0</v>
      </c>
      <c r="H183" s="129">
        <f t="shared" si="68"/>
        <v>100</v>
      </c>
      <c r="I183" s="151">
        <f t="shared" si="69"/>
        <v>100</v>
      </c>
    </row>
    <row r="184" spans="1:9" ht="14.25">
      <c r="A184" s="71"/>
      <c r="B184" s="58" t="s">
        <v>284</v>
      </c>
      <c r="C184" s="128"/>
      <c r="D184" s="128"/>
      <c r="E184" s="128"/>
      <c r="F184" s="128"/>
      <c r="G184" s="164"/>
      <c r="H184" s="129"/>
      <c r="I184" s="151"/>
    </row>
    <row r="185" spans="1:9" ht="14.25">
      <c r="A185" s="71">
        <v>41035000</v>
      </c>
      <c r="B185" s="58" t="s">
        <v>286</v>
      </c>
      <c r="C185" s="88">
        <v>0</v>
      </c>
      <c r="D185" s="88">
        <v>200165</v>
      </c>
      <c r="E185" s="88">
        <v>200165</v>
      </c>
      <c r="F185" s="88">
        <v>196485</v>
      </c>
      <c r="G185" s="164">
        <v>0</v>
      </c>
      <c r="H185" s="129">
        <f>F185/D185*100</f>
        <v>98.16151674868235</v>
      </c>
      <c r="I185" s="151">
        <f>F185/E185*100</f>
        <v>98.16151674868235</v>
      </c>
    </row>
    <row r="186" spans="1:9" ht="14.25">
      <c r="A186" s="71"/>
      <c r="B186" s="172" t="s">
        <v>298</v>
      </c>
      <c r="C186" s="128"/>
      <c r="D186" s="128"/>
      <c r="E186" s="128"/>
      <c r="F186" s="128"/>
      <c r="G186" s="164"/>
      <c r="H186" s="129"/>
      <c r="I186" s="165"/>
    </row>
    <row r="187" spans="1:9" ht="14.25">
      <c r="A187" s="71"/>
      <c r="B187" s="172" t="s">
        <v>288</v>
      </c>
      <c r="C187" s="128"/>
      <c r="D187" s="128"/>
      <c r="E187" s="128"/>
      <c r="F187" s="128"/>
      <c r="G187" s="164"/>
      <c r="H187" s="129"/>
      <c r="I187" s="165"/>
    </row>
    <row r="188" spans="1:9" ht="15">
      <c r="A188" s="71"/>
      <c r="B188" s="58"/>
      <c r="C188" s="128"/>
      <c r="D188" s="128"/>
      <c r="E188" s="128"/>
      <c r="F188" s="128"/>
      <c r="G188" s="164"/>
      <c r="H188" s="129"/>
      <c r="I188" s="165"/>
    </row>
    <row r="189" spans="1:9" ht="13.5">
      <c r="A189" s="94">
        <v>602100</v>
      </c>
      <c r="B189" s="132" t="s">
        <v>228</v>
      </c>
      <c r="C189" s="133"/>
      <c r="D189" s="133"/>
      <c r="E189" s="134"/>
      <c r="F189" s="117">
        <v>1797887</v>
      </c>
      <c r="G189" s="135"/>
      <c r="H189" s="119"/>
      <c r="I189" s="135"/>
    </row>
    <row r="190" spans="1:9" ht="13.5">
      <c r="A190" s="94">
        <v>602300</v>
      </c>
      <c r="B190" s="136" t="s">
        <v>244</v>
      </c>
      <c r="C190" s="133"/>
      <c r="D190" s="133"/>
      <c r="E190" s="137"/>
      <c r="F190" s="170">
        <v>-8483</v>
      </c>
      <c r="G190" s="135"/>
      <c r="H190" s="135"/>
      <c r="I190" s="135"/>
    </row>
    <row r="191" spans="1:9" ht="13.5">
      <c r="A191" s="94">
        <v>602400</v>
      </c>
      <c r="B191" s="116" t="s">
        <v>277</v>
      </c>
      <c r="C191" s="133"/>
      <c r="D191" s="133"/>
      <c r="E191" s="137"/>
      <c r="F191" s="170">
        <v>232660</v>
      </c>
      <c r="G191" s="135"/>
      <c r="H191" s="135"/>
      <c r="I191" s="135"/>
    </row>
    <row r="192" spans="1:9" ht="13.5">
      <c r="A192" s="100"/>
      <c r="B192" s="81" t="s">
        <v>245</v>
      </c>
      <c r="C192" s="115">
        <f>C163</f>
        <v>9665941</v>
      </c>
      <c r="D192" s="115">
        <f>D163</f>
        <v>14141278</v>
      </c>
      <c r="E192" s="115">
        <f>E163</f>
        <v>14141278</v>
      </c>
      <c r="F192" s="115">
        <f>F163+F189+F190+F191</f>
        <v>12711010</v>
      </c>
      <c r="G192" s="119">
        <f aca="true" t="shared" si="70" ref="G192:G193">F192/C192*100</f>
        <v>131.5030786966318</v>
      </c>
      <c r="H192" s="119">
        <f aca="true" t="shared" si="71" ref="H192:H193">F192/D192*100</f>
        <v>89.88586462977392</v>
      </c>
      <c r="I192" s="119">
        <f aca="true" t="shared" si="72" ref="I192:I193">F192/E192*100</f>
        <v>89.88586462977392</v>
      </c>
    </row>
    <row r="193" spans="1:9" ht="13.5">
      <c r="A193" s="94">
        <v>900103</v>
      </c>
      <c r="B193" s="132" t="s">
        <v>246</v>
      </c>
      <c r="C193" s="115">
        <f>C162+C192</f>
        <v>352840559</v>
      </c>
      <c r="D193" s="115">
        <f>D162+D192</f>
        <v>452632891</v>
      </c>
      <c r="E193" s="115">
        <f>E162+E192</f>
        <v>357400638</v>
      </c>
      <c r="F193" s="115">
        <f>F162+F192</f>
        <v>376863734</v>
      </c>
      <c r="G193" s="93">
        <f t="shared" si="70"/>
        <v>106.80850723853432</v>
      </c>
      <c r="H193" s="93">
        <f t="shared" si="71"/>
        <v>83.2603510468266</v>
      </c>
      <c r="I193" s="93">
        <f t="shared" si="72"/>
        <v>105.44573622165723</v>
      </c>
    </row>
    <row r="194" spans="3:9" ht="12.75">
      <c r="C194" s="139"/>
      <c r="D194" s="139"/>
      <c r="E194" s="139"/>
      <c r="F194" s="139"/>
      <c r="G194" s="60"/>
      <c r="H194" s="60"/>
      <c r="I194" s="60"/>
    </row>
    <row r="195" spans="3:9" ht="12.75">
      <c r="C195" s="139"/>
      <c r="D195" s="139"/>
      <c r="E195" s="139"/>
      <c r="F195" s="139"/>
      <c r="G195" s="60"/>
      <c r="H195" s="60"/>
      <c r="I195" s="60"/>
    </row>
    <row r="196" spans="3:9" ht="12.75">
      <c r="C196" s="139"/>
      <c r="D196" s="139"/>
      <c r="E196" s="139"/>
      <c r="F196" s="139"/>
      <c r="G196" s="60"/>
      <c r="H196" s="60"/>
      <c r="I196" s="60"/>
    </row>
    <row r="197" spans="3:9" ht="12.75">
      <c r="C197" s="139"/>
      <c r="D197" s="139"/>
      <c r="E197" s="139"/>
      <c r="F197" s="139"/>
      <c r="G197" s="60"/>
      <c r="H197" s="60"/>
      <c r="I197" s="60"/>
    </row>
    <row r="198" spans="3:9" ht="12.75">
      <c r="C198" s="139"/>
      <c r="D198" s="139"/>
      <c r="E198" s="139"/>
      <c r="F198" s="139"/>
      <c r="G198" s="60"/>
      <c r="H198" s="60"/>
      <c r="I198" s="60"/>
    </row>
    <row r="199" spans="3:9" ht="12.75">
      <c r="C199" s="139"/>
      <c r="D199" s="139"/>
      <c r="E199" s="139"/>
      <c r="F199" s="139"/>
      <c r="G199" s="60"/>
      <c r="H199" s="60"/>
      <c r="I199" s="60"/>
    </row>
    <row r="200" spans="7:9" ht="12.75">
      <c r="G200" s="60"/>
      <c r="H200" s="60"/>
      <c r="I200" s="60"/>
    </row>
    <row r="201" spans="2:9" ht="14.25">
      <c r="B201" s="140"/>
      <c r="C201" s="60"/>
      <c r="D201" s="60"/>
      <c r="E201" s="60"/>
      <c r="G201" s="60"/>
      <c r="H201" s="60"/>
      <c r="I201" s="60"/>
    </row>
    <row r="202" spans="2:9" ht="15">
      <c r="B202" s="141" t="s">
        <v>278</v>
      </c>
      <c r="C202" s="141"/>
      <c r="D202" s="141"/>
      <c r="E202" s="141"/>
      <c r="F202" s="141"/>
      <c r="G202" s="141"/>
      <c r="H202" s="141"/>
      <c r="I202" s="60"/>
    </row>
    <row r="203" spans="2:9" ht="15">
      <c r="B203" s="141" t="s">
        <v>279</v>
      </c>
      <c r="E203" s="141" t="s">
        <v>280</v>
      </c>
      <c r="G203" s="60"/>
      <c r="H203" s="60"/>
      <c r="I203" s="60"/>
    </row>
  </sheetData>
  <sheetProtection selectLockedCells="1" selectUnlockedCells="1"/>
  <mergeCells count="1">
    <mergeCell ref="G10:I10"/>
  </mergeCells>
  <printOptions/>
  <pageMargins left="0.1701388888888889" right="0.1597222222222222" top="0.24027777777777778" bottom="0.25" header="0.5118055555555555" footer="0.5118055555555555"/>
  <pageSetup horizontalDpi="300" verticalDpi="300" orientation="portrait" paperSize="9" scale="44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2017-07-14T07:09:30Z</cp:lastPrinted>
  <dcterms:created xsi:type="dcterms:W3CDTF">2002-09-24T12:38:18Z</dcterms:created>
  <dcterms:modified xsi:type="dcterms:W3CDTF">2017-08-18T07:14:47Z</dcterms:modified>
  <cp:category/>
  <cp:version/>
  <cp:contentType/>
  <cp:contentStatus/>
  <cp:revision>1</cp:revision>
</cp:coreProperties>
</file>