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2" activeTab="12"/>
  </bookViews>
  <sheets>
    <sheet name="бюджет 2016 " sheetId="1" r:id="rId1"/>
    <sheet name="викон 1 кв.2016 " sheetId="2" r:id="rId2"/>
    <sheet name="сесія 1 кв.2016" sheetId="3" r:id="rId3"/>
    <sheet name="бюджет 2016 квітень" sheetId="4" r:id="rId4"/>
    <sheet name="зміни бюджет 2016 липень " sheetId="5" r:id="rId5"/>
    <sheet name="викон 1півр.2016  " sheetId="6" r:id="rId6"/>
    <sheet name="сесія  2016 серпень" sheetId="7" r:id="rId7"/>
    <sheet name="сесія  2016 жовтень" sheetId="8" r:id="rId8"/>
    <sheet name="викон 9 міс.2016" sheetId="9" r:id="rId9"/>
    <sheet name="сесія  2016 грудень" sheetId="10" r:id="rId10"/>
    <sheet name="викон 2016 " sheetId="11" r:id="rId11"/>
    <sheet name="бюджет 2017 проект" sheetId="12" r:id="rId12"/>
    <sheet name="1" sheetId="13" r:id="rId13"/>
  </sheets>
  <definedNames>
    <definedName name="_xlnm.Print_Area" localSheetId="12">'1'!$A$1:$I$137</definedName>
    <definedName name="_xlnm.Print_Area" localSheetId="0">'бюджет 2016 '!$A$1:$F$130</definedName>
    <definedName name="_xlnm.Print_Area" localSheetId="3">'бюджет 2016 квітень'!$A$1:$F$130</definedName>
    <definedName name="_xlnm.Print_Area" localSheetId="11">'бюджет 2017 проект'!$A$1:$F$110</definedName>
    <definedName name="_xlnm.Print_Area" localSheetId="4">'зміни бюджет 2016 липень '!$A$1:$F$134</definedName>
    <definedName name="_xlnm.Print_Area" localSheetId="9">'сесія  2016 грудень'!$A$1:$F$150</definedName>
    <definedName name="_xlnm.Print_Area" localSheetId="7">'сесія  2016 жовтень'!$A$1:$F$150</definedName>
    <definedName name="_xlnm.Print_Area" localSheetId="6">'сесія  2016 серпень'!$A$1:$F$146</definedName>
  </definedNames>
  <calcPr fullCalcOnLoad="1"/>
</workbook>
</file>

<file path=xl/sharedStrings.xml><?xml version="1.0" encoding="utf-8"?>
<sst xmlns="http://schemas.openxmlformats.org/spreadsheetml/2006/main" count="2039" uniqueCount="316">
  <si>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</si>
  <si>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</si>
  <si>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</si>
  <si>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</si>
  <si>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</si>
  <si>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</si>
  <si>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</si>
  <si>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</si>
  <si>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</si>
  <si>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</si>
  <si>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</si>
  <si>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</si>
  <si>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</si>
  <si>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</si>
  <si>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</si>
  <si>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</si>
  <si>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</si>
  <si>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</si>
  <si>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</si>
  <si>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</si>
  <si>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</si>
  <si>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</si>
  <si>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</si>
  <si>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</si>
  <si>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</si>
  <si>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</si>
  <si>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</si>
  <si>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</si>
  <si>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</si>
  <si>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</si>
  <si>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</si>
  <si>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</si>
  <si>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</si>
  <si>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</si>
  <si>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</si>
  <si>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</si>
  <si>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</si>
  <si>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</si>
  <si>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</si>
  <si>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</si>
  <si>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</si>
  <si>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</si>
  <si>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</si>
  <si>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</si>
  <si>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</si>
  <si>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</si>
  <si>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</si>
  <si>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</si>
  <si>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</si>
  <si>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</si>
  <si>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</si>
  <si>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</si>
  <si>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</si>
  <si>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</si>
  <si>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</si>
  <si>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</si>
  <si>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</si>
  <si>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</si>
  <si>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</si>
  <si>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</si>
  <si>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</si>
  <si>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</si>
  <si>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</si>
  <si>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</si>
  <si>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</si>
  <si>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</si>
  <si>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</si>
  <si>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</si>
  <si>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</si>
  <si>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</si>
  <si>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</si>
  <si>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</si>
  <si>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</si>
  <si>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</si>
  <si>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</si>
  <si>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</si>
  <si>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</si>
  <si>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</si>
  <si>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</si>
  <si>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</si>
  <si>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</si>
  <si>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</si>
  <si>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</si>
  <si>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</si>
  <si>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</si>
  <si>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</si>
  <si>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Уточнений</t>
  </si>
  <si>
    <t>Комунальний податок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</si>
  <si>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</si>
  <si>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</si>
  <si>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</si>
  <si>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</si>
  <si>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</si>
  <si>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</si>
  <si>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</si>
  <si>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Збір за припаркування автотранспорту</t>
  </si>
  <si>
    <t>до рішення районної у місті Дніпропетровську ради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</si>
  <si>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</si>
  <si>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</si>
  <si>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</si>
  <si>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</si>
  <si>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</si>
  <si>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</si>
  <si>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</si>
  <si>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</si>
  <si>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</si>
  <si>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</si>
  <si>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</si>
  <si>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</si>
  <si>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</si>
  <si>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</si>
  <si>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</si>
  <si>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</si>
  <si>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</si>
  <si>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</si>
  <si>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</si>
  <si>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</si>
  <si>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</si>
  <si>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</si>
  <si>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</si>
  <si>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</si>
  <si>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</si>
  <si>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</si>
  <si>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</si>
  <si>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</si>
  <si>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</si>
  <si>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</si>
  <si>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</si>
  <si>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</si>
  <si>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</si>
  <si>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</si>
  <si>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</si>
  <si>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</si>
  <si>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 xml:space="preserve">                       Звіт про виконання доходної частини бюджету по Бабушкінському району за 1 квартал 2016 року</t>
  </si>
  <si>
    <t>план на</t>
  </si>
  <si>
    <t>1 кв. 2016 рік</t>
  </si>
  <si>
    <t>1 кв.2016 рік</t>
  </si>
  <si>
    <t xml:space="preserve"> по бюджету району</t>
  </si>
  <si>
    <t xml:space="preserve"> на 1 кв.2016 рік</t>
  </si>
  <si>
    <t xml:space="preserve"> на 1 кв. 2016 рік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</si>
  <si>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</si>
  <si>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</si>
  <si>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</si>
  <si>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</si>
  <si>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</si>
  <si>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</si>
  <si>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</si>
  <si>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</si>
  <si>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</si>
  <si>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</si>
  <si>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</si>
  <si>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</si>
  <si>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</si>
  <si>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</si>
  <si>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</si>
  <si>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</si>
  <si>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</si>
  <si>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</si>
  <si>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</si>
  <si>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</si>
  <si>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</si>
  <si>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</si>
  <si>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</si>
  <si>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</si>
  <si>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</si>
  <si>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</si>
  <si>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</si>
  <si>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</si>
  <si>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</si>
  <si>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</si>
  <si>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</si>
  <si>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</si>
  <si>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</si>
  <si>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</si>
  <si>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</si>
  <si>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</si>
  <si>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</si>
  <si>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</si>
  <si>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</si>
  <si>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</si>
  <si>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</si>
  <si>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</si>
  <si>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</si>
  <si>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</si>
  <si>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</si>
  <si>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</si>
  <si>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</si>
  <si>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</si>
  <si>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</si>
  <si>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</si>
  <si>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</si>
  <si>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</si>
  <si>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</si>
  <si>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</si>
  <si>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</si>
  <si>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</si>
  <si>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</si>
  <si>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</si>
  <si>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</si>
  <si>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</si>
  <si>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</si>
  <si>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</si>
  <si>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</si>
  <si>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</si>
  <si>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</si>
  <si>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</si>
  <si>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</si>
  <si>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</si>
  <si>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</si>
  <si>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</si>
  <si>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</si>
  <si>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</si>
  <si>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</si>
  <si>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</si>
  <si>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</si>
  <si>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</si>
  <si>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</si>
  <si>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</si>
  <si>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</si>
  <si>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</si>
  <si>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</si>
  <si>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</si>
  <si>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</si>
  <si>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</si>
  <si>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</si>
  <si>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</si>
  <si>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</si>
  <si>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</si>
  <si>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</si>
  <si>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</si>
  <si>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</si>
  <si>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</si>
  <si>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</si>
  <si>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Інші субвенції (субвенція з міського бюджету на виконання заходів Програми зайнятості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</si>
  <si>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</si>
  <si>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</si>
  <si>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</si>
  <si>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</si>
  <si>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</si>
  <si>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</si>
  <si>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</si>
  <si>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</si>
  <si>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>грн.</t>
  </si>
  <si>
    <t>Керуючий справами виконкому</t>
  </si>
  <si>
    <t>М.В.Ребченко</t>
  </si>
  <si>
    <t>План по бюджету</t>
  </si>
  <si>
    <t>до плану</t>
  </si>
  <si>
    <t>до  плану</t>
  </si>
  <si>
    <t>до уточненого плану</t>
  </si>
  <si>
    <t xml:space="preserve">  по бюджету району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</si>
  <si>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</si>
  <si>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</si>
  <si>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</si>
  <si>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</si>
  <si>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</si>
  <si>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 xml:space="preserve">                       Звіт про виконання доходної частини бюджету по Шевченківському району за 1 півріччя 2016 року</t>
  </si>
  <si>
    <t xml:space="preserve"> 2016 рік</t>
  </si>
  <si>
    <t>2016 року</t>
  </si>
  <si>
    <t>Уточнений план</t>
  </si>
  <si>
    <t>на звітний період</t>
  </si>
  <si>
    <t>за звітний</t>
  </si>
  <si>
    <t xml:space="preserve"> на 2016 рік</t>
  </si>
  <si>
    <t xml:space="preserve">Уточнений план </t>
  </si>
  <si>
    <t xml:space="preserve">по бюджету району </t>
  </si>
  <si>
    <t>на 2016 рік</t>
  </si>
  <si>
    <t>епохи тоталітарного режиму на території району)</t>
  </si>
  <si>
    <t xml:space="preserve">Інші субвенції (субвенція з міського бюджету на оздоровлення та відпочинок дітей у 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</si>
  <si>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</si>
  <si>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</si>
  <si>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</si>
  <si>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</si>
  <si>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</si>
  <si>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</si>
  <si>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</si>
  <si>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</t>
  </si>
  <si>
    <t>по бюджету району</t>
  </si>
  <si>
    <t>Заступник голови районної у місті ради, в.о заступника голови районної у місті</t>
  </si>
  <si>
    <t>ради з питань діяльності виконавчих органів - в.о. керуючого виконкому</t>
  </si>
  <si>
    <t>А.В. Атаманенко</t>
  </si>
  <si>
    <t xml:space="preserve">         від ____________________ № __________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</si>
  <si>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</si>
  <si>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</si>
  <si>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</si>
  <si>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</si>
  <si>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</si>
  <si>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</si>
  <si>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 xml:space="preserve">у закладах освіти - капітальний ремонт, реконструкція, встановлення вузлів обліку </t>
  </si>
  <si>
    <t>природного газу та коректорів)</t>
  </si>
  <si>
    <t>Кошти, що передаються із загального фонду до бюджету розвитку (спеціальний фонд)</t>
  </si>
  <si>
    <t xml:space="preserve">                       Звіт про виконання доходної частини бюджету по Шевченківському району за 9 місяців 2016 року</t>
  </si>
  <si>
    <t>Надходження коштів з рахунків виборчих фондів</t>
  </si>
  <si>
    <t>Інші субвенції (субвенція з міського бюджету на утримання управління праці та соціального</t>
  </si>
  <si>
    <t>захисту населення)</t>
  </si>
  <si>
    <t>Інші субвенції (субвенція з міського бюджету на проведення капітальних  ремонтів закладів</t>
  </si>
  <si>
    <t>освіти)</t>
  </si>
  <si>
    <t>Офіційні трансферти</t>
  </si>
  <si>
    <t xml:space="preserve">Субвенції </t>
  </si>
  <si>
    <t xml:space="preserve">Інші субвенції, всього </t>
  </si>
  <si>
    <t>у закладах освіти - капітальний ремонт, реконструкція, встановлення вузлів обліку</t>
  </si>
  <si>
    <t xml:space="preserve">                     Доходи  бюджету району  на  2017 рік </t>
  </si>
  <si>
    <t xml:space="preserve">           Голова районної у місті Дніпрі ради                                                                          </t>
  </si>
  <si>
    <t xml:space="preserve">                       Звіт про виконання доходної частини бюджету по Шевченківському району за  2016 рік</t>
  </si>
  <si>
    <t>Інші субвенції (субвенція з міського бюджету на утримання управлінь праці та соціального</t>
  </si>
  <si>
    <t xml:space="preserve">Інші субвенції (субвенція з міського бюджету на проведення капітальних ремонтів закладів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</si>
  <si>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</si>
  <si>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</si>
  <si>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</si>
  <si>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2017 рік</t>
  </si>
  <si>
    <t>на 2017 рік</t>
  </si>
  <si>
    <t>2017 року</t>
  </si>
  <si>
    <t xml:space="preserve">                                                % виконання </t>
  </si>
  <si>
    <t xml:space="preserve"> на 2017 рік</t>
  </si>
  <si>
    <t xml:space="preserve">                       Звіт про виконання доходної частини бюджету по Шевченківському району за І півріччя 2017 року</t>
  </si>
  <si>
    <t xml:space="preserve">                                до рішення  районної у місті ради</t>
  </si>
  <si>
    <t>Голова районної у місті ради</t>
  </si>
  <si>
    <t>від 28.09.2017 № 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</si>
</sst>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26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72" fontId="1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52" applyFont="1">
      <alignment/>
      <protection/>
    </xf>
    <xf numFmtId="0" fontId="4" fillId="0" borderId="13" xfId="52" applyFont="1" applyBorder="1">
      <alignment/>
      <protection/>
    </xf>
    <xf numFmtId="0" fontId="4" fillId="0" borderId="17" xfId="52" applyFont="1" applyBorder="1">
      <alignment/>
      <protection/>
    </xf>
    <xf numFmtId="0" fontId="4" fillId="0" borderId="16" xfId="52" applyFont="1" applyBorder="1">
      <alignment/>
      <protection/>
    </xf>
    <xf numFmtId="0" fontId="4" fillId="0" borderId="19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0" xfId="52" applyFont="1" applyBorder="1" applyAlignment="1">
      <alignment/>
      <protection/>
    </xf>
    <xf numFmtId="0" fontId="4" fillId="0" borderId="2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174" fontId="3" fillId="0" borderId="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4" fillId="0" borderId="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2" xfId="52" applyFont="1" applyBorder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172" fontId="0" fillId="0" borderId="10" xfId="0" applyNumberForma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52" applyFont="1" applyBorder="1">
      <alignment/>
      <protection/>
    </xf>
    <xf numFmtId="0" fontId="6" fillId="0" borderId="12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2" xfId="52" applyFont="1" applyBorder="1">
      <alignment/>
      <protection/>
    </xf>
    <xf numFmtId="0" fontId="6" fillId="0" borderId="11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0" fontId="7" fillId="0" borderId="11" xfId="52" applyFont="1" applyBorder="1" applyAlignment="1">
      <alignment horizontal="center"/>
      <protection/>
    </xf>
    <xf numFmtId="0" fontId="7" fillId="0" borderId="16" xfId="52" applyFont="1" applyBorder="1">
      <alignment/>
      <protection/>
    </xf>
    <xf numFmtId="0" fontId="7" fillId="0" borderId="13" xfId="52" applyFont="1" applyBorder="1" applyAlignment="1">
      <alignment horizontal="center"/>
      <protection/>
    </xf>
    <xf numFmtId="0" fontId="7" fillId="0" borderId="15" xfId="52" applyFont="1" applyBorder="1">
      <alignment/>
      <protection/>
    </xf>
    <xf numFmtId="0" fontId="7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10" xfId="52" applyFont="1" applyFill="1" applyBorder="1" applyAlignment="1">
      <alignment horizontal="center"/>
      <protection/>
    </xf>
    <xf numFmtId="0" fontId="7" fillId="0" borderId="11" xfId="52" applyFont="1" applyBorder="1">
      <alignment/>
      <protection/>
    </xf>
    <xf numFmtId="0" fontId="7" fillId="0" borderId="14" xfId="52" applyFont="1" applyBorder="1">
      <alignment/>
      <protection/>
    </xf>
    <xf numFmtId="0" fontId="8" fillId="0" borderId="0" xfId="0" applyFont="1" applyAlignment="1">
      <alignment/>
    </xf>
    <xf numFmtId="0" fontId="6" fillId="0" borderId="12" xfId="52" applyFont="1" applyBorder="1">
      <alignment/>
      <protection/>
    </xf>
    <xf numFmtId="1" fontId="7" fillId="0" borderId="10" xfId="52" applyNumberFormat="1" applyFont="1" applyBorder="1" applyAlignment="1">
      <alignment horizontal="center"/>
      <protection/>
    </xf>
    <xf numFmtId="1" fontId="6" fillId="0" borderId="10" xfId="52" applyNumberFormat="1" applyFont="1" applyBorder="1" applyAlignment="1">
      <alignment horizontal="center"/>
      <protection/>
    </xf>
    <xf numFmtId="1" fontId="7" fillId="0" borderId="11" xfId="52" applyNumberFormat="1" applyFont="1" applyBorder="1" applyAlignment="1">
      <alignment horizontal="center"/>
      <protection/>
    </xf>
    <xf numFmtId="1" fontId="3" fillId="0" borderId="0" xfId="52" applyNumberFormat="1" applyFont="1" applyBorder="1" applyAlignment="1">
      <alignment horizontal="center"/>
      <protection/>
    </xf>
    <xf numFmtId="3" fontId="7" fillId="0" borderId="10" xfId="52" applyNumberFormat="1" applyFont="1" applyBorder="1" applyAlignment="1">
      <alignment horizontal="center"/>
      <protection/>
    </xf>
    <xf numFmtId="3" fontId="6" fillId="0" borderId="10" xfId="52" applyNumberFormat="1" applyFont="1" applyBorder="1" applyAlignment="1">
      <alignment horizontal="center"/>
      <protection/>
    </xf>
    <xf numFmtId="3" fontId="6" fillId="0" borderId="10" xfId="52" applyNumberFormat="1" applyFont="1" applyFill="1" applyBorder="1" applyAlignment="1">
      <alignment horizontal="center"/>
      <protection/>
    </xf>
    <xf numFmtId="3" fontId="7" fillId="0" borderId="11" xfId="52" applyNumberFormat="1" applyFont="1" applyBorder="1" applyAlignment="1">
      <alignment horizontal="center"/>
      <protection/>
    </xf>
    <xf numFmtId="3" fontId="7" fillId="0" borderId="13" xfId="52" applyNumberFormat="1" applyFont="1" applyBorder="1" applyAlignment="1">
      <alignment horizontal="center"/>
      <protection/>
    </xf>
    <xf numFmtId="3" fontId="3" fillId="0" borderId="0" xfId="52" applyNumberFormat="1" applyFont="1" applyBorder="1" applyAlignment="1">
      <alignment horizontal="center"/>
      <protection/>
    </xf>
    <xf numFmtId="3" fontId="3" fillId="0" borderId="0" xfId="52" applyNumberFormat="1" applyFont="1" applyBorder="1">
      <alignment/>
      <protection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52" applyFont="1" applyAlignment="1">
      <alignment horizontal="right"/>
      <protection/>
    </xf>
    <xf numFmtId="3" fontId="6" fillId="24" borderId="10" xfId="52" applyNumberFormat="1" applyFont="1" applyFill="1" applyBorder="1" applyAlignment="1">
      <alignment horizontal="center"/>
      <protection/>
    </xf>
    <xf numFmtId="3" fontId="6" fillId="25" borderId="10" xfId="52" applyNumberFormat="1" applyFont="1" applyFill="1" applyBorder="1" applyAlignment="1">
      <alignment horizontal="center"/>
      <protection/>
    </xf>
    <xf numFmtId="172" fontId="0" fillId="0" borderId="17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2" fontId="0" fillId="0" borderId="20" xfId="0" applyNumberForma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24" borderId="16" xfId="0" applyNumberFormat="1" applyFill="1" applyBorder="1" applyAlignment="1">
      <alignment horizontal="center"/>
    </xf>
    <xf numFmtId="0" fontId="0" fillId="0" borderId="12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26" borderId="11" xfId="0" applyNumberFormat="1" applyFill="1" applyBorder="1" applyAlignment="1">
      <alignment horizontal="center"/>
    </xf>
    <xf numFmtId="3" fontId="0" fillId="26" borderId="12" xfId="0" applyNumberForma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zoomScalePageLayoutView="0" workbookViewId="0" topLeftCell="A1">
      <selection activeCell="F20" sqref="F2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spans="6:7" ht="13.5" thickBot="1">
      <c r="F7" s="155" t="s">
        <v>242</v>
      </c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>
        <v>0</v>
      </c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zoomScalePageLayoutView="0" workbookViewId="0" topLeftCell="A22">
      <selection activeCell="D150" sqref="D15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335161389</v>
      </c>
      <c r="D79" s="118">
        <f aca="true" t="shared" si="1" ref="D79:F80">D80</f>
        <v>333066463</v>
      </c>
      <c r="E79" s="118">
        <f t="shared" si="1"/>
        <v>2094926</v>
      </c>
      <c r="F79" s="118">
        <f t="shared" si="1"/>
        <v>2094926</v>
      </c>
      <c r="G79" s="61"/>
    </row>
    <row r="80" spans="1:7" ht="15.75">
      <c r="A80" s="101">
        <v>41000000</v>
      </c>
      <c r="B80" s="107" t="s">
        <v>81</v>
      </c>
      <c r="C80" s="118">
        <f>D80+E80</f>
        <v>335161389</v>
      </c>
      <c r="D80" s="118">
        <f t="shared" si="1"/>
        <v>333066463</v>
      </c>
      <c r="E80" s="118">
        <f t="shared" si="1"/>
        <v>2094926</v>
      </c>
      <c r="F80" s="118">
        <f t="shared" si="1"/>
        <v>2094926</v>
      </c>
      <c r="G80" s="61"/>
    </row>
    <row r="81" spans="1:7" ht="15.75">
      <c r="A81" s="101">
        <v>41030000</v>
      </c>
      <c r="B81" s="107" t="s">
        <v>82</v>
      </c>
      <c r="C81" s="118">
        <f>D81+E81</f>
        <v>335161389</v>
      </c>
      <c r="D81" s="118">
        <f>D84+D88+D92+D95+D139+D97</f>
        <v>333066463</v>
      </c>
      <c r="E81" s="118">
        <f>E97</f>
        <v>2094926</v>
      </c>
      <c r="F81" s="118">
        <f>F97</f>
        <v>2094926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123236133</v>
      </c>
      <c r="D84" s="119">
        <v>123236133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74241536</v>
      </c>
      <c r="D88" s="119">
        <v>74241536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17426</v>
      </c>
      <c r="D92" s="119">
        <v>17426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43988507</v>
      </c>
      <c r="D97" s="119">
        <f>D98+D100+D101+D103+D108+D112+D116+D119+D121+D122+D124+D126+D130</f>
        <v>41893581</v>
      </c>
      <c r="E97" s="119">
        <f>E132+E124+E135</f>
        <v>2094926</v>
      </c>
      <c r="F97" s="119">
        <f>F132+F124+F135</f>
        <v>2094926</v>
      </c>
      <c r="G97" s="61"/>
    </row>
    <row r="98" spans="1:7" ht="15">
      <c r="A98" s="97">
        <v>41035000</v>
      </c>
      <c r="B98" s="108" t="s">
        <v>165</v>
      </c>
      <c r="C98" s="120">
        <f>D98</f>
        <v>30400</v>
      </c>
      <c r="D98" s="120">
        <v>30400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20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20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20"/>
      <c r="E104" s="119"/>
      <c r="F104" s="115"/>
      <c r="G104" s="61"/>
    </row>
    <row r="105" spans="1:7" ht="15">
      <c r="A105" s="86"/>
      <c r="B105" s="58" t="s">
        <v>171</v>
      </c>
      <c r="C105" s="120"/>
      <c r="D105" s="120"/>
      <c r="E105" s="119"/>
      <c r="F105" s="115"/>
      <c r="G105" s="61"/>
    </row>
    <row r="106" spans="1:7" ht="15">
      <c r="A106" s="86"/>
      <c r="B106" s="58" t="s">
        <v>172</v>
      </c>
      <c r="C106" s="120"/>
      <c r="D106" s="120"/>
      <c r="E106" s="119"/>
      <c r="F106" s="115"/>
      <c r="G106" s="61"/>
    </row>
    <row r="107" spans="1:7" ht="15">
      <c r="A107" s="86"/>
      <c r="B107" s="58" t="s">
        <v>173</v>
      </c>
      <c r="C107" s="120"/>
      <c r="D107" s="120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20"/>
      <c r="E109" s="119"/>
      <c r="F109" s="115"/>
      <c r="G109" s="61"/>
    </row>
    <row r="110" spans="1:7" ht="15">
      <c r="A110" s="86"/>
      <c r="B110" s="58" t="s">
        <v>176</v>
      </c>
      <c r="C110" s="120"/>
      <c r="D110" s="120"/>
      <c r="E110" s="119"/>
      <c r="F110" s="115"/>
      <c r="G110" s="61"/>
    </row>
    <row r="111" spans="1:7" ht="15">
      <c r="A111" s="86"/>
      <c r="B111" s="58" t="s">
        <v>177</v>
      </c>
      <c r="C111" s="120"/>
      <c r="D111" s="120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20"/>
      <c r="E113" s="119"/>
      <c r="F113" s="115"/>
      <c r="G113" s="61"/>
    </row>
    <row r="114" spans="1:7" ht="15">
      <c r="A114" s="86"/>
      <c r="B114" s="58" t="s">
        <v>178</v>
      </c>
      <c r="C114" s="120"/>
      <c r="D114" s="120"/>
      <c r="E114" s="119"/>
      <c r="F114" s="115"/>
      <c r="G114" s="61"/>
    </row>
    <row r="115" spans="1:7" ht="15">
      <c r="A115" s="86"/>
      <c r="B115" s="58" t="s">
        <v>179</v>
      </c>
      <c r="C115" s="120"/>
      <c r="D115" s="120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75819</v>
      </c>
      <c r="D116" s="120">
        <v>75819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20"/>
      <c r="E117" s="119"/>
      <c r="F117" s="115"/>
      <c r="G117" s="61"/>
    </row>
    <row r="118" spans="1:7" ht="15">
      <c r="A118" s="86"/>
      <c r="B118" s="58" t="s">
        <v>43</v>
      </c>
      <c r="C118" s="120"/>
      <c r="D118" s="120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20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4225156</v>
      </c>
      <c r="D124" s="120">
        <v>4179666</v>
      </c>
      <c r="E124" s="119">
        <f>F124</f>
        <v>45490</v>
      </c>
      <c r="F124" s="119">
        <v>45490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1126000</v>
      </c>
      <c r="D126" s="120">
        <v>1126000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20"/>
      <c r="E127" s="119"/>
      <c r="F127" s="115"/>
      <c r="G127" s="61"/>
    </row>
    <row r="128" spans="1:7" ht="15">
      <c r="A128" s="86"/>
      <c r="B128" s="58" t="s">
        <v>284</v>
      </c>
      <c r="C128" s="120"/>
      <c r="D128" s="120"/>
      <c r="E128" s="119"/>
      <c r="F128" s="115"/>
      <c r="G128" s="61"/>
    </row>
    <row r="129" spans="1:7" ht="15">
      <c r="A129" s="86"/>
      <c r="B129" s="58" t="s">
        <v>47</v>
      </c>
      <c r="C129" s="120"/>
      <c r="D129" s="120"/>
      <c r="E129" s="119"/>
      <c r="F129" s="115"/>
      <c r="G129" s="61"/>
    </row>
    <row r="130" spans="1:7" ht="15">
      <c r="A130" s="86">
        <v>41035000</v>
      </c>
      <c r="B130" s="58" t="s">
        <v>291</v>
      </c>
      <c r="C130" s="120">
        <f>D130</f>
        <v>78828</v>
      </c>
      <c r="D130" s="120">
        <v>78828</v>
      </c>
      <c r="E130" s="119"/>
      <c r="F130" s="115"/>
      <c r="G130" s="61"/>
    </row>
    <row r="131" spans="1:7" ht="15">
      <c r="A131" s="86"/>
      <c r="B131" s="58" t="s">
        <v>292</v>
      </c>
      <c r="C131" s="120"/>
      <c r="D131" s="120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20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20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293</v>
      </c>
      <c r="C135" s="120">
        <f>E135</f>
        <v>1849271</v>
      </c>
      <c r="D135" s="119"/>
      <c r="E135" s="119">
        <f>F135</f>
        <v>1849271</v>
      </c>
      <c r="F135" s="119">
        <v>1849271</v>
      </c>
      <c r="G135" s="61"/>
    </row>
    <row r="136" spans="1:7" ht="15">
      <c r="A136" s="86"/>
      <c r="B136" s="58" t="s">
        <v>294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471459520</v>
      </c>
      <c r="D144" s="121">
        <f>D79+D78</f>
        <v>459698653</v>
      </c>
      <c r="E144" s="121">
        <f>E78+E79</f>
        <v>11760867</v>
      </c>
      <c r="F144" s="121">
        <f>F79</f>
        <v>2094926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/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0"/>
  <sheetViews>
    <sheetView zoomScale="75" zoomScaleNormal="75" zoomScalePageLayoutView="0" workbookViewId="0" topLeftCell="A184">
      <selection activeCell="E60" sqref="E60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875" style="0" customWidth="1"/>
    <col min="6" max="6" width="18.125" style="0" customWidth="1"/>
    <col min="7" max="7" width="20.375" style="0" customWidth="1"/>
  </cols>
  <sheetData>
    <row r="1" spans="1:9" ht="14.25">
      <c r="A1" s="17"/>
      <c r="B1" s="17"/>
      <c r="C1" s="17"/>
      <c r="D1" s="17"/>
      <c r="E1" s="60"/>
      <c r="F1" s="60" t="s">
        <v>182</v>
      </c>
      <c r="G1" s="60"/>
      <c r="H1" s="17"/>
      <c r="I1" s="17"/>
    </row>
    <row r="2" spans="1:9" ht="14.25">
      <c r="A2" s="17"/>
      <c r="B2" s="17"/>
      <c r="C2" s="17"/>
      <c r="D2" s="17"/>
      <c r="E2" s="60" t="s">
        <v>96</v>
      </c>
      <c r="F2" s="60"/>
      <c r="G2" s="60"/>
      <c r="H2" s="17"/>
      <c r="I2" s="17"/>
    </row>
    <row r="3" spans="1:9" ht="14.25">
      <c r="A3" s="17"/>
      <c r="B3" s="17"/>
      <c r="C3" s="17"/>
      <c r="D3" s="17"/>
      <c r="E3" s="60"/>
      <c r="F3" s="60" t="s">
        <v>91</v>
      </c>
      <c r="G3" s="60"/>
      <c r="H3" s="19"/>
      <c r="I3" s="17"/>
    </row>
    <row r="4" spans="1:9" ht="18">
      <c r="A4" s="22"/>
      <c r="B4" s="17"/>
      <c r="C4" s="17"/>
      <c r="D4" s="17"/>
      <c r="E4" s="60"/>
      <c r="F4" s="60"/>
      <c r="G4" s="60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7" ht="12.75">
      <c r="A6" s="16"/>
      <c r="B6" s="17" t="s">
        <v>301</v>
      </c>
      <c r="C6" s="17"/>
      <c r="D6" s="17"/>
      <c r="E6" s="5"/>
      <c r="F6" s="5"/>
      <c r="G6" s="5"/>
    </row>
    <row r="7" spans="1:7" ht="12.75">
      <c r="A7" s="17"/>
      <c r="B7" s="17" t="s">
        <v>120</v>
      </c>
      <c r="C7" s="17"/>
      <c r="D7" s="17"/>
      <c r="E7" s="5"/>
      <c r="F7" s="5"/>
      <c r="G7" s="5"/>
    </row>
    <row r="8" spans="1:7" ht="12.75">
      <c r="A8" s="6"/>
      <c r="B8" s="6"/>
      <c r="C8" s="51"/>
      <c r="D8" s="51"/>
      <c r="E8" s="6"/>
      <c r="F8" s="6"/>
      <c r="G8" s="6"/>
    </row>
    <row r="9" spans="1:7" ht="13.5" thickBot="1">
      <c r="A9" s="19"/>
      <c r="B9" s="18"/>
      <c r="C9" s="52"/>
      <c r="D9" s="52"/>
      <c r="E9" s="18"/>
      <c r="F9" s="18"/>
      <c r="G9" s="18"/>
    </row>
    <row r="10" spans="1:7" ht="13.5" thickBot="1">
      <c r="A10" s="23" t="s">
        <v>89</v>
      </c>
      <c r="B10" s="24"/>
      <c r="C10" s="23" t="s">
        <v>245</v>
      </c>
      <c r="D10" s="23" t="s">
        <v>262</v>
      </c>
      <c r="E10" s="23" t="s">
        <v>105</v>
      </c>
      <c r="F10" s="193" t="s">
        <v>106</v>
      </c>
      <c r="G10" s="19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260</v>
      </c>
      <c r="F11" s="26" t="s">
        <v>246</v>
      </c>
      <c r="G11" s="187" t="s">
        <v>248</v>
      </c>
    </row>
    <row r="12" spans="1:7" ht="12.75">
      <c r="A12" s="21" t="s">
        <v>110</v>
      </c>
      <c r="B12" s="18"/>
      <c r="C12" s="12" t="s">
        <v>256</v>
      </c>
      <c r="D12" s="12" t="s">
        <v>264</v>
      </c>
      <c r="E12" s="12" t="s">
        <v>113</v>
      </c>
      <c r="F12" s="26" t="s">
        <v>137</v>
      </c>
      <c r="G12" s="188" t="s">
        <v>275</v>
      </c>
    </row>
    <row r="13" spans="1:7" ht="13.5" thickBot="1">
      <c r="A13" s="21"/>
      <c r="B13" s="18"/>
      <c r="C13" s="35"/>
      <c r="D13" s="12"/>
      <c r="E13" s="35"/>
      <c r="F13" s="26" t="s">
        <v>261</v>
      </c>
      <c r="G13" s="189" t="s">
        <v>264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6</v>
      </c>
      <c r="F14" s="47">
        <v>7</v>
      </c>
      <c r="G14" s="162"/>
    </row>
    <row r="15" spans="1:7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113367313</v>
      </c>
      <c r="F15" s="158">
        <f>E15/C15*100</f>
        <v>242.66666309910892</v>
      </c>
      <c r="G15" s="41">
        <f>E15/D15*100</f>
        <v>95.63085849899437</v>
      </c>
    </row>
    <row r="16" spans="1:7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46296086</v>
      </c>
      <c r="F16" s="159">
        <f>E16/C16*100</f>
        <v>262.8637308229523</v>
      </c>
      <c r="G16" s="40">
        <f>E16/D16*100</f>
        <v>94.58827208943421</v>
      </c>
    </row>
    <row r="17" spans="1:7" ht="12.75">
      <c r="A17" s="36"/>
      <c r="B17" s="37" t="s">
        <v>68</v>
      </c>
      <c r="C17" s="125"/>
      <c r="D17" s="125"/>
      <c r="E17" s="126"/>
      <c r="F17" s="159"/>
      <c r="G17" s="40"/>
    </row>
    <row r="18" spans="1:7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46296086</v>
      </c>
      <c r="F18" s="159">
        <f>E18/C18*100</f>
        <v>262.8637308229523</v>
      </c>
      <c r="G18" s="40">
        <f>E18/D18*100</f>
        <v>94.58827208943421</v>
      </c>
    </row>
    <row r="19" spans="1:7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35336747</v>
      </c>
      <c r="F19" s="159">
        <f>E19/C19*100</f>
        <v>265.7457735463105</v>
      </c>
      <c r="G19" s="40">
        <f>E19/D19*100</f>
        <v>92.85741201751745</v>
      </c>
    </row>
    <row r="20" spans="1:7" ht="12.75">
      <c r="A20" s="54"/>
      <c r="B20" s="55" t="s">
        <v>185</v>
      </c>
      <c r="C20" s="127"/>
      <c r="D20" s="127"/>
      <c r="E20" s="127"/>
      <c r="F20" s="159"/>
      <c r="G20" s="40"/>
    </row>
    <row r="21" spans="1:7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7475069</v>
      </c>
      <c r="F21" s="159">
        <f>E21/C21*100</f>
        <v>252.53611486486486</v>
      </c>
      <c r="G21" s="40">
        <f>E21/D21*100</f>
        <v>109.55692510625825</v>
      </c>
    </row>
    <row r="22" spans="1:7" ht="12.75">
      <c r="A22" s="54"/>
      <c r="B22" s="55" t="s">
        <v>187</v>
      </c>
      <c r="C22" s="127"/>
      <c r="D22" s="127"/>
      <c r="E22" s="127"/>
      <c r="F22" s="159"/>
      <c r="G22" s="40"/>
    </row>
    <row r="23" spans="1:7" ht="12.75">
      <c r="A23" s="54"/>
      <c r="B23" s="55" t="s">
        <v>188</v>
      </c>
      <c r="C23" s="127"/>
      <c r="D23" s="127"/>
      <c r="E23" s="127"/>
      <c r="F23" s="159"/>
      <c r="G23" s="40"/>
    </row>
    <row r="24" spans="1:7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2305679</v>
      </c>
      <c r="F24" s="159">
        <f>E24/C24*100</f>
        <v>284.6517283950617</v>
      </c>
      <c r="G24" s="40">
        <f>E24/D24*100</f>
        <v>103.8126519585772</v>
      </c>
    </row>
    <row r="25" spans="1:7" ht="12.75">
      <c r="A25" s="54"/>
      <c r="B25" s="55" t="s">
        <v>191</v>
      </c>
      <c r="C25" s="127"/>
      <c r="D25" s="127"/>
      <c r="E25" s="127"/>
      <c r="F25" s="159"/>
      <c r="G25" s="40"/>
    </row>
    <row r="26" spans="1:7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995997</v>
      </c>
      <c r="F26" s="159">
        <f>E26/C26*100</f>
        <v>216.5210869565217</v>
      </c>
      <c r="G26" s="40">
        <f>E26/D26*100</f>
        <v>71.14264285714286</v>
      </c>
    </row>
    <row r="27" spans="1:7" ht="12.75">
      <c r="A27" s="54"/>
      <c r="B27" s="55" t="s">
        <v>193</v>
      </c>
      <c r="C27" s="127"/>
      <c r="D27" s="127"/>
      <c r="E27" s="128"/>
      <c r="F27" s="159"/>
      <c r="G27" s="40"/>
    </row>
    <row r="28" spans="1:7" ht="12.75">
      <c r="A28" s="54"/>
      <c r="B28" s="55" t="s">
        <v>98</v>
      </c>
      <c r="C28" s="127"/>
      <c r="D28" s="127"/>
      <c r="E28" s="128"/>
      <c r="F28" s="159"/>
      <c r="G28" s="40"/>
    </row>
    <row r="29" spans="1:7" ht="12.75">
      <c r="A29" s="56">
        <v>11010900</v>
      </c>
      <c r="B29" s="55" t="s">
        <v>55</v>
      </c>
      <c r="C29" s="127">
        <v>85000</v>
      </c>
      <c r="D29" s="127">
        <v>446000</v>
      </c>
      <c r="E29" s="128">
        <v>182594</v>
      </c>
      <c r="F29" s="159">
        <f>E29/C29*100</f>
        <v>214.8164705882353</v>
      </c>
      <c r="G29" s="40">
        <f>E29/D29*100</f>
        <v>40.940358744394615</v>
      </c>
    </row>
    <row r="30" spans="1:7" ht="12.75">
      <c r="A30" s="56"/>
      <c r="B30" s="55" t="s">
        <v>40</v>
      </c>
      <c r="C30" s="127"/>
      <c r="D30" s="127"/>
      <c r="E30" s="128"/>
      <c r="F30" s="159"/>
      <c r="G30" s="40"/>
    </row>
    <row r="31" spans="1:7" ht="12.75">
      <c r="A31" s="56"/>
      <c r="B31" s="55" t="s">
        <v>41</v>
      </c>
      <c r="C31" s="127"/>
      <c r="D31" s="127"/>
      <c r="E31" s="128"/>
      <c r="F31" s="159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73</v>
      </c>
      <c r="F32" s="159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73</v>
      </c>
      <c r="F33" s="159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73</v>
      </c>
      <c r="F34" s="159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 aca="true" t="shared" si="1" ref="C35:E36">C36</f>
        <v>0</v>
      </c>
      <c r="D35" s="127">
        <f t="shared" si="1"/>
        <v>0</v>
      </c>
      <c r="E35" s="127">
        <f t="shared" si="1"/>
        <v>-14000</v>
      </c>
      <c r="F35" s="159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-14000</v>
      </c>
      <c r="F36" s="159">
        <v>0</v>
      </c>
      <c r="G36" s="40">
        <v>0</v>
      </c>
    </row>
    <row r="37" spans="1:7" ht="12.75">
      <c r="A37" s="1">
        <v>16010400</v>
      </c>
      <c r="B37" s="4" t="s">
        <v>95</v>
      </c>
      <c r="C37" s="127">
        <v>0</v>
      </c>
      <c r="D37" s="127">
        <v>0</v>
      </c>
      <c r="E37" s="129">
        <v>-14000</v>
      </c>
      <c r="F37" s="159"/>
      <c r="G37" s="40"/>
    </row>
    <row r="38" spans="1:7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67085154</v>
      </c>
      <c r="F38" s="159">
        <f aca="true" t="shared" si="2" ref="F38:F45">E38/C38*100</f>
        <v>230.4927796159436</v>
      </c>
      <c r="G38" s="40">
        <f aca="true" t="shared" si="3" ref="G38:G45">E38/D38*100</f>
        <v>96.38402618133844</v>
      </c>
    </row>
    <row r="39" spans="1:7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64513860</v>
      </c>
      <c r="F39" s="159">
        <f t="shared" si="2"/>
        <v>296.53773493842994</v>
      </c>
      <c r="G39" s="40">
        <f t="shared" si="3"/>
        <v>103.63249102341877</v>
      </c>
    </row>
    <row r="40" spans="1:7" ht="12.75">
      <c r="A40" s="36">
        <v>18010500</v>
      </c>
      <c r="B40" s="55" t="s">
        <v>63</v>
      </c>
      <c r="C40" s="125">
        <v>8400000</v>
      </c>
      <c r="D40" s="125">
        <v>21900000</v>
      </c>
      <c r="E40" s="126">
        <v>22378782</v>
      </c>
      <c r="F40" s="159">
        <f t="shared" si="2"/>
        <v>266.41407142857145</v>
      </c>
      <c r="G40" s="40">
        <f t="shared" si="3"/>
        <v>102.1862191780822</v>
      </c>
    </row>
    <row r="41" spans="1:7" ht="12.75">
      <c r="A41" s="36">
        <v>18010600</v>
      </c>
      <c r="B41" s="55" t="s">
        <v>64</v>
      </c>
      <c r="C41" s="125">
        <v>12055700</v>
      </c>
      <c r="D41" s="125">
        <v>33267542</v>
      </c>
      <c r="E41" s="126">
        <v>34016648</v>
      </c>
      <c r="F41" s="159">
        <f t="shared" si="2"/>
        <v>282.162363031595</v>
      </c>
      <c r="G41" s="40">
        <f t="shared" si="3"/>
        <v>102.25176239350655</v>
      </c>
    </row>
    <row r="42" spans="1:7" ht="12.75">
      <c r="A42" s="36">
        <v>18010700</v>
      </c>
      <c r="B42" s="55" t="s">
        <v>65</v>
      </c>
      <c r="C42" s="125">
        <v>480000</v>
      </c>
      <c r="D42" s="125">
        <v>2030000</v>
      </c>
      <c r="E42" s="126">
        <v>3622834</v>
      </c>
      <c r="F42" s="159">
        <f t="shared" si="2"/>
        <v>754.7570833333333</v>
      </c>
      <c r="G42" s="40">
        <f t="shared" si="3"/>
        <v>178.4647290640394</v>
      </c>
    </row>
    <row r="43" spans="1:7" ht="12.75">
      <c r="A43" s="36">
        <v>18010900</v>
      </c>
      <c r="B43" s="55" t="s">
        <v>66</v>
      </c>
      <c r="C43" s="125">
        <v>820000</v>
      </c>
      <c r="D43" s="125">
        <v>5055000</v>
      </c>
      <c r="E43" s="126">
        <v>4495596</v>
      </c>
      <c r="F43" s="159">
        <f t="shared" si="2"/>
        <v>548.2434146341463</v>
      </c>
      <c r="G43" s="40">
        <f t="shared" si="3"/>
        <v>88.93364985163204</v>
      </c>
    </row>
    <row r="44" spans="1:7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6">
        <f>E45+E47</f>
        <v>2128299</v>
      </c>
      <c r="F44" s="159">
        <f t="shared" si="2"/>
        <v>30.818114682884453</v>
      </c>
      <c r="G44" s="40">
        <f t="shared" si="3"/>
        <v>30.818114682884453</v>
      </c>
    </row>
    <row r="45" spans="1:7" ht="12.75">
      <c r="A45" s="54">
        <v>18020100</v>
      </c>
      <c r="B45" s="55" t="s">
        <v>129</v>
      </c>
      <c r="C45" s="127">
        <v>4744400</v>
      </c>
      <c r="D45" s="127">
        <v>4744400</v>
      </c>
      <c r="E45" s="128">
        <v>1498554</v>
      </c>
      <c r="F45" s="159">
        <f t="shared" si="2"/>
        <v>31.585743191973698</v>
      </c>
      <c r="G45" s="40">
        <f t="shared" si="3"/>
        <v>31.585743191973698</v>
      </c>
    </row>
    <row r="46" spans="1:7" ht="12.75">
      <c r="A46" s="54"/>
      <c r="B46" s="55" t="s">
        <v>130</v>
      </c>
      <c r="C46" s="127"/>
      <c r="D46" s="127"/>
      <c r="E46" s="128"/>
      <c r="F46" s="159"/>
      <c r="G46" s="40"/>
    </row>
    <row r="47" spans="1:7" ht="12.75">
      <c r="A47" s="54">
        <v>18020200</v>
      </c>
      <c r="B47" s="55" t="s">
        <v>131</v>
      </c>
      <c r="C47" s="127">
        <v>2161600</v>
      </c>
      <c r="D47" s="127">
        <v>2161600</v>
      </c>
      <c r="E47" s="128">
        <v>629745</v>
      </c>
      <c r="F47" s="159">
        <f>E47/C47*100</f>
        <v>29.13328090303479</v>
      </c>
      <c r="G47" s="40">
        <f>E47/D47*100</f>
        <v>29.13328090303479</v>
      </c>
    </row>
    <row r="48" spans="1:7" ht="12.75">
      <c r="A48" s="54"/>
      <c r="B48" s="55" t="s">
        <v>130</v>
      </c>
      <c r="C48" s="127"/>
      <c r="D48" s="127"/>
      <c r="E48" s="128"/>
      <c r="F48" s="159"/>
      <c r="G48" s="40"/>
    </row>
    <row r="49" spans="1:7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6">
        <f>E50+E51</f>
        <v>549162</v>
      </c>
      <c r="F49" s="159">
        <f>E49/C49*100</f>
        <v>123.85250338294993</v>
      </c>
      <c r="G49" s="40">
        <f>E49/D49*100</f>
        <v>123.85250338294993</v>
      </c>
    </row>
    <row r="50" spans="1:7" ht="12.75">
      <c r="A50" s="54">
        <v>18030100</v>
      </c>
      <c r="B50" s="55" t="s">
        <v>132</v>
      </c>
      <c r="C50" s="127">
        <v>398700</v>
      </c>
      <c r="D50" s="127">
        <v>398700</v>
      </c>
      <c r="E50" s="128">
        <v>342694</v>
      </c>
      <c r="F50" s="159">
        <f>E50/C50*100</f>
        <v>85.95284675194381</v>
      </c>
      <c r="G50" s="40">
        <f>E50/D50*100</f>
        <v>85.95284675194381</v>
      </c>
    </row>
    <row r="51" spans="1:7" ht="12.75">
      <c r="A51" s="54">
        <v>18030200</v>
      </c>
      <c r="B51" s="55" t="s">
        <v>145</v>
      </c>
      <c r="C51" s="127">
        <v>44700</v>
      </c>
      <c r="D51" s="127">
        <v>44700</v>
      </c>
      <c r="E51" s="128">
        <v>206468</v>
      </c>
      <c r="F51" s="159">
        <f>E51/C51*100</f>
        <v>461.8970917225951</v>
      </c>
      <c r="G51" s="40">
        <f>E51/D51*100</f>
        <v>461.8970917225951</v>
      </c>
    </row>
    <row r="52" spans="1:7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E56+E60+E62+E64+E54+E58</f>
        <v>-106167</v>
      </c>
      <c r="F52" s="159">
        <v>0</v>
      </c>
      <c r="G52" s="40">
        <v>0</v>
      </c>
    </row>
    <row r="53" spans="1:7" ht="12.75">
      <c r="A53" s="36"/>
      <c r="B53" s="37" t="s">
        <v>25</v>
      </c>
      <c r="C53" s="125"/>
      <c r="D53" s="125"/>
      <c r="E53" s="126"/>
      <c r="F53" s="159"/>
      <c r="G53" s="40"/>
    </row>
    <row r="54" spans="1:7" ht="12.75">
      <c r="A54" s="36">
        <v>18040100</v>
      </c>
      <c r="B54" s="37" t="s">
        <v>146</v>
      </c>
      <c r="C54" s="125">
        <v>0</v>
      </c>
      <c r="D54" s="125">
        <v>0</v>
      </c>
      <c r="E54" s="126">
        <v>-1822</v>
      </c>
      <c r="F54" s="159">
        <v>0</v>
      </c>
      <c r="G54" s="40">
        <v>0</v>
      </c>
    </row>
    <row r="55" spans="1:7" ht="12.75">
      <c r="A55" s="36"/>
      <c r="B55" s="55" t="s">
        <v>273</v>
      </c>
      <c r="C55" s="125"/>
      <c r="D55" s="125"/>
      <c r="E55" s="126"/>
      <c r="F55" s="159"/>
      <c r="G55" s="40"/>
    </row>
    <row r="56" spans="1:7" ht="12.75">
      <c r="A56" s="54">
        <v>18040200</v>
      </c>
      <c r="B56" s="55" t="s">
        <v>146</v>
      </c>
      <c r="C56" s="127">
        <v>0</v>
      </c>
      <c r="D56" s="127">
        <v>0</v>
      </c>
      <c r="E56" s="130">
        <v>-70712</v>
      </c>
      <c r="F56" s="159">
        <v>0</v>
      </c>
      <c r="G56" s="40">
        <v>0</v>
      </c>
    </row>
    <row r="57" spans="1:7" ht="12.75">
      <c r="A57" s="54"/>
      <c r="B57" s="55" t="s">
        <v>26</v>
      </c>
      <c r="C57" s="127"/>
      <c r="D57" s="127"/>
      <c r="E57" s="126"/>
      <c r="F57" s="159"/>
      <c r="G57" s="40"/>
    </row>
    <row r="58" spans="1:7" ht="12.75">
      <c r="A58" s="54">
        <v>18040600</v>
      </c>
      <c r="B58" s="55" t="s">
        <v>274</v>
      </c>
      <c r="C58" s="127">
        <v>0</v>
      </c>
      <c r="D58" s="127">
        <v>0</v>
      </c>
      <c r="E58" s="126">
        <v>-2235</v>
      </c>
      <c r="F58" s="159">
        <v>0</v>
      </c>
      <c r="G58" s="40">
        <v>0</v>
      </c>
    </row>
    <row r="59" spans="1:7" ht="12.75">
      <c r="A59" s="54"/>
      <c r="B59" s="55" t="s">
        <v>273</v>
      </c>
      <c r="C59" s="127"/>
      <c r="D59" s="127"/>
      <c r="E59" s="126"/>
      <c r="F59" s="159"/>
      <c r="G59" s="40"/>
    </row>
    <row r="60" spans="1:7" ht="12.75">
      <c r="A60" s="54">
        <v>18040700</v>
      </c>
      <c r="B60" s="55" t="s">
        <v>147</v>
      </c>
      <c r="C60" s="127">
        <v>0</v>
      </c>
      <c r="D60" s="127">
        <v>0</v>
      </c>
      <c r="E60" s="131">
        <v>-2686</v>
      </c>
      <c r="F60" s="159">
        <v>0</v>
      </c>
      <c r="G60" s="40">
        <v>0</v>
      </c>
    </row>
    <row r="61" spans="1:7" ht="12.75">
      <c r="A61" s="54"/>
      <c r="B61" s="55" t="s">
        <v>27</v>
      </c>
      <c r="C61" s="127"/>
      <c r="D61" s="127"/>
      <c r="E61" s="128"/>
      <c r="F61" s="159"/>
      <c r="G61" s="40"/>
    </row>
    <row r="62" spans="1:7" ht="12.75">
      <c r="A62" s="54">
        <v>18040800</v>
      </c>
      <c r="B62" s="55" t="s">
        <v>148</v>
      </c>
      <c r="C62" s="127">
        <v>0</v>
      </c>
      <c r="D62" s="127">
        <v>0</v>
      </c>
      <c r="E62" s="126">
        <v>-26207</v>
      </c>
      <c r="F62" s="159">
        <v>0</v>
      </c>
      <c r="G62" s="40">
        <v>0</v>
      </c>
    </row>
    <row r="63" spans="1:7" ht="12.75">
      <c r="A63" s="54"/>
      <c r="B63" s="55" t="s">
        <v>28</v>
      </c>
      <c r="C63" s="127"/>
      <c r="D63" s="127"/>
      <c r="E63" s="126"/>
      <c r="F63" s="159"/>
      <c r="G63" s="40"/>
    </row>
    <row r="64" spans="1:7" ht="12.75">
      <c r="A64" s="54">
        <v>18041400</v>
      </c>
      <c r="B64" s="55" t="s">
        <v>149</v>
      </c>
      <c r="C64" s="127">
        <v>0</v>
      </c>
      <c r="D64" s="127">
        <v>0</v>
      </c>
      <c r="E64" s="128">
        <v>-2505</v>
      </c>
      <c r="F64" s="159">
        <v>0</v>
      </c>
      <c r="G64" s="40">
        <v>0</v>
      </c>
    </row>
    <row r="65" spans="1:7" ht="12.75">
      <c r="A65" s="54"/>
      <c r="B65" s="55" t="s">
        <v>29</v>
      </c>
      <c r="C65" s="127"/>
      <c r="D65" s="127"/>
      <c r="E65" s="126"/>
      <c r="F65" s="159"/>
      <c r="G65" s="40"/>
    </row>
    <row r="66" spans="1:7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E67+E73+E90</f>
        <v>7385404</v>
      </c>
      <c r="F66" s="159">
        <f>E66/C66*100</f>
        <v>91.65989028718941</v>
      </c>
      <c r="G66" s="40">
        <f>E66/D66*100</f>
        <v>91.65989028718941</v>
      </c>
    </row>
    <row r="67" spans="1:7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27289</v>
      </c>
      <c r="F67" s="159">
        <f>E67/C67*100</f>
        <v>69.08607594936709</v>
      </c>
      <c r="G67" s="40">
        <f>E67/D67*100</f>
        <v>69.08607594936709</v>
      </c>
    </row>
    <row r="68" spans="1:7" ht="12.75">
      <c r="A68" s="36">
        <v>21080500</v>
      </c>
      <c r="B68" s="37" t="s">
        <v>76</v>
      </c>
      <c r="C68" s="125">
        <v>7500</v>
      </c>
      <c r="D68" s="125">
        <v>7500</v>
      </c>
      <c r="E68" s="126">
        <v>0</v>
      </c>
      <c r="F68" s="159">
        <v>0</v>
      </c>
      <c r="G68" s="40">
        <f>E68/D68*100</f>
        <v>0</v>
      </c>
    </row>
    <row r="69" spans="1:7" ht="12.75">
      <c r="A69" s="36">
        <v>21080900</v>
      </c>
      <c r="B69" s="37" t="s">
        <v>218</v>
      </c>
      <c r="C69" s="125">
        <v>0</v>
      </c>
      <c r="D69" s="125">
        <v>0</v>
      </c>
      <c r="E69" s="126">
        <v>3</v>
      </c>
      <c r="F69" s="159">
        <v>0</v>
      </c>
      <c r="G69" s="40">
        <v>0</v>
      </c>
    </row>
    <row r="70" spans="1:7" ht="12.75">
      <c r="A70" s="36"/>
      <c r="B70" s="37" t="s">
        <v>219</v>
      </c>
      <c r="C70" s="125"/>
      <c r="D70" s="125"/>
      <c r="E70" s="126"/>
      <c r="F70" s="159"/>
      <c r="G70" s="40"/>
    </row>
    <row r="71" spans="1:7" ht="12.75">
      <c r="A71" s="36"/>
      <c r="B71" s="37" t="s">
        <v>220</v>
      </c>
      <c r="C71" s="125"/>
      <c r="D71" s="125"/>
      <c r="E71" s="126"/>
      <c r="F71" s="159"/>
      <c r="G71" s="40"/>
    </row>
    <row r="72" spans="1:7" ht="12.75">
      <c r="A72" s="54">
        <v>21081100</v>
      </c>
      <c r="B72" s="55" t="s">
        <v>78</v>
      </c>
      <c r="C72" s="127">
        <v>32000</v>
      </c>
      <c r="D72" s="127">
        <v>32000</v>
      </c>
      <c r="E72" s="131">
        <v>27286</v>
      </c>
      <c r="F72" s="159">
        <f>E72/C72*100</f>
        <v>85.26875000000001</v>
      </c>
      <c r="G72" s="40">
        <f>E72/D72*100</f>
        <v>85.26875000000001</v>
      </c>
    </row>
    <row r="73" spans="1:7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E74+E84</f>
        <v>7310412</v>
      </c>
      <c r="F73" s="159">
        <f>E73/C73*100</f>
        <v>139.461111429062</v>
      </c>
      <c r="G73" s="40">
        <f>E73/D73*100</f>
        <v>139.461111429062</v>
      </c>
    </row>
    <row r="74" spans="1:7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5300575</v>
      </c>
      <c r="F74" s="159">
        <f>E74/C74*100</f>
        <v>101.11934603865012</v>
      </c>
      <c r="G74" s="40">
        <f>E74/D74*100</f>
        <v>101.11934603865012</v>
      </c>
    </row>
    <row r="75" spans="1:7" ht="12.75">
      <c r="A75" s="36">
        <v>22010300</v>
      </c>
      <c r="B75" s="37" t="s">
        <v>140</v>
      </c>
      <c r="C75" s="125">
        <v>402000</v>
      </c>
      <c r="D75" s="125">
        <v>402000</v>
      </c>
      <c r="E75" s="126">
        <v>360043</v>
      </c>
      <c r="F75" s="159">
        <f>E75/C75*100</f>
        <v>89.56293532338309</v>
      </c>
      <c r="G75" s="40">
        <f>E75/D75*100</f>
        <v>89.56293532338309</v>
      </c>
    </row>
    <row r="76" spans="1:7" ht="12.75">
      <c r="A76" s="36"/>
      <c r="B76" s="37" t="s">
        <v>159</v>
      </c>
      <c r="C76" s="125"/>
      <c r="D76" s="125"/>
      <c r="E76" s="126"/>
      <c r="F76" s="159"/>
      <c r="G76" s="40"/>
    </row>
    <row r="77" spans="1:7" ht="12.75">
      <c r="A77" s="36">
        <v>22012500</v>
      </c>
      <c r="B77" s="37" t="s">
        <v>31</v>
      </c>
      <c r="C77" s="125">
        <v>3281600</v>
      </c>
      <c r="D77" s="125">
        <v>3281600</v>
      </c>
      <c r="E77" s="126">
        <v>3674013</v>
      </c>
      <c r="F77" s="159">
        <f>E77/C77*100</f>
        <v>111.95797781569965</v>
      </c>
      <c r="G77" s="40">
        <f>E77/D77*100</f>
        <v>111.95797781569965</v>
      </c>
    </row>
    <row r="78" spans="1:7" ht="12.75">
      <c r="A78" s="36">
        <v>22012600</v>
      </c>
      <c r="B78" s="37" t="s">
        <v>141</v>
      </c>
      <c r="C78" s="125">
        <v>1528000</v>
      </c>
      <c r="D78" s="125">
        <v>1528000</v>
      </c>
      <c r="E78" s="126">
        <v>1197800</v>
      </c>
      <c r="F78" s="159">
        <f>E78/C78*100</f>
        <v>78.39005235602095</v>
      </c>
      <c r="G78" s="40">
        <f>E78/D78*100</f>
        <v>78.39005235602095</v>
      </c>
    </row>
    <row r="79" spans="1:7" ht="12.75">
      <c r="A79" s="36"/>
      <c r="B79" s="37" t="s">
        <v>157</v>
      </c>
      <c r="C79" s="125"/>
      <c r="D79" s="125"/>
      <c r="E79" s="126"/>
      <c r="F79" s="159"/>
      <c r="G79" s="40"/>
    </row>
    <row r="80" spans="1:7" ht="12.75">
      <c r="A80" s="36">
        <v>22012900</v>
      </c>
      <c r="B80" s="37" t="s">
        <v>142</v>
      </c>
      <c r="C80" s="125">
        <v>30300</v>
      </c>
      <c r="D80" s="125">
        <v>30300</v>
      </c>
      <c r="E80" s="126">
        <v>68719</v>
      </c>
      <c r="F80" s="159">
        <f>E80/C80*100</f>
        <v>226.7953795379538</v>
      </c>
      <c r="G80" s="40">
        <f>E80/D80*100</f>
        <v>226.7953795379538</v>
      </c>
    </row>
    <row r="81" spans="1:7" ht="12.75">
      <c r="A81" s="36"/>
      <c r="B81" s="37" t="s">
        <v>143</v>
      </c>
      <c r="C81" s="125"/>
      <c r="D81" s="125"/>
      <c r="E81" s="126"/>
      <c r="F81" s="159"/>
      <c r="G81" s="40"/>
    </row>
    <row r="82" spans="1:7" ht="12.75">
      <c r="A82" s="36"/>
      <c r="B82" s="37" t="s">
        <v>144</v>
      </c>
      <c r="C82" s="125"/>
      <c r="D82" s="125"/>
      <c r="E82" s="126"/>
      <c r="F82" s="159"/>
      <c r="G82" s="40"/>
    </row>
    <row r="83" spans="1:7" ht="12.75">
      <c r="A83" s="36"/>
      <c r="B83" s="37" t="s">
        <v>46</v>
      </c>
      <c r="C83" s="125"/>
      <c r="D83" s="125"/>
      <c r="E83" s="126"/>
      <c r="F83" s="159"/>
      <c r="G83" s="40"/>
    </row>
    <row r="84" spans="1:7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2009837</v>
      </c>
      <c r="F84" s="159">
        <f>E84/C84*100</f>
        <v>73.89106617647059</v>
      </c>
      <c r="G84" s="40">
        <f>E84/D84*100</f>
        <v>73.89106617647059</v>
      </c>
    </row>
    <row r="85" spans="1:7" ht="12.75">
      <c r="A85" s="54">
        <v>22090100</v>
      </c>
      <c r="B85" s="55" t="s">
        <v>32</v>
      </c>
      <c r="C85" s="127">
        <v>14100</v>
      </c>
      <c r="D85" s="127">
        <v>14100</v>
      </c>
      <c r="E85" s="128">
        <v>244566</v>
      </c>
      <c r="F85" s="159">
        <f>E85/C85*100</f>
        <v>1734.5106382978724</v>
      </c>
      <c r="G85" s="40">
        <f>E85/D85*100</f>
        <v>1734.5106382978724</v>
      </c>
    </row>
    <row r="86" spans="1:7" ht="12.75">
      <c r="A86" s="54"/>
      <c r="B86" s="55" t="s">
        <v>194</v>
      </c>
      <c r="C86" s="127"/>
      <c r="D86" s="127"/>
      <c r="E86" s="128"/>
      <c r="F86" s="159"/>
      <c r="G86" s="40"/>
    </row>
    <row r="87" spans="1:7" ht="12.75">
      <c r="A87" s="54">
        <v>22090200</v>
      </c>
      <c r="B87" s="55" t="s">
        <v>59</v>
      </c>
      <c r="C87" s="127">
        <v>0</v>
      </c>
      <c r="D87" s="127">
        <v>0</v>
      </c>
      <c r="E87" s="128">
        <v>11154</v>
      </c>
      <c r="F87" s="159">
        <v>0</v>
      </c>
      <c r="G87" s="40">
        <v>0</v>
      </c>
    </row>
    <row r="88" spans="1:7" ht="12.75">
      <c r="A88" s="54">
        <v>22090400</v>
      </c>
      <c r="B88" s="55" t="s">
        <v>195</v>
      </c>
      <c r="C88" s="127">
        <v>2705900</v>
      </c>
      <c r="D88" s="127">
        <v>2705900</v>
      </c>
      <c r="E88" s="128">
        <v>1754117</v>
      </c>
      <c r="F88" s="159">
        <f>E88/C88*100</f>
        <v>64.82564026756347</v>
      </c>
      <c r="G88" s="40">
        <f>E88/D88*100</f>
        <v>64.82564026756347</v>
      </c>
    </row>
    <row r="89" spans="1:7" ht="12.75">
      <c r="A89" s="54"/>
      <c r="B89" s="55" t="s">
        <v>33</v>
      </c>
      <c r="C89" s="127"/>
      <c r="D89" s="127"/>
      <c r="E89" s="128"/>
      <c r="F89" s="159"/>
      <c r="G89" s="40"/>
    </row>
    <row r="90" spans="1:7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6">
        <f>E91</f>
        <v>47703</v>
      </c>
      <c r="F90" s="159">
        <f>E90/C90*100</f>
        <v>85.18392857142857</v>
      </c>
      <c r="G90" s="40">
        <f>E90/D90*100</f>
        <v>85.18392857142857</v>
      </c>
    </row>
    <row r="91" spans="1:7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47703</v>
      </c>
      <c r="F91" s="159">
        <f>E91/C91*100</f>
        <v>85.18392857142857</v>
      </c>
      <c r="G91" s="40">
        <f>E91/D91*100</f>
        <v>85.18392857142857</v>
      </c>
    </row>
    <row r="92" spans="1:7" ht="12.75">
      <c r="A92" s="54">
        <v>24060300</v>
      </c>
      <c r="B92" s="55" t="s">
        <v>76</v>
      </c>
      <c r="C92" s="127">
        <v>56000</v>
      </c>
      <c r="D92" s="127">
        <v>56000</v>
      </c>
      <c r="E92" s="128">
        <v>47223</v>
      </c>
      <c r="F92" s="159">
        <f>E92/C92*100</f>
        <v>84.3267857142857</v>
      </c>
      <c r="G92" s="40">
        <f>E92/D92*100</f>
        <v>84.3267857142857</v>
      </c>
    </row>
    <row r="93" spans="1:7" ht="12.75">
      <c r="A93" s="54">
        <v>24060600</v>
      </c>
      <c r="B93" s="55" t="s">
        <v>290</v>
      </c>
      <c r="C93" s="127">
        <v>0</v>
      </c>
      <c r="D93" s="127">
        <v>0</v>
      </c>
      <c r="E93" s="128">
        <v>480</v>
      </c>
      <c r="F93" s="159">
        <v>0</v>
      </c>
      <c r="G93" s="40">
        <v>0</v>
      </c>
    </row>
    <row r="94" spans="1:7" ht="12.75">
      <c r="A94" s="36">
        <v>30000000</v>
      </c>
      <c r="B94" s="37" t="s">
        <v>123</v>
      </c>
      <c r="C94" s="125">
        <f aca="true" t="shared" si="4" ref="C94:E95">C95</f>
        <v>28000</v>
      </c>
      <c r="D94" s="125">
        <f t="shared" si="4"/>
        <v>28000</v>
      </c>
      <c r="E94" s="126">
        <f t="shared" si="4"/>
        <v>23900</v>
      </c>
      <c r="F94" s="159">
        <f>E94/C94*100</f>
        <v>85.35714285714285</v>
      </c>
      <c r="G94" s="40">
        <f>E94/D94*100</f>
        <v>85.35714285714285</v>
      </c>
    </row>
    <row r="95" spans="1:7" ht="12.75">
      <c r="A95" s="36">
        <v>31000000</v>
      </c>
      <c r="B95" s="37" t="s">
        <v>124</v>
      </c>
      <c r="C95" s="125">
        <f t="shared" si="4"/>
        <v>28000</v>
      </c>
      <c r="D95" s="125">
        <f t="shared" si="4"/>
        <v>28000</v>
      </c>
      <c r="E95" s="126">
        <f t="shared" si="4"/>
        <v>23900</v>
      </c>
      <c r="F95" s="159">
        <f>E95/C95*100</f>
        <v>85.35714285714285</v>
      </c>
      <c r="G95" s="40">
        <f>E95/D95*100</f>
        <v>85.35714285714285</v>
      </c>
    </row>
    <row r="96" spans="1:7" ht="12.75">
      <c r="A96" s="54">
        <v>31010200</v>
      </c>
      <c r="B96" s="55" t="s">
        <v>151</v>
      </c>
      <c r="C96" s="127">
        <v>28000</v>
      </c>
      <c r="D96" s="127">
        <v>28000</v>
      </c>
      <c r="E96" s="128">
        <v>23900</v>
      </c>
      <c r="F96" s="159">
        <f>E96/C96*100</f>
        <v>85.35714285714285</v>
      </c>
      <c r="G96" s="40">
        <f>E96/D96*100</f>
        <v>85.35714285714285</v>
      </c>
    </row>
    <row r="97" spans="1:7" ht="12.75">
      <c r="A97" s="54"/>
      <c r="B97" s="55" t="s">
        <v>152</v>
      </c>
      <c r="C97" s="127"/>
      <c r="D97" s="127"/>
      <c r="E97" s="126"/>
      <c r="F97" s="159"/>
      <c r="G97" s="40"/>
    </row>
    <row r="98" spans="1:7" ht="13.5" thickBot="1">
      <c r="A98" s="54"/>
      <c r="B98" s="55" t="s">
        <v>153</v>
      </c>
      <c r="C98" s="127"/>
      <c r="D98" s="127"/>
      <c r="E98" s="126"/>
      <c r="F98" s="163"/>
      <c r="G98" s="42"/>
    </row>
    <row r="99" spans="1:7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120776617</v>
      </c>
      <c r="F99" s="44">
        <f>E99/C99*100</f>
        <v>220.38442813948947</v>
      </c>
      <c r="G99" s="44">
        <f>E99/D99*100</f>
        <v>95.37592060912789</v>
      </c>
    </row>
    <row r="100" spans="1:7" ht="15.75" thickBot="1">
      <c r="A100" s="10"/>
      <c r="B100" s="29"/>
      <c r="C100" s="132"/>
      <c r="D100" s="132"/>
      <c r="E100" s="132"/>
      <c r="F100" s="44"/>
      <c r="G100" s="44"/>
    </row>
    <row r="101" spans="1:7" ht="12.75">
      <c r="A101" s="36">
        <v>40000000</v>
      </c>
      <c r="B101" s="46" t="s">
        <v>85</v>
      </c>
      <c r="C101" s="126">
        <f aca="true" t="shared" si="5" ref="C101:E102">C102</f>
        <v>288371918</v>
      </c>
      <c r="D101" s="126">
        <f t="shared" si="5"/>
        <v>333066463</v>
      </c>
      <c r="E101" s="126">
        <f t="shared" si="5"/>
        <v>330715547</v>
      </c>
      <c r="F101" s="167">
        <f>E101/C101*100</f>
        <v>114.6836867104376</v>
      </c>
      <c r="G101" s="49">
        <f>E101/D101*100</f>
        <v>99.29416009680926</v>
      </c>
    </row>
    <row r="102" spans="1:7" ht="12.75">
      <c r="A102" s="36">
        <v>41000000</v>
      </c>
      <c r="B102" s="39" t="s">
        <v>81</v>
      </c>
      <c r="C102" s="126">
        <f t="shared" si="5"/>
        <v>288371918</v>
      </c>
      <c r="D102" s="126">
        <f t="shared" si="5"/>
        <v>333066463</v>
      </c>
      <c r="E102" s="126">
        <f t="shared" si="5"/>
        <v>330715547</v>
      </c>
      <c r="F102" s="159">
        <f>E102/C102*100</f>
        <v>114.6836867104376</v>
      </c>
      <c r="G102" s="166">
        <f>E102/D102*100</f>
        <v>99.29416009680926</v>
      </c>
    </row>
    <row r="103" spans="1:7" ht="12.75">
      <c r="A103" s="36">
        <v>41030000</v>
      </c>
      <c r="B103" s="39" t="s">
        <v>82</v>
      </c>
      <c r="C103" s="126">
        <f>C105+C109+C113+C116+C117+C154</f>
        <v>288371918</v>
      </c>
      <c r="D103" s="126">
        <f>D105+D109+D113+D116+D117+D154</f>
        <v>333066463</v>
      </c>
      <c r="E103" s="126">
        <f>E105+E109+E113+E116+E117+E154</f>
        <v>330715547</v>
      </c>
      <c r="F103" s="159">
        <f>E103/C103*100</f>
        <v>114.6836867104376</v>
      </c>
      <c r="G103" s="166">
        <f>E103/D103*100</f>
        <v>99.29416009680926</v>
      </c>
    </row>
    <row r="104" spans="1:7" ht="12.75">
      <c r="A104" s="54"/>
      <c r="B104" s="57" t="s">
        <v>83</v>
      </c>
      <c r="C104" s="129"/>
      <c r="D104" s="129"/>
      <c r="E104" s="133"/>
      <c r="F104" s="159"/>
      <c r="G104" s="166"/>
    </row>
    <row r="105" spans="1:7" ht="12.75">
      <c r="A105" s="54">
        <v>41030600</v>
      </c>
      <c r="B105" s="57" t="s">
        <v>196</v>
      </c>
      <c r="C105" s="134">
        <v>117323500</v>
      </c>
      <c r="D105" s="134">
        <v>123236133</v>
      </c>
      <c r="E105" s="136">
        <v>123196781</v>
      </c>
      <c r="F105" s="159">
        <f>E105/C105*100</f>
        <v>105.00605675759758</v>
      </c>
      <c r="G105" s="166">
        <f>E105/D105*100</f>
        <v>99.96806780686636</v>
      </c>
    </row>
    <row r="106" spans="1:7" ht="12.75">
      <c r="A106" s="54"/>
      <c r="B106" s="57" t="s">
        <v>34</v>
      </c>
      <c r="C106" s="129"/>
      <c r="D106" s="134"/>
      <c r="E106" s="136"/>
      <c r="F106" s="159"/>
      <c r="G106" s="166"/>
    </row>
    <row r="107" spans="1:7" ht="12.75">
      <c r="A107" s="54"/>
      <c r="B107" s="57" t="s">
        <v>35</v>
      </c>
      <c r="C107" s="129"/>
      <c r="D107" s="134"/>
      <c r="E107" s="133"/>
      <c r="F107" s="159"/>
      <c r="G107" s="166"/>
    </row>
    <row r="108" spans="1:7" ht="12.75">
      <c r="A108" s="54"/>
      <c r="B108" s="57" t="s">
        <v>36</v>
      </c>
      <c r="C108" s="129"/>
      <c r="D108" s="134"/>
      <c r="E108" s="133"/>
      <c r="F108" s="159"/>
      <c r="G108" s="166"/>
    </row>
    <row r="109" spans="1:7" ht="12.75">
      <c r="A109" s="54">
        <v>41030800</v>
      </c>
      <c r="B109" s="57" t="s">
        <v>197</v>
      </c>
      <c r="C109" s="129">
        <v>81555600</v>
      </c>
      <c r="D109" s="134">
        <v>74241536</v>
      </c>
      <c r="E109" s="133">
        <v>74241536</v>
      </c>
      <c r="F109" s="159">
        <f>E109/C109*100</f>
        <v>91.03180652217628</v>
      </c>
      <c r="G109" s="166">
        <f>E109/D109*100</f>
        <v>100</v>
      </c>
    </row>
    <row r="110" spans="1:7" ht="12.75">
      <c r="A110" s="54"/>
      <c r="B110" s="57" t="s">
        <v>198</v>
      </c>
      <c r="C110" s="129"/>
      <c r="D110" s="134"/>
      <c r="E110" s="127"/>
      <c r="F110" s="159"/>
      <c r="G110" s="166"/>
    </row>
    <row r="111" spans="1:7" ht="12.75">
      <c r="A111" s="54"/>
      <c r="B111" s="57" t="s">
        <v>199</v>
      </c>
      <c r="C111" s="129"/>
      <c r="D111" s="134"/>
      <c r="E111" s="133"/>
      <c r="F111" s="159"/>
      <c r="G111" s="166"/>
    </row>
    <row r="112" spans="1:7" ht="12.75">
      <c r="A112" s="54"/>
      <c r="B112" s="57" t="s">
        <v>37</v>
      </c>
      <c r="C112" s="129"/>
      <c r="D112" s="134"/>
      <c r="E112" s="136"/>
      <c r="F112" s="159"/>
      <c r="G112" s="166"/>
    </row>
    <row r="113" spans="1:7" ht="12.75">
      <c r="A113" s="54">
        <v>41031000</v>
      </c>
      <c r="B113" s="57" t="s">
        <v>200</v>
      </c>
      <c r="C113" s="129">
        <v>8640</v>
      </c>
      <c r="D113" s="134">
        <v>17426</v>
      </c>
      <c r="E113" s="136">
        <v>17426</v>
      </c>
      <c r="F113" s="159">
        <f>E113/C113*100</f>
        <v>201.68981481481484</v>
      </c>
      <c r="G113" s="166">
        <f>E113/D113*100</f>
        <v>100</v>
      </c>
    </row>
    <row r="114" spans="1:7" ht="12.75">
      <c r="A114" s="54"/>
      <c r="B114" s="57" t="s">
        <v>201</v>
      </c>
      <c r="C114" s="129"/>
      <c r="D114" s="134"/>
      <c r="E114" s="136"/>
      <c r="F114" s="159"/>
      <c r="G114" s="166"/>
    </row>
    <row r="115" spans="1:7" ht="12.75">
      <c r="A115" s="54"/>
      <c r="B115" s="57" t="s">
        <v>202</v>
      </c>
      <c r="C115" s="129"/>
      <c r="D115" s="134"/>
      <c r="E115" s="136"/>
      <c r="F115" s="159"/>
      <c r="G115" s="166"/>
    </row>
    <row r="116" spans="1:7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7">
        <v>91838388</v>
      </c>
      <c r="F116" s="164">
        <f>E116/C116*100</f>
        <v>169.6186374556477</v>
      </c>
      <c r="G116" s="166">
        <f>E116/D116*100</f>
        <v>99.18774995962328</v>
      </c>
    </row>
    <row r="117" spans="1:7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D118+D122+D125+D129+D131+D132+D134+D139+D143+D145+D146+D148+D150</f>
        <v>41893581</v>
      </c>
      <c r="E117" s="134">
        <f>E118+E122+E125+E129+E131+E132+E134+E139+E143+E145+E146+E148+E150</f>
        <v>40433713</v>
      </c>
      <c r="F117" s="164">
        <f>E117/C117*100</f>
        <v>118.29813377620306</v>
      </c>
      <c r="G117" s="166">
        <f>E117/D117*100</f>
        <v>96.51529431203315</v>
      </c>
    </row>
    <row r="118" spans="1:7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0</v>
      </c>
      <c r="F118" s="164">
        <f>E118/C118*100</f>
        <v>0</v>
      </c>
      <c r="G118" s="166">
        <f>E118/D118*100</f>
        <v>0</v>
      </c>
    </row>
    <row r="119" spans="1:7" ht="12.75">
      <c r="A119" s="88"/>
      <c r="B119" s="89" t="s">
        <v>175</v>
      </c>
      <c r="C119" s="129"/>
      <c r="D119" s="134"/>
      <c r="E119" s="137"/>
      <c r="F119" s="164"/>
      <c r="G119" s="166"/>
    </row>
    <row r="120" spans="1:7" ht="12.75">
      <c r="A120" s="88"/>
      <c r="B120" s="89" t="s">
        <v>176</v>
      </c>
      <c r="C120" s="129"/>
      <c r="D120" s="134"/>
      <c r="E120" s="137"/>
      <c r="F120" s="164"/>
      <c r="G120" s="166"/>
    </row>
    <row r="121" spans="1:7" ht="12.75">
      <c r="A121" s="88"/>
      <c r="B121" s="89" t="s">
        <v>48</v>
      </c>
      <c r="C121" s="129"/>
      <c r="D121" s="134"/>
      <c r="E121" s="137"/>
      <c r="F121" s="164"/>
      <c r="G121" s="166"/>
    </row>
    <row r="122" spans="1:7" ht="12.75">
      <c r="A122" s="88">
        <v>41035000</v>
      </c>
      <c r="B122" s="89" t="s">
        <v>233</v>
      </c>
      <c r="C122" s="129">
        <v>9969</v>
      </c>
      <c r="D122" s="134">
        <v>75819</v>
      </c>
      <c r="E122" s="137">
        <v>27657</v>
      </c>
      <c r="F122" s="164">
        <f>E122/C122*100</f>
        <v>277.43003310261815</v>
      </c>
      <c r="G122" s="166">
        <f>E122/D122*100</f>
        <v>36.47766391010169</v>
      </c>
    </row>
    <row r="123" spans="1:7" ht="12.75">
      <c r="A123" s="88"/>
      <c r="B123" s="89" t="s">
        <v>42</v>
      </c>
      <c r="C123" s="129"/>
      <c r="D123" s="134"/>
      <c r="E123" s="137"/>
      <c r="F123" s="164"/>
      <c r="G123" s="166"/>
    </row>
    <row r="124" spans="1:7" ht="12.75">
      <c r="A124" s="88"/>
      <c r="B124" s="89" t="s">
        <v>43</v>
      </c>
      <c r="C124" s="129"/>
      <c r="D124" s="134"/>
      <c r="E124" s="137"/>
      <c r="F124" s="164"/>
      <c r="G124" s="166"/>
    </row>
    <row r="125" spans="1:7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64">
        <f>E125/C125*100</f>
        <v>100</v>
      </c>
      <c r="G125" s="166">
        <f>E125/D125*100</f>
        <v>100</v>
      </c>
    </row>
    <row r="126" spans="1:7" ht="12.75">
      <c r="A126" s="88"/>
      <c r="B126" s="89" t="s">
        <v>175</v>
      </c>
      <c r="C126" s="129"/>
      <c r="D126" s="134"/>
      <c r="E126" s="137"/>
      <c r="F126" s="164"/>
      <c r="G126" s="166"/>
    </row>
    <row r="127" spans="1:7" ht="12.75">
      <c r="A127" s="88"/>
      <c r="B127" s="89" t="s">
        <v>178</v>
      </c>
      <c r="C127" s="129"/>
      <c r="D127" s="134"/>
      <c r="E127" s="137"/>
      <c r="F127" s="164"/>
      <c r="G127" s="166"/>
    </row>
    <row r="128" spans="1:7" ht="12.75">
      <c r="A128" s="88"/>
      <c r="B128" s="85" t="s">
        <v>47</v>
      </c>
      <c r="C128" s="129"/>
      <c r="D128" s="134"/>
      <c r="E128" s="137"/>
      <c r="F128" s="164"/>
      <c r="G128" s="166"/>
    </row>
    <row r="129" spans="1:7" ht="12.75">
      <c r="A129" s="88">
        <v>41035000</v>
      </c>
      <c r="B129" s="89" t="s">
        <v>165</v>
      </c>
      <c r="C129" s="134">
        <v>50000</v>
      </c>
      <c r="D129" s="134">
        <v>30400</v>
      </c>
      <c r="E129" s="137">
        <v>30376</v>
      </c>
      <c r="F129" s="164">
        <f>E129/C129*100</f>
        <v>60.751999999999995</v>
      </c>
      <c r="G129" s="166">
        <f>E129/D129*100</f>
        <v>99.92105263157895</v>
      </c>
    </row>
    <row r="130" spans="1:7" ht="12.75">
      <c r="A130" s="88"/>
      <c r="B130" s="85" t="s">
        <v>265</v>
      </c>
      <c r="C130" s="134"/>
      <c r="D130" s="134"/>
      <c r="E130" s="137"/>
      <c r="F130" s="164"/>
      <c r="G130" s="166"/>
    </row>
    <row r="131" spans="1:7" ht="12.75">
      <c r="A131" s="88">
        <v>41035000</v>
      </c>
      <c r="B131" s="89" t="s">
        <v>217</v>
      </c>
      <c r="C131" s="134">
        <v>33260600</v>
      </c>
      <c r="D131" s="134">
        <v>35106302</v>
      </c>
      <c r="E131" s="137">
        <v>34614272</v>
      </c>
      <c r="F131" s="164">
        <f>E131/C131*100</f>
        <v>104.06989651419396</v>
      </c>
      <c r="G131" s="166">
        <f>E131/D131*100</f>
        <v>98.59845676710694</v>
      </c>
    </row>
    <row r="132" spans="1:7" ht="12.75">
      <c r="A132" s="88">
        <v>41035000</v>
      </c>
      <c r="B132" s="89" t="s">
        <v>266</v>
      </c>
      <c r="C132" s="134">
        <v>391433</v>
      </c>
      <c r="D132" s="134">
        <v>391433</v>
      </c>
      <c r="E132" s="137">
        <v>358486</v>
      </c>
      <c r="F132" s="164">
        <f>E132/C132*100</f>
        <v>91.58297844075487</v>
      </c>
      <c r="G132" s="166">
        <f>E132/D132*100</f>
        <v>91.58297844075487</v>
      </c>
    </row>
    <row r="133" spans="1:7" ht="12.75">
      <c r="A133" s="88"/>
      <c r="B133" s="85" t="s">
        <v>250</v>
      </c>
      <c r="C133" s="134"/>
      <c r="D133" s="134"/>
      <c r="E133" s="137"/>
      <c r="F133" s="164"/>
      <c r="G133" s="166"/>
    </row>
    <row r="134" spans="1:7" ht="12.75">
      <c r="A134" s="88">
        <v>41035000</v>
      </c>
      <c r="B134" s="89" t="s">
        <v>267</v>
      </c>
      <c r="C134" s="134">
        <v>100000</v>
      </c>
      <c r="D134" s="134">
        <v>100000</v>
      </c>
      <c r="E134" s="137">
        <v>0</v>
      </c>
      <c r="F134" s="164">
        <f>E134/C134*100</f>
        <v>0</v>
      </c>
      <c r="G134" s="166">
        <f>E134/D134*100</f>
        <v>0</v>
      </c>
    </row>
    <row r="135" spans="1:7" ht="12.75">
      <c r="A135" s="88"/>
      <c r="B135" s="85" t="s">
        <v>268</v>
      </c>
      <c r="C135" s="134"/>
      <c r="D135" s="134"/>
      <c r="E135" s="137"/>
      <c r="F135" s="164"/>
      <c r="G135" s="166"/>
    </row>
    <row r="136" spans="1:7" ht="12.75">
      <c r="A136" s="88"/>
      <c r="B136" s="85" t="s">
        <v>269</v>
      </c>
      <c r="C136" s="134"/>
      <c r="D136" s="134"/>
      <c r="E136" s="137"/>
      <c r="F136" s="164"/>
      <c r="G136" s="166"/>
    </row>
    <row r="137" spans="1:7" ht="12.75">
      <c r="A137" s="88"/>
      <c r="B137" s="85" t="s">
        <v>270</v>
      </c>
      <c r="C137" s="134"/>
      <c r="D137" s="134"/>
      <c r="E137" s="137"/>
      <c r="F137" s="164"/>
      <c r="G137" s="166"/>
    </row>
    <row r="138" spans="1:7" ht="12.75">
      <c r="A138" s="88"/>
      <c r="B138" s="85" t="s">
        <v>271</v>
      </c>
      <c r="C138" s="134"/>
      <c r="D138" s="134"/>
      <c r="E138" s="137"/>
      <c r="F138" s="164"/>
      <c r="G138" s="166"/>
    </row>
    <row r="139" spans="1:7" ht="12.75">
      <c r="A139" s="12">
        <v>41035000</v>
      </c>
      <c r="B139" s="19" t="s">
        <v>9</v>
      </c>
      <c r="C139" s="180">
        <v>0</v>
      </c>
      <c r="D139" s="134">
        <v>1126000</v>
      </c>
      <c r="E139" s="137">
        <v>953761</v>
      </c>
      <c r="F139" s="164">
        <v>0</v>
      </c>
      <c r="G139" s="166">
        <f>E139/D139*100</f>
        <v>84.70346358792185</v>
      </c>
    </row>
    <row r="140" spans="1:7" ht="12.75">
      <c r="A140" s="12"/>
      <c r="B140" s="19" t="s">
        <v>175</v>
      </c>
      <c r="C140" s="180"/>
      <c r="D140" s="134"/>
      <c r="E140" s="137"/>
      <c r="F140" s="164"/>
      <c r="G140" s="166"/>
    </row>
    <row r="141" spans="1:7" ht="12.75">
      <c r="A141" s="12"/>
      <c r="B141" s="19" t="s">
        <v>284</v>
      </c>
      <c r="C141" s="180"/>
      <c r="D141" s="134"/>
      <c r="E141" s="137"/>
      <c r="F141" s="164"/>
      <c r="G141" s="166"/>
    </row>
    <row r="142" spans="1:7" ht="12.75">
      <c r="A142" s="12"/>
      <c r="B142" s="19" t="s">
        <v>47</v>
      </c>
      <c r="C142" s="180"/>
      <c r="D142" s="134"/>
      <c r="E142" s="137"/>
      <c r="F142" s="164"/>
      <c r="G142" s="166"/>
    </row>
    <row r="143" spans="1:7" ht="12.75">
      <c r="A143" s="12">
        <v>41035000</v>
      </c>
      <c r="B143" s="19" t="s">
        <v>251</v>
      </c>
      <c r="C143" s="180">
        <v>0</v>
      </c>
      <c r="D143" s="134">
        <v>20000</v>
      </c>
      <c r="E143" s="137">
        <v>0</v>
      </c>
      <c r="F143" s="164">
        <v>0</v>
      </c>
      <c r="G143" s="166">
        <f>E143/D143*100</f>
        <v>0</v>
      </c>
    </row>
    <row r="144" spans="1:7" ht="12.75">
      <c r="A144" s="12"/>
      <c r="B144" s="19" t="s">
        <v>252</v>
      </c>
      <c r="C144" s="180"/>
      <c r="D144" s="134"/>
      <c r="E144" s="137"/>
      <c r="F144" s="164"/>
      <c r="G144" s="166"/>
    </row>
    <row r="145" spans="1:7" ht="12.75">
      <c r="A145" s="12">
        <v>41035000</v>
      </c>
      <c r="B145" s="19" t="s">
        <v>280</v>
      </c>
      <c r="C145" s="180">
        <v>0</v>
      </c>
      <c r="D145" s="134">
        <v>109901</v>
      </c>
      <c r="E145" s="137">
        <v>109901</v>
      </c>
      <c r="F145" s="164">
        <v>0</v>
      </c>
      <c r="G145" s="166">
        <f>E145/D145*100</f>
        <v>100</v>
      </c>
    </row>
    <row r="146" spans="1:7" ht="12.75">
      <c r="A146" s="12">
        <v>41035000</v>
      </c>
      <c r="B146" s="19" t="s">
        <v>251</v>
      </c>
      <c r="C146" s="180">
        <v>0</v>
      </c>
      <c r="D146" s="134">
        <v>4179666</v>
      </c>
      <c r="E146" s="137">
        <v>3593878</v>
      </c>
      <c r="F146" s="164">
        <v>0</v>
      </c>
      <c r="G146" s="166">
        <f>E146/D146*100</f>
        <v>85.98481314057152</v>
      </c>
    </row>
    <row r="147" spans="1:7" ht="12.75">
      <c r="A147" s="12"/>
      <c r="B147" s="19" t="s">
        <v>283</v>
      </c>
      <c r="C147" s="180"/>
      <c r="D147" s="134"/>
      <c r="E147" s="137"/>
      <c r="F147" s="164"/>
      <c r="G147" s="166"/>
    </row>
    <row r="148" spans="1:7" ht="12.75">
      <c r="A148" s="12">
        <v>41035000</v>
      </c>
      <c r="B148" s="19" t="s">
        <v>281</v>
      </c>
      <c r="C148" s="180">
        <v>0</v>
      </c>
      <c r="D148" s="134">
        <v>307732</v>
      </c>
      <c r="E148" s="137">
        <v>307668</v>
      </c>
      <c r="F148" s="164">
        <v>0</v>
      </c>
      <c r="G148" s="166">
        <f>E148/D148*100</f>
        <v>99.97920268285391</v>
      </c>
    </row>
    <row r="149" spans="1:7" ht="12.75">
      <c r="A149" s="12"/>
      <c r="B149" s="19" t="s">
        <v>282</v>
      </c>
      <c r="C149" s="180"/>
      <c r="D149" s="134"/>
      <c r="E149" s="137"/>
      <c r="F149" s="164"/>
      <c r="G149" s="166"/>
    </row>
    <row r="150" spans="1:7" ht="12.75">
      <c r="A150" s="12">
        <v>41035000</v>
      </c>
      <c r="B150" s="19" t="s">
        <v>302</v>
      </c>
      <c r="C150" s="180">
        <v>0</v>
      </c>
      <c r="D150" s="134">
        <v>78828</v>
      </c>
      <c r="E150" s="137">
        <v>77714</v>
      </c>
      <c r="F150" s="164">
        <v>0</v>
      </c>
      <c r="G150" s="166">
        <f>E150/D150*100</f>
        <v>98.5867965697468</v>
      </c>
    </row>
    <row r="151" spans="1:7" ht="12.75">
      <c r="A151" s="12"/>
      <c r="B151" s="186" t="s">
        <v>292</v>
      </c>
      <c r="C151" s="180"/>
      <c r="D151" s="134"/>
      <c r="E151" s="137"/>
      <c r="F151" s="164"/>
      <c r="G151" s="166"/>
    </row>
    <row r="152" spans="1:7" ht="12.75">
      <c r="A152" s="88">
        <v>41035200</v>
      </c>
      <c r="B152" s="85" t="s">
        <v>272</v>
      </c>
      <c r="C152" s="134">
        <v>493326</v>
      </c>
      <c r="D152" s="134">
        <v>493326</v>
      </c>
      <c r="E152" s="137"/>
      <c r="F152" s="164">
        <f>E152/C152*100</f>
        <v>0</v>
      </c>
      <c r="G152" s="166">
        <f>E152/D152*100</f>
        <v>0</v>
      </c>
    </row>
    <row r="153" spans="1:7" ht="12.75">
      <c r="A153" s="88"/>
      <c r="B153" s="85" t="s">
        <v>254</v>
      </c>
      <c r="C153" s="134"/>
      <c r="D153" s="134"/>
      <c r="E153" s="137"/>
      <c r="F153" s="164"/>
      <c r="G153" s="166"/>
    </row>
    <row r="154" spans="1:7" ht="12.75">
      <c r="A154" s="54">
        <v>41035800</v>
      </c>
      <c r="B154" s="55" t="s">
        <v>154</v>
      </c>
      <c r="C154" s="129">
        <v>1160633</v>
      </c>
      <c r="D154" s="134">
        <v>1087333</v>
      </c>
      <c r="E154" s="137">
        <v>987703</v>
      </c>
      <c r="F154" s="164">
        <f>E154/C154*100</f>
        <v>85.10037195220195</v>
      </c>
      <c r="G154" s="166">
        <f>E154/D154*100</f>
        <v>90.83721362268965</v>
      </c>
    </row>
    <row r="155" spans="1:7" ht="12.75">
      <c r="A155" s="54"/>
      <c r="B155" s="55" t="s">
        <v>50</v>
      </c>
      <c r="C155" s="129"/>
      <c r="D155" s="134"/>
      <c r="E155" s="137"/>
      <c r="F155" s="164"/>
      <c r="G155" s="166"/>
    </row>
    <row r="156" spans="1:7" ht="12.75">
      <c r="A156" s="54"/>
      <c r="B156" s="55" t="s">
        <v>51</v>
      </c>
      <c r="C156" s="129"/>
      <c r="D156" s="134"/>
      <c r="E156" s="138"/>
      <c r="F156" s="164"/>
      <c r="G156" s="166"/>
    </row>
    <row r="157" spans="1:7" ht="12.75">
      <c r="A157" s="54"/>
      <c r="B157" s="55" t="s">
        <v>52</v>
      </c>
      <c r="C157" s="129"/>
      <c r="D157" s="134"/>
      <c r="E157" s="136"/>
      <c r="F157" s="159"/>
      <c r="G157" s="166"/>
    </row>
    <row r="158" spans="1:7" ht="12.75">
      <c r="A158" s="54"/>
      <c r="B158" s="55" t="s">
        <v>53</v>
      </c>
      <c r="C158" s="129"/>
      <c r="D158" s="134"/>
      <c r="E158" s="136"/>
      <c r="F158" s="159"/>
      <c r="G158" s="166"/>
    </row>
    <row r="159" spans="1:7" ht="13.5" thickBot="1">
      <c r="A159" s="54"/>
      <c r="B159" s="55"/>
      <c r="C159" s="129"/>
      <c r="D159" s="134"/>
      <c r="E159" s="136"/>
      <c r="F159" s="159"/>
      <c r="G159" s="166"/>
    </row>
    <row r="160" spans="1:7" ht="13.5" thickBot="1">
      <c r="A160" s="11">
        <v>900102</v>
      </c>
      <c r="B160" s="32" t="s">
        <v>115</v>
      </c>
      <c r="C160" s="140">
        <f>C99+C101</f>
        <v>343174618</v>
      </c>
      <c r="D160" s="140">
        <f>D99+D101</f>
        <v>459698653</v>
      </c>
      <c r="E160" s="140">
        <f>E99+E101</f>
        <v>451492164</v>
      </c>
      <c r="F160" s="168">
        <f>E160/C160*100</f>
        <v>131.56339085660466</v>
      </c>
      <c r="G160" s="170">
        <f>E160/D160*100</f>
        <v>98.21481117109126</v>
      </c>
    </row>
    <row r="161" spans="1:7" ht="13.5" thickBot="1">
      <c r="A161" s="10">
        <v>602100</v>
      </c>
      <c r="B161" s="15" t="s">
        <v>116</v>
      </c>
      <c r="C161" s="140"/>
      <c r="D161" s="126"/>
      <c r="E161" s="137">
        <v>22565602</v>
      </c>
      <c r="F161" s="40"/>
      <c r="G161" s="40"/>
    </row>
    <row r="162" spans="1:7" ht="13.5" thickBot="1">
      <c r="A162" s="10">
        <v>603000</v>
      </c>
      <c r="B162" s="15" t="s">
        <v>122</v>
      </c>
      <c r="C162" s="140"/>
      <c r="D162" s="140"/>
      <c r="E162" s="142"/>
      <c r="F162" s="43"/>
      <c r="G162" s="43"/>
    </row>
    <row r="163" spans="1:7" ht="15.75" customHeight="1" thickBot="1">
      <c r="A163" s="10">
        <v>208400</v>
      </c>
      <c r="B163" s="15" t="s">
        <v>288</v>
      </c>
      <c r="C163" s="140"/>
      <c r="D163" s="140"/>
      <c r="E163" s="178">
        <v>-1336413</v>
      </c>
      <c r="F163" s="43"/>
      <c r="G163" s="43"/>
    </row>
    <row r="164" spans="1:7" ht="13.5" thickBot="1">
      <c r="A164" s="9"/>
      <c r="B164" s="31" t="s">
        <v>117</v>
      </c>
      <c r="C164" s="140">
        <f>C160</f>
        <v>343174618</v>
      </c>
      <c r="D164" s="140">
        <f>D160</f>
        <v>459698653</v>
      </c>
      <c r="E164" s="140">
        <f>E160+E161+E162+E163</f>
        <v>472721353</v>
      </c>
      <c r="F164" s="43">
        <f>E164/C164*100</f>
        <v>137.74950949315254</v>
      </c>
      <c r="G164" s="43">
        <f>E164/D164*100</f>
        <v>102.83287756338065</v>
      </c>
    </row>
    <row r="165" spans="1:7" ht="12.75">
      <c r="A165" s="7"/>
      <c r="B165" s="30" t="s">
        <v>118</v>
      </c>
      <c r="C165" s="143">
        <f>C166+C181</f>
        <v>9665941</v>
      </c>
      <c r="D165" s="143">
        <f>D166+D181</f>
        <v>17833430</v>
      </c>
      <c r="E165" s="143">
        <f>E166+E181</f>
        <v>16901706</v>
      </c>
      <c r="F165" s="173">
        <f>E165/C165*100</f>
        <v>174.85836091902485</v>
      </c>
      <c r="G165" s="45">
        <f>E165/D165*100</f>
        <v>94.77540775947196</v>
      </c>
    </row>
    <row r="166" spans="1:7" ht="12.75">
      <c r="A166" s="7">
        <v>25000000</v>
      </c>
      <c r="B166" s="8" t="s">
        <v>79</v>
      </c>
      <c r="C166" s="126">
        <f>C167+C174</f>
        <v>9665941</v>
      </c>
      <c r="D166" s="126">
        <f>D167+D174</f>
        <v>15738504</v>
      </c>
      <c r="E166" s="126">
        <f>E167+E174</f>
        <v>14926749</v>
      </c>
      <c r="F166" s="171">
        <f>E166/C166*100</f>
        <v>154.42623744547996</v>
      </c>
      <c r="G166" s="40">
        <f>E166/D166*100</f>
        <v>94.84223532300147</v>
      </c>
    </row>
    <row r="167" spans="1:7" ht="12.75">
      <c r="A167" s="7">
        <v>25010000</v>
      </c>
      <c r="B167" s="8" t="s">
        <v>100</v>
      </c>
      <c r="C167" s="126">
        <f>C169+C171+C172</f>
        <v>9665941</v>
      </c>
      <c r="D167" s="126">
        <f>D169+D171+D172</f>
        <v>9629011</v>
      </c>
      <c r="E167" s="126">
        <f>E169+E171+E172</f>
        <v>8692166</v>
      </c>
      <c r="F167" s="171">
        <f>E167/C167*100</f>
        <v>89.92570925065651</v>
      </c>
      <c r="G167" s="40">
        <f>E167/D167*100</f>
        <v>90.27059996088903</v>
      </c>
    </row>
    <row r="168" spans="1:7" ht="12.75">
      <c r="A168" s="7"/>
      <c r="B168" s="8" t="s">
        <v>228</v>
      </c>
      <c r="C168" s="126"/>
      <c r="D168" s="126"/>
      <c r="E168" s="126"/>
      <c r="F168" s="171"/>
      <c r="G168" s="38"/>
    </row>
    <row r="169" spans="1:7" ht="12.75">
      <c r="A169" s="12">
        <v>25010100</v>
      </c>
      <c r="B169" s="13" t="s">
        <v>207</v>
      </c>
      <c r="C169" s="128">
        <v>9330718</v>
      </c>
      <c r="D169" s="128">
        <v>9158048</v>
      </c>
      <c r="E169" s="131">
        <v>8273599</v>
      </c>
      <c r="F169" s="159">
        <f>E169/C169*100</f>
        <v>88.67055032635216</v>
      </c>
      <c r="G169" s="40">
        <f>E169/D169*100</f>
        <v>90.34238518950764</v>
      </c>
    </row>
    <row r="170" spans="1:7" ht="12.75">
      <c r="A170" s="12"/>
      <c r="B170" s="13" t="s">
        <v>208</v>
      </c>
      <c r="C170" s="128"/>
      <c r="D170" s="128"/>
      <c r="E170" s="144"/>
      <c r="F170" s="159"/>
      <c r="G170" s="40"/>
    </row>
    <row r="171" spans="1:7" ht="12.75">
      <c r="A171" s="12">
        <v>25010300</v>
      </c>
      <c r="B171" s="13" t="s">
        <v>99</v>
      </c>
      <c r="C171" s="128">
        <v>335223</v>
      </c>
      <c r="D171" s="131">
        <v>402583</v>
      </c>
      <c r="E171" s="145">
        <v>319508</v>
      </c>
      <c r="F171" s="171">
        <f>E171/C171*100</f>
        <v>95.31207584205141</v>
      </c>
      <c r="G171" s="40">
        <f>E171/D171*100</f>
        <v>79.36450371724588</v>
      </c>
    </row>
    <row r="172" spans="1:7" ht="12.75">
      <c r="A172" s="12">
        <v>25010400</v>
      </c>
      <c r="B172" s="13" t="s">
        <v>209</v>
      </c>
      <c r="C172" s="128">
        <v>0</v>
      </c>
      <c r="D172" s="131">
        <v>68380</v>
      </c>
      <c r="E172" s="131">
        <v>99059</v>
      </c>
      <c r="F172" s="159">
        <v>0</v>
      </c>
      <c r="G172" s="40">
        <f>E172/D172*100</f>
        <v>144.86545773618016</v>
      </c>
    </row>
    <row r="173" spans="1:7" ht="12.75">
      <c r="A173" s="12"/>
      <c r="B173" s="13" t="s">
        <v>210</v>
      </c>
      <c r="C173" s="128"/>
      <c r="D173" s="131"/>
      <c r="E173" s="131"/>
      <c r="F173" s="159"/>
      <c r="G173" s="40"/>
    </row>
    <row r="174" spans="1:7" ht="12.75">
      <c r="A174" s="7">
        <v>25020000</v>
      </c>
      <c r="B174" s="8" t="s">
        <v>104</v>
      </c>
      <c r="C174" s="126">
        <f>C175+C176</f>
        <v>0</v>
      </c>
      <c r="D174" s="145">
        <f>D175+D176</f>
        <v>6109493</v>
      </c>
      <c r="E174" s="145">
        <f>E175+E176</f>
        <v>6234583</v>
      </c>
      <c r="F174" s="159">
        <v>0</v>
      </c>
      <c r="G174" s="40">
        <f>E174/D174*100</f>
        <v>102.0474694053991</v>
      </c>
    </row>
    <row r="175" spans="1:7" ht="12.75">
      <c r="A175" s="12">
        <v>25020100</v>
      </c>
      <c r="B175" s="13" t="s">
        <v>211</v>
      </c>
      <c r="C175" s="128">
        <v>0</v>
      </c>
      <c r="D175" s="131">
        <v>3441910</v>
      </c>
      <c r="E175" s="131">
        <v>3441910</v>
      </c>
      <c r="F175" s="159">
        <v>0</v>
      </c>
      <c r="G175" s="40">
        <f>E175/D175*100</f>
        <v>100</v>
      </c>
    </row>
    <row r="176" spans="1:7" ht="12.75">
      <c r="A176" s="12">
        <v>25020200</v>
      </c>
      <c r="B176" s="13" t="s">
        <v>101</v>
      </c>
      <c r="C176" s="128">
        <v>0</v>
      </c>
      <c r="D176" s="131">
        <v>2667583</v>
      </c>
      <c r="E176" s="131">
        <v>2792673</v>
      </c>
      <c r="F176" s="159">
        <v>0</v>
      </c>
      <c r="G176" s="40">
        <f>E176/D176*100</f>
        <v>104.68926365177767</v>
      </c>
    </row>
    <row r="177" spans="1:7" ht="14.25">
      <c r="A177" s="12"/>
      <c r="B177" s="13" t="s">
        <v>102</v>
      </c>
      <c r="C177" s="146"/>
      <c r="D177" s="144"/>
      <c r="E177" s="146"/>
      <c r="F177" s="174"/>
      <c r="G177" s="53"/>
    </row>
    <row r="178" spans="1:7" ht="14.25">
      <c r="A178" s="12"/>
      <c r="B178" s="13" t="s">
        <v>103</v>
      </c>
      <c r="C178" s="146"/>
      <c r="D178" s="144"/>
      <c r="E178" s="146"/>
      <c r="F178" s="174"/>
      <c r="G178" s="53"/>
    </row>
    <row r="179" spans="1:7" ht="14.25">
      <c r="A179" s="12"/>
      <c r="B179" s="13" t="s">
        <v>38</v>
      </c>
      <c r="C179" s="146"/>
      <c r="D179" s="146"/>
      <c r="E179" s="146"/>
      <c r="F179" s="174"/>
      <c r="G179" s="53"/>
    </row>
    <row r="180" spans="1:7" ht="14.25">
      <c r="A180" s="12"/>
      <c r="B180" s="13" t="s">
        <v>39</v>
      </c>
      <c r="C180" s="146"/>
      <c r="D180" s="146"/>
      <c r="E180" s="146"/>
      <c r="F180" s="174"/>
      <c r="G180" s="53"/>
    </row>
    <row r="181" spans="1:7" ht="14.25">
      <c r="A181" s="7">
        <v>40000000</v>
      </c>
      <c r="B181" s="8" t="s">
        <v>295</v>
      </c>
      <c r="C181" s="128">
        <f aca="true" t="shared" si="6" ref="C181:E183">C182</f>
        <v>0</v>
      </c>
      <c r="D181" s="128">
        <f t="shared" si="6"/>
        <v>2094926</v>
      </c>
      <c r="E181" s="128">
        <f t="shared" si="6"/>
        <v>1974957</v>
      </c>
      <c r="F181" s="174">
        <v>0</v>
      </c>
      <c r="G181" s="53">
        <f>E181/D181*100</f>
        <v>94.27335380820135</v>
      </c>
    </row>
    <row r="182" spans="1:7" ht="14.25">
      <c r="A182" s="7">
        <v>41000000</v>
      </c>
      <c r="B182" s="8" t="s">
        <v>81</v>
      </c>
      <c r="C182" s="128">
        <f t="shared" si="6"/>
        <v>0</v>
      </c>
      <c r="D182" s="128">
        <f t="shared" si="6"/>
        <v>2094926</v>
      </c>
      <c r="E182" s="128">
        <f t="shared" si="6"/>
        <v>1974957</v>
      </c>
      <c r="F182" s="174">
        <v>0</v>
      </c>
      <c r="G182" s="53">
        <f>E182/D182*100</f>
        <v>94.27335380820135</v>
      </c>
    </row>
    <row r="183" spans="1:7" ht="14.25">
      <c r="A183" s="7">
        <v>41030000</v>
      </c>
      <c r="B183" s="17" t="s">
        <v>296</v>
      </c>
      <c r="C183" s="128">
        <f t="shared" si="6"/>
        <v>0</v>
      </c>
      <c r="D183" s="128">
        <f t="shared" si="6"/>
        <v>2094926</v>
      </c>
      <c r="E183" s="128">
        <f t="shared" si="6"/>
        <v>1974957</v>
      </c>
      <c r="F183" s="174">
        <v>0</v>
      </c>
      <c r="G183" s="53">
        <f>E183/D183*100</f>
        <v>94.27335380820135</v>
      </c>
    </row>
    <row r="184" spans="1:7" ht="14.25">
      <c r="A184" s="88">
        <v>41035000</v>
      </c>
      <c r="B184" s="185" t="s">
        <v>297</v>
      </c>
      <c r="C184" s="128">
        <f>C185+C187</f>
        <v>0</v>
      </c>
      <c r="D184" s="128">
        <f>D185+D187+D190</f>
        <v>2094926</v>
      </c>
      <c r="E184" s="128">
        <f>E185+E187+E190</f>
        <v>1974957</v>
      </c>
      <c r="F184" s="174">
        <v>0</v>
      </c>
      <c r="G184" s="53">
        <f>E184/D184*100</f>
        <v>94.27335380820135</v>
      </c>
    </row>
    <row r="185" spans="1:7" ht="14.25">
      <c r="A185" s="54">
        <v>41035000</v>
      </c>
      <c r="B185" s="19" t="s">
        <v>251</v>
      </c>
      <c r="C185" s="128">
        <v>0</v>
      </c>
      <c r="D185" s="128">
        <v>45490</v>
      </c>
      <c r="E185" s="128">
        <v>45490</v>
      </c>
      <c r="F185" s="174">
        <v>0</v>
      </c>
      <c r="G185" s="53">
        <f>E185/D185*100</f>
        <v>100</v>
      </c>
    </row>
    <row r="186" spans="1:7" ht="14.25">
      <c r="A186" s="12"/>
      <c r="B186" s="19" t="s">
        <v>283</v>
      </c>
      <c r="C186" s="146"/>
      <c r="D186" s="146"/>
      <c r="E186" s="146"/>
      <c r="F186" s="174"/>
      <c r="G186" s="53"/>
    </row>
    <row r="187" spans="1:7" ht="14.25">
      <c r="A187" s="54">
        <v>41035000</v>
      </c>
      <c r="B187" s="19" t="s">
        <v>285</v>
      </c>
      <c r="C187" s="128">
        <v>0</v>
      </c>
      <c r="D187" s="128">
        <v>200165</v>
      </c>
      <c r="E187" s="128">
        <v>196485</v>
      </c>
      <c r="F187" s="174">
        <v>0</v>
      </c>
      <c r="G187" s="53">
        <f>E187/D187*100</f>
        <v>98.16151674868235</v>
      </c>
    </row>
    <row r="188" spans="1:7" ht="14.25">
      <c r="A188" s="12"/>
      <c r="B188" s="186" t="s">
        <v>298</v>
      </c>
      <c r="C188" s="146"/>
      <c r="D188" s="146"/>
      <c r="E188" s="146"/>
      <c r="F188" s="174"/>
      <c r="G188" s="53"/>
    </row>
    <row r="189" spans="1:7" ht="14.25">
      <c r="A189" s="12"/>
      <c r="B189" s="186" t="s">
        <v>287</v>
      </c>
      <c r="C189" s="146"/>
      <c r="D189" s="146"/>
      <c r="E189" s="146"/>
      <c r="F189" s="174"/>
      <c r="G189" s="53"/>
    </row>
    <row r="190" spans="1:7" ht="14.25">
      <c r="A190" s="54">
        <v>41035000</v>
      </c>
      <c r="B190" s="19" t="s">
        <v>303</v>
      </c>
      <c r="C190" s="128">
        <v>0</v>
      </c>
      <c r="D190" s="128">
        <v>1849271</v>
      </c>
      <c r="E190" s="128">
        <v>1732982</v>
      </c>
      <c r="F190" s="174">
        <v>0</v>
      </c>
      <c r="G190" s="53">
        <f>E190/D190*100</f>
        <v>93.71163015047551</v>
      </c>
    </row>
    <row r="191" spans="1:7" ht="14.25">
      <c r="A191" s="12"/>
      <c r="B191" s="186" t="s">
        <v>294</v>
      </c>
      <c r="C191" s="146"/>
      <c r="D191" s="146"/>
      <c r="E191" s="146"/>
      <c r="F191" s="174"/>
      <c r="G191" s="53"/>
    </row>
    <row r="192" spans="1:7" ht="15" thickBot="1">
      <c r="A192" s="12"/>
      <c r="B192" s="19"/>
      <c r="C192" s="146"/>
      <c r="D192" s="146"/>
      <c r="E192" s="146"/>
      <c r="F192" s="174"/>
      <c r="G192" s="53"/>
    </row>
    <row r="193" spans="1:7" ht="13.5" thickBot="1">
      <c r="A193" s="10">
        <v>602100</v>
      </c>
      <c r="B193" s="33" t="s">
        <v>116</v>
      </c>
      <c r="C193" s="147"/>
      <c r="D193" s="147"/>
      <c r="E193" s="141">
        <v>1797887</v>
      </c>
      <c r="F193" s="50"/>
      <c r="G193" s="43"/>
    </row>
    <row r="194" spans="1:7" ht="13.5" thickBot="1">
      <c r="A194" s="10">
        <v>602300</v>
      </c>
      <c r="B194" s="93" t="s">
        <v>54</v>
      </c>
      <c r="C194" s="147"/>
      <c r="D194" s="147"/>
      <c r="E194" s="178">
        <v>-8964</v>
      </c>
      <c r="F194" s="50"/>
      <c r="G194" s="50"/>
    </row>
    <row r="195" spans="1:7" ht="13.5" thickBot="1">
      <c r="A195" s="10">
        <v>602400</v>
      </c>
      <c r="B195" s="15" t="s">
        <v>288</v>
      </c>
      <c r="C195" s="147"/>
      <c r="D195" s="147"/>
      <c r="E195" s="178">
        <v>1336413</v>
      </c>
      <c r="F195" s="50"/>
      <c r="G195" s="50"/>
    </row>
    <row r="196" spans="1:7" ht="13.5" thickBot="1">
      <c r="A196" s="20"/>
      <c r="B196" s="8" t="s">
        <v>121</v>
      </c>
      <c r="C196" s="140">
        <f>C165</f>
        <v>9665941</v>
      </c>
      <c r="D196" s="140">
        <f>D165</f>
        <v>17833430</v>
      </c>
      <c r="E196" s="140">
        <f>E165+E193+E194+E195</f>
        <v>20027042</v>
      </c>
      <c r="F196" s="43">
        <f>E196/C196*100</f>
        <v>207.19185022958447</v>
      </c>
      <c r="G196" s="43">
        <f>E196/D196*100</f>
        <v>112.30056136144309</v>
      </c>
    </row>
    <row r="197" spans="1:7" ht="13.5" thickBot="1">
      <c r="A197" s="10">
        <v>900103</v>
      </c>
      <c r="B197" s="33" t="s">
        <v>119</v>
      </c>
      <c r="C197" s="140">
        <f>C164+C196</f>
        <v>352840559</v>
      </c>
      <c r="D197" s="140">
        <f>D164+D196</f>
        <v>477532083</v>
      </c>
      <c r="E197" s="140">
        <f>E164+E196</f>
        <v>492748395</v>
      </c>
      <c r="F197" s="42">
        <f>E197/C197*100</f>
        <v>139.6518575972441</v>
      </c>
      <c r="G197" s="42">
        <f>E197/D197*100</f>
        <v>103.1864481030063</v>
      </c>
    </row>
    <row r="198" spans="3:7" ht="12.75">
      <c r="C198" s="151"/>
      <c r="D198" s="151"/>
      <c r="E198" s="151"/>
      <c r="F198" s="5"/>
      <c r="G198" s="5"/>
    </row>
    <row r="199" spans="3:7" ht="12.75">
      <c r="C199" s="151"/>
      <c r="D199" s="151"/>
      <c r="E199" s="151"/>
      <c r="F199" s="5"/>
      <c r="G199" s="5"/>
    </row>
    <row r="200" spans="3:7" ht="12.75">
      <c r="C200" s="151"/>
      <c r="D200" s="151"/>
      <c r="E200" s="151"/>
      <c r="F200" s="5"/>
      <c r="G200" s="5"/>
    </row>
    <row r="201" spans="3:7" ht="12.75">
      <c r="C201" s="151"/>
      <c r="D201" s="151"/>
      <c r="E201" s="151"/>
      <c r="F201" s="5"/>
      <c r="G201" s="5"/>
    </row>
    <row r="202" spans="3:7" ht="12.75">
      <c r="C202" s="151"/>
      <c r="D202" s="151"/>
      <c r="E202" s="151"/>
      <c r="F202" s="5"/>
      <c r="G202" s="5"/>
    </row>
    <row r="203" spans="3:7" ht="12.75">
      <c r="C203" s="151"/>
      <c r="D203" s="151"/>
      <c r="E203" s="151"/>
      <c r="F203" s="5"/>
      <c r="G203" s="5"/>
    </row>
    <row r="204" spans="6:7" ht="12.75">
      <c r="F204" s="5"/>
      <c r="G204" s="5"/>
    </row>
    <row r="205" spans="2:7" ht="14.25">
      <c r="B205" s="34"/>
      <c r="C205" s="5"/>
      <c r="D205" s="5"/>
      <c r="F205" s="5"/>
      <c r="G205" s="5"/>
    </row>
    <row r="206" spans="2:7" ht="15">
      <c r="B206" s="154"/>
      <c r="C206" s="154"/>
      <c r="D206" s="154"/>
      <c r="E206" s="154"/>
      <c r="F206" s="154"/>
      <c r="G206" s="154"/>
    </row>
    <row r="207" spans="2:7" ht="15">
      <c r="B207" s="154"/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</sheetData>
  <sheetProtection/>
  <mergeCells count="1">
    <mergeCell ref="F10:G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01"/>
  <sheetViews>
    <sheetView zoomScale="75" zoomScaleNormal="75" zoomScalePageLayoutView="0" workbookViewId="0" topLeftCell="A1">
      <selection activeCell="C112" sqref="C112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299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22430974</v>
      </c>
      <c r="D13" s="118">
        <f>D14+D28</f>
        <v>22430974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9004974</v>
      </c>
      <c r="D14" s="118">
        <f>D15</f>
        <v>9004974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9004974</v>
      </c>
      <c r="D15" s="119">
        <f>D16+D18+D21+D23+D25</f>
        <v>9004974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6879692</v>
      </c>
      <c r="D16" s="119">
        <v>6879692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1227600</v>
      </c>
      <c r="D18" s="119">
        <v>1227600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610359</v>
      </c>
      <c r="D21" s="119">
        <v>610359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265980</v>
      </c>
      <c r="D23" s="119">
        <v>265980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21343</v>
      </c>
      <c r="D25" s="119">
        <v>21343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13426000</v>
      </c>
      <c r="D28" s="118">
        <f>D29+D34+D37</f>
        <v>13426000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8190000</v>
      </c>
      <c r="D29" s="118">
        <f>D30+D31+D32+D33</f>
        <v>8190000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2795000</v>
      </c>
      <c r="D30" s="119">
        <v>2795000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4381000</v>
      </c>
      <c r="D31" s="119">
        <v>4381000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440500</v>
      </c>
      <c r="D32" s="119">
        <v>440500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573500</v>
      </c>
      <c r="D33" s="119">
        <v>573500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4691000</v>
      </c>
      <c r="D34" s="118">
        <f>D35+D36</f>
        <v>4691000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3168500</v>
      </c>
      <c r="D35" s="119">
        <v>3168500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1522500</v>
      </c>
      <c r="D36" s="119">
        <v>1522500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545000</v>
      </c>
      <c r="D37" s="118">
        <f>D38+D39</f>
        <v>545000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334500</v>
      </c>
      <c r="D38" s="119">
        <v>334500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210500</v>
      </c>
      <c r="D39" s="119">
        <v>210500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5412381</v>
      </c>
      <c r="D40" s="118">
        <f>D41+D44+D58</f>
        <v>5327900</v>
      </c>
      <c r="E40" s="118">
        <f>E61</f>
        <v>84481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200000</v>
      </c>
      <c r="D41" s="118">
        <f>D42</f>
        <v>200000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200000</v>
      </c>
      <c r="D42" s="118">
        <f>D43</f>
        <v>200000</v>
      </c>
      <c r="E42" s="118"/>
      <c r="F42" s="114"/>
      <c r="G42" s="61"/>
    </row>
    <row r="43" spans="1:7" ht="14.25" customHeight="1">
      <c r="A43" s="97">
        <v>21081100</v>
      </c>
      <c r="B43" s="98" t="s">
        <v>78</v>
      </c>
      <c r="C43" s="119">
        <f>D43</f>
        <v>200000</v>
      </c>
      <c r="D43" s="119">
        <v>200000</v>
      </c>
      <c r="E43" s="119"/>
      <c r="F43" s="115"/>
      <c r="G43" s="61"/>
    </row>
    <row r="44" spans="1:7" ht="15.75">
      <c r="A44" s="101">
        <v>22000000</v>
      </c>
      <c r="B44" s="102" t="s">
        <v>16</v>
      </c>
      <c r="C44" s="118">
        <f>C55+C46</f>
        <v>5077500</v>
      </c>
      <c r="D44" s="118">
        <f>D55+D46</f>
        <v>5077500</v>
      </c>
      <c r="E44" s="118"/>
      <c r="F44" s="114"/>
      <c r="G44" s="61"/>
    </row>
    <row r="45" spans="1:7" ht="15.75">
      <c r="A45" s="97"/>
      <c r="B45" s="102" t="s">
        <v>212</v>
      </c>
      <c r="C45" s="119"/>
      <c r="D45" s="119"/>
      <c r="E45" s="119"/>
      <c r="F45" s="115"/>
      <c r="G45" s="61"/>
    </row>
    <row r="46" spans="1:7" ht="15.75">
      <c r="A46" s="101">
        <v>22010000</v>
      </c>
      <c r="B46" s="102" t="s">
        <v>57</v>
      </c>
      <c r="C46" s="118">
        <f>D46</f>
        <v>4847500</v>
      </c>
      <c r="D46" s="118">
        <f>D47+D49+F51+D51</f>
        <v>4847500</v>
      </c>
      <c r="E46" s="119"/>
      <c r="F46" s="115"/>
      <c r="G46" s="61"/>
    </row>
    <row r="47" spans="1:7" ht="15">
      <c r="A47" s="73">
        <v>22010300</v>
      </c>
      <c r="B47" s="113" t="s">
        <v>158</v>
      </c>
      <c r="C47" s="119">
        <f>D47</f>
        <v>1142000</v>
      </c>
      <c r="D47" s="119">
        <v>1142000</v>
      </c>
      <c r="E47" s="119"/>
      <c r="F47" s="115"/>
      <c r="G47" s="61"/>
    </row>
    <row r="48" spans="1:7" ht="15.75">
      <c r="A48" s="101"/>
      <c r="B48" s="113" t="s">
        <v>159</v>
      </c>
      <c r="C48" s="118"/>
      <c r="D48" s="118"/>
      <c r="E48" s="119"/>
      <c r="F48" s="115"/>
      <c r="G48" s="61"/>
    </row>
    <row r="49" spans="1:7" ht="15">
      <c r="A49" s="97">
        <v>22012600</v>
      </c>
      <c r="B49" s="113" t="s">
        <v>156</v>
      </c>
      <c r="C49" s="119">
        <f>D49</f>
        <v>3485400</v>
      </c>
      <c r="D49" s="119">
        <v>3485400</v>
      </c>
      <c r="E49" s="119"/>
      <c r="F49" s="115"/>
      <c r="G49" s="61"/>
    </row>
    <row r="50" spans="1:7" ht="15">
      <c r="A50" s="97"/>
      <c r="B50" s="113" t="s">
        <v>157</v>
      </c>
      <c r="C50" s="119"/>
      <c r="D50" s="119"/>
      <c r="E50" s="119"/>
      <c r="F50" s="115"/>
      <c r="G50" s="61"/>
    </row>
    <row r="51" spans="1:7" ht="15">
      <c r="A51" s="97">
        <v>22012900</v>
      </c>
      <c r="B51" s="113" t="s">
        <v>160</v>
      </c>
      <c r="C51" s="119">
        <f>D51</f>
        <v>220100</v>
      </c>
      <c r="D51" s="119">
        <v>220100</v>
      </c>
      <c r="E51" s="119"/>
      <c r="F51" s="115"/>
      <c r="G51" s="61"/>
    </row>
    <row r="52" spans="1:7" ht="15">
      <c r="A52" s="97"/>
      <c r="B52" s="113" t="s">
        <v>161</v>
      </c>
      <c r="C52" s="119"/>
      <c r="D52" s="119"/>
      <c r="E52" s="119"/>
      <c r="F52" s="115"/>
      <c r="G52" s="61"/>
    </row>
    <row r="53" spans="1:7" ht="15">
      <c r="A53" s="97"/>
      <c r="B53" s="113" t="s">
        <v>162</v>
      </c>
      <c r="C53" s="119"/>
      <c r="D53" s="119"/>
      <c r="E53" s="119"/>
      <c r="F53" s="115"/>
      <c r="G53" s="61"/>
    </row>
    <row r="54" spans="1:7" ht="15">
      <c r="A54" s="97"/>
      <c r="B54" s="113" t="s">
        <v>163</v>
      </c>
      <c r="C54" s="119"/>
      <c r="D54" s="119"/>
      <c r="E54" s="119"/>
      <c r="F54" s="115"/>
      <c r="G54" s="61"/>
    </row>
    <row r="55" spans="1:7" ht="15.75">
      <c r="A55" s="101">
        <v>22090000</v>
      </c>
      <c r="B55" s="102" t="s">
        <v>77</v>
      </c>
      <c r="C55" s="118">
        <f>D55</f>
        <v>230000</v>
      </c>
      <c r="D55" s="118">
        <f>D56</f>
        <v>230000</v>
      </c>
      <c r="E55" s="118"/>
      <c r="F55" s="114"/>
      <c r="G55" s="61"/>
    </row>
    <row r="56" spans="1:7" ht="15">
      <c r="A56" s="97">
        <v>22090100</v>
      </c>
      <c r="B56" s="98" t="s">
        <v>221</v>
      </c>
      <c r="C56" s="119">
        <f>D56</f>
        <v>230000</v>
      </c>
      <c r="D56" s="120">
        <v>230000</v>
      </c>
      <c r="E56" s="119"/>
      <c r="F56" s="115"/>
      <c r="G56" s="61"/>
    </row>
    <row r="57" spans="1:7" ht="15">
      <c r="A57" s="97"/>
      <c r="B57" s="98" t="s">
        <v>222</v>
      </c>
      <c r="C57" s="119"/>
      <c r="D57" s="120"/>
      <c r="E57" s="119"/>
      <c r="F57" s="115"/>
      <c r="G57" s="61"/>
    </row>
    <row r="58" spans="1:7" ht="15.75">
      <c r="A58" s="101">
        <v>24000000</v>
      </c>
      <c r="B58" s="102" t="s">
        <v>183</v>
      </c>
      <c r="C58" s="118">
        <f>D58</f>
        <v>50400</v>
      </c>
      <c r="D58" s="118">
        <f>D59</f>
        <v>50400</v>
      </c>
      <c r="E58" s="118"/>
      <c r="F58" s="114"/>
      <c r="G58" s="61"/>
    </row>
    <row r="59" spans="1:7" ht="15.75">
      <c r="A59" s="101">
        <v>24060000</v>
      </c>
      <c r="B59" s="102" t="s">
        <v>76</v>
      </c>
      <c r="C59" s="118">
        <f>D59</f>
        <v>50400</v>
      </c>
      <c r="D59" s="118">
        <f>D60</f>
        <v>50400</v>
      </c>
      <c r="E59" s="118"/>
      <c r="F59" s="114"/>
      <c r="G59" s="61"/>
    </row>
    <row r="60" spans="1:7" ht="15">
      <c r="A60" s="97">
        <v>24060300</v>
      </c>
      <c r="B60" s="98" t="s">
        <v>76</v>
      </c>
      <c r="C60" s="119">
        <f>D60</f>
        <v>50400</v>
      </c>
      <c r="D60" s="119">
        <v>50400</v>
      </c>
      <c r="E60" s="119"/>
      <c r="F60" s="115"/>
      <c r="G60" s="61"/>
    </row>
    <row r="61" spans="1:7" ht="15.75">
      <c r="A61" s="101">
        <v>25000000</v>
      </c>
      <c r="B61" s="102" t="s">
        <v>79</v>
      </c>
      <c r="C61" s="118">
        <f>E61</f>
        <v>84481</v>
      </c>
      <c r="D61" s="119"/>
      <c r="E61" s="118">
        <f>E62</f>
        <v>84481</v>
      </c>
      <c r="F61" s="115"/>
      <c r="G61" s="61"/>
    </row>
    <row r="62" spans="1:7" ht="15.75">
      <c r="A62" s="101">
        <v>25010000</v>
      </c>
      <c r="B62" s="102" t="s">
        <v>227</v>
      </c>
      <c r="C62" s="118">
        <f>E62</f>
        <v>84481</v>
      </c>
      <c r="D62" s="119"/>
      <c r="E62" s="118">
        <f>E64+E65</f>
        <v>84481</v>
      </c>
      <c r="F62" s="115"/>
      <c r="G62" s="61"/>
    </row>
    <row r="63" spans="1:7" ht="15.75">
      <c r="A63" s="101"/>
      <c r="B63" s="102" t="s">
        <v>228</v>
      </c>
      <c r="C63" s="119"/>
      <c r="D63" s="119"/>
      <c r="E63" s="119"/>
      <c r="F63" s="115"/>
      <c r="G63" s="61"/>
    </row>
    <row r="64" spans="1:7" ht="15">
      <c r="A64" s="97">
        <v>25010100</v>
      </c>
      <c r="B64" s="98" t="s">
        <v>4</v>
      </c>
      <c r="C64" s="119">
        <f>E64</f>
        <v>57740</v>
      </c>
      <c r="D64" s="119"/>
      <c r="E64" s="120">
        <v>57740</v>
      </c>
      <c r="F64" s="115"/>
      <c r="G64" s="61"/>
    </row>
    <row r="65" spans="1:7" ht="15">
      <c r="A65" s="97">
        <v>25010300</v>
      </c>
      <c r="B65" s="98" t="s">
        <v>99</v>
      </c>
      <c r="C65" s="119">
        <f>E65</f>
        <v>26741</v>
      </c>
      <c r="D65" s="119"/>
      <c r="E65" s="120">
        <v>26741</v>
      </c>
      <c r="F65" s="115"/>
      <c r="G65" s="61"/>
    </row>
    <row r="66" spans="1:7" ht="15.75">
      <c r="A66" s="101">
        <v>30000000</v>
      </c>
      <c r="B66" s="98" t="s">
        <v>62</v>
      </c>
      <c r="C66" s="118">
        <f>D66</f>
        <v>26600</v>
      </c>
      <c r="D66" s="118">
        <f>D67</f>
        <v>26600</v>
      </c>
      <c r="E66" s="118"/>
      <c r="F66" s="114"/>
      <c r="G66" s="61"/>
    </row>
    <row r="67" spans="1:7" ht="15.75">
      <c r="A67" s="101">
        <v>31000000</v>
      </c>
      <c r="B67" s="102" t="s">
        <v>124</v>
      </c>
      <c r="C67" s="118">
        <f>D67</f>
        <v>26600</v>
      </c>
      <c r="D67" s="118">
        <f>D68</f>
        <v>26600</v>
      </c>
      <c r="E67" s="118"/>
      <c r="F67" s="114"/>
      <c r="G67" s="61"/>
    </row>
    <row r="68" spans="1:7" ht="15">
      <c r="A68" s="97">
        <v>31010200</v>
      </c>
      <c r="B68" s="98" t="s">
        <v>19</v>
      </c>
      <c r="C68" s="119">
        <f>D68</f>
        <v>26600</v>
      </c>
      <c r="D68" s="119">
        <v>26600</v>
      </c>
      <c r="E68" s="119"/>
      <c r="F68" s="115"/>
      <c r="G68" s="61"/>
    </row>
    <row r="69" spans="1:7" ht="15">
      <c r="A69" s="97"/>
      <c r="B69" s="98" t="s">
        <v>225</v>
      </c>
      <c r="C69" s="119"/>
      <c r="D69" s="119"/>
      <c r="E69" s="119"/>
      <c r="F69" s="115"/>
      <c r="G69" s="61"/>
    </row>
    <row r="70" spans="1:7" ht="15.75" thickBot="1">
      <c r="A70" s="97"/>
      <c r="B70" s="98" t="s">
        <v>226</v>
      </c>
      <c r="C70" s="119"/>
      <c r="D70" s="119"/>
      <c r="E70" s="119"/>
      <c r="F70" s="115"/>
      <c r="G70" s="61"/>
    </row>
    <row r="71" spans="1:7" ht="16.5" thickBot="1">
      <c r="A71" s="103"/>
      <c r="B71" s="104" t="s">
        <v>80</v>
      </c>
      <c r="C71" s="121">
        <f>C13+C40+C66</f>
        <v>27869955</v>
      </c>
      <c r="D71" s="121">
        <f>D13+D40+D66</f>
        <v>27785474</v>
      </c>
      <c r="E71" s="121">
        <f>E40</f>
        <v>84481</v>
      </c>
      <c r="F71" s="116"/>
      <c r="G71" s="61"/>
    </row>
    <row r="72" spans="1:7" ht="15.75">
      <c r="A72" s="105">
        <v>40000000</v>
      </c>
      <c r="B72" s="106" t="s">
        <v>85</v>
      </c>
      <c r="C72" s="122">
        <f>D72+E72</f>
        <v>255908111</v>
      </c>
      <c r="D72" s="118">
        <f aca="true" t="shared" si="1" ref="D72:F73">D73</f>
        <v>255908111</v>
      </c>
      <c r="E72" s="118">
        <f t="shared" si="1"/>
        <v>0</v>
      </c>
      <c r="F72" s="114">
        <f t="shared" si="1"/>
        <v>0</v>
      </c>
      <c r="G72" s="61"/>
    </row>
    <row r="73" spans="1:7" ht="15.75">
      <c r="A73" s="101">
        <v>41000000</v>
      </c>
      <c r="B73" s="107" t="s">
        <v>81</v>
      </c>
      <c r="C73" s="118">
        <f>D73+E73</f>
        <v>255908111</v>
      </c>
      <c r="D73" s="118">
        <f t="shared" si="1"/>
        <v>255908111</v>
      </c>
      <c r="E73" s="118">
        <f t="shared" si="1"/>
        <v>0</v>
      </c>
      <c r="F73" s="114">
        <f t="shared" si="1"/>
        <v>0</v>
      </c>
      <c r="G73" s="61"/>
    </row>
    <row r="74" spans="1:7" ht="15.75">
      <c r="A74" s="101">
        <v>41030000</v>
      </c>
      <c r="B74" s="107" t="s">
        <v>82</v>
      </c>
      <c r="C74" s="118">
        <f>D74+E74</f>
        <v>255908111</v>
      </c>
      <c r="D74" s="118">
        <f>D77+D81+D85+D97+D89</f>
        <v>255908111</v>
      </c>
      <c r="E74" s="118">
        <v>0</v>
      </c>
      <c r="F74" s="114">
        <v>0</v>
      </c>
      <c r="G74" s="61"/>
    </row>
    <row r="75" spans="1:7" ht="15">
      <c r="A75" s="97"/>
      <c r="B75" s="108" t="s">
        <v>83</v>
      </c>
      <c r="C75" s="120"/>
      <c r="D75" s="119"/>
      <c r="E75" s="119"/>
      <c r="F75" s="115"/>
      <c r="G75" s="61"/>
    </row>
    <row r="76" spans="1:7" ht="15">
      <c r="A76" s="97"/>
      <c r="B76" s="108"/>
      <c r="C76" s="120"/>
      <c r="D76" s="119"/>
      <c r="E76" s="119"/>
      <c r="F76" s="115"/>
      <c r="G76" s="61"/>
    </row>
    <row r="77" spans="1:7" ht="15">
      <c r="A77" s="97">
        <v>41030600</v>
      </c>
      <c r="B77" s="108" t="s">
        <v>229</v>
      </c>
      <c r="C77" s="120">
        <f>D77</f>
        <v>181677300</v>
      </c>
      <c r="D77" s="119">
        <v>181677300</v>
      </c>
      <c r="E77" s="119"/>
      <c r="F77" s="115"/>
      <c r="G77" s="61"/>
    </row>
    <row r="78" spans="1:7" ht="15">
      <c r="A78" s="97"/>
      <c r="B78" s="108" t="s">
        <v>230</v>
      </c>
      <c r="C78" s="120"/>
      <c r="D78" s="119"/>
      <c r="E78" s="119"/>
      <c r="F78" s="115"/>
      <c r="G78" s="61"/>
    </row>
    <row r="79" spans="1:7" ht="15">
      <c r="A79" s="97"/>
      <c r="B79" s="108" t="s">
        <v>17</v>
      </c>
      <c r="C79" s="120"/>
      <c r="D79" s="119"/>
      <c r="E79" s="119"/>
      <c r="F79" s="115"/>
      <c r="G79" s="61"/>
    </row>
    <row r="80" spans="1:7" ht="15">
      <c r="A80" s="97"/>
      <c r="B80" s="108" t="s">
        <v>18</v>
      </c>
      <c r="C80" s="120"/>
      <c r="D80" s="119"/>
      <c r="E80" s="119"/>
      <c r="F80" s="115"/>
      <c r="G80" s="61"/>
    </row>
    <row r="81" spans="1:7" ht="15">
      <c r="A81" s="97">
        <v>41030800</v>
      </c>
      <c r="B81" s="108" t="s">
        <v>231</v>
      </c>
      <c r="C81" s="120">
        <f>D81</f>
        <v>71834900</v>
      </c>
      <c r="D81" s="119">
        <v>71834900</v>
      </c>
      <c r="E81" s="119"/>
      <c r="F81" s="115"/>
      <c r="G81" s="61"/>
    </row>
    <row r="82" spans="1:7" ht="15">
      <c r="A82" s="97"/>
      <c r="B82" s="108" t="s">
        <v>232</v>
      </c>
      <c r="C82" s="120"/>
      <c r="D82" s="119"/>
      <c r="E82" s="119"/>
      <c r="F82" s="115"/>
      <c r="G82" s="61"/>
    </row>
    <row r="83" spans="1:7" ht="15">
      <c r="A83" s="97"/>
      <c r="B83" s="108" t="s">
        <v>164</v>
      </c>
      <c r="C83" s="120"/>
      <c r="D83" s="119"/>
      <c r="E83" s="119"/>
      <c r="F83" s="115"/>
      <c r="G83" s="61"/>
    </row>
    <row r="84" spans="1:7" ht="15">
      <c r="A84" s="97"/>
      <c r="B84" s="108" t="s">
        <v>20</v>
      </c>
      <c r="C84" s="120"/>
      <c r="D84" s="119"/>
      <c r="E84" s="119"/>
      <c r="F84" s="115"/>
      <c r="G84" s="61"/>
    </row>
    <row r="85" spans="1:7" ht="15">
      <c r="A85" s="97">
        <v>41031000</v>
      </c>
      <c r="B85" s="108" t="s">
        <v>234</v>
      </c>
      <c r="C85" s="120">
        <f>D85</f>
        <v>9900</v>
      </c>
      <c r="D85" s="119">
        <v>9900</v>
      </c>
      <c r="E85" s="119"/>
      <c r="F85" s="115"/>
      <c r="G85" s="61"/>
    </row>
    <row r="86" spans="1:7" ht="15">
      <c r="A86" s="97"/>
      <c r="B86" s="108" t="s">
        <v>235</v>
      </c>
      <c r="C86" s="120"/>
      <c r="D86" s="119"/>
      <c r="E86" s="119"/>
      <c r="F86" s="115"/>
      <c r="G86" s="61"/>
    </row>
    <row r="87" spans="1:7" ht="15">
      <c r="A87" s="97"/>
      <c r="B87" s="108" t="s">
        <v>236</v>
      </c>
      <c r="C87" s="120"/>
      <c r="D87" s="119"/>
      <c r="E87" s="119"/>
      <c r="F87" s="115"/>
      <c r="G87" s="61"/>
    </row>
    <row r="88" spans="1:7" ht="15">
      <c r="A88" s="109"/>
      <c r="B88" s="108"/>
      <c r="C88" s="120"/>
      <c r="D88" s="119"/>
      <c r="E88" s="119"/>
      <c r="F88" s="115"/>
      <c r="G88" s="61"/>
    </row>
    <row r="89" spans="1:7" ht="15">
      <c r="A89" s="109">
        <v>41035000</v>
      </c>
      <c r="B89" s="108" t="s">
        <v>13</v>
      </c>
      <c r="C89" s="120">
        <f>D89</f>
        <v>1359173</v>
      </c>
      <c r="D89" s="119">
        <f>D90+D94</f>
        <v>1359173</v>
      </c>
      <c r="E89" s="119"/>
      <c r="F89" s="115"/>
      <c r="G89" s="61"/>
    </row>
    <row r="90" spans="1:7" ht="15">
      <c r="A90" s="86">
        <v>41035000</v>
      </c>
      <c r="B90" s="58" t="s">
        <v>174</v>
      </c>
      <c r="C90" s="120">
        <f>D90</f>
        <v>1275347</v>
      </c>
      <c r="D90" s="119">
        <v>1275347</v>
      </c>
      <c r="E90" s="119"/>
      <c r="F90" s="115"/>
      <c r="G90" s="61"/>
    </row>
    <row r="91" spans="1:7" ht="15">
      <c r="A91" s="86"/>
      <c r="B91" s="58" t="s">
        <v>175</v>
      </c>
      <c r="C91" s="120"/>
      <c r="D91" s="119"/>
      <c r="E91" s="119"/>
      <c r="F91" s="115"/>
      <c r="G91" s="61"/>
    </row>
    <row r="92" spans="1:7" ht="15">
      <c r="A92" s="86"/>
      <c r="B92" s="58" t="s">
        <v>178</v>
      </c>
      <c r="C92" s="120"/>
      <c r="D92" s="119"/>
      <c r="E92" s="119"/>
      <c r="F92" s="115"/>
      <c r="G92" s="61"/>
    </row>
    <row r="93" spans="1:7" ht="15">
      <c r="A93" s="86"/>
      <c r="B93" s="58" t="s">
        <v>179</v>
      </c>
      <c r="C93" s="120"/>
      <c r="D93" s="119"/>
      <c r="E93" s="119"/>
      <c r="F93" s="115"/>
      <c r="G93" s="61"/>
    </row>
    <row r="94" spans="1:7" ht="15">
      <c r="A94" s="86">
        <v>41035000</v>
      </c>
      <c r="B94" s="58" t="s">
        <v>180</v>
      </c>
      <c r="C94" s="120">
        <f>D94</f>
        <v>83826</v>
      </c>
      <c r="D94" s="119">
        <v>83826</v>
      </c>
      <c r="E94" s="119"/>
      <c r="F94" s="115"/>
      <c r="G94" s="61"/>
    </row>
    <row r="95" spans="1:7" ht="15">
      <c r="A95" s="86"/>
      <c r="B95" s="58" t="s">
        <v>181</v>
      </c>
      <c r="C95" s="120"/>
      <c r="D95" s="119"/>
      <c r="E95" s="119"/>
      <c r="F95" s="115"/>
      <c r="G95" s="61"/>
    </row>
    <row r="96" spans="1:7" ht="15">
      <c r="A96" s="86"/>
      <c r="B96" s="58" t="s">
        <v>43</v>
      </c>
      <c r="C96" s="120"/>
      <c r="D96" s="119"/>
      <c r="E96" s="119"/>
      <c r="F96" s="115"/>
      <c r="G96" s="61"/>
    </row>
    <row r="97" spans="1:7" ht="18" customHeight="1">
      <c r="A97" s="97">
        <v>41035800</v>
      </c>
      <c r="B97" s="108" t="s">
        <v>237</v>
      </c>
      <c r="C97" s="120">
        <f>D97</f>
        <v>1026838</v>
      </c>
      <c r="D97" s="119">
        <v>1026838</v>
      </c>
      <c r="E97" s="119"/>
      <c r="F97" s="115"/>
      <c r="G97" s="61"/>
    </row>
    <row r="98" spans="1:7" ht="15">
      <c r="A98" s="97"/>
      <c r="B98" s="108" t="s">
        <v>0</v>
      </c>
      <c r="C98" s="120"/>
      <c r="D98" s="119"/>
      <c r="E98" s="119"/>
      <c r="F98" s="115"/>
      <c r="G98" s="61"/>
    </row>
    <row r="99" spans="1:7" ht="15">
      <c r="A99" s="97"/>
      <c r="B99" s="108" t="s">
        <v>1</v>
      </c>
      <c r="C99" s="119"/>
      <c r="D99" s="119"/>
      <c r="E99" s="119"/>
      <c r="F99" s="115"/>
      <c r="G99" s="61"/>
    </row>
    <row r="100" spans="1:7" ht="15">
      <c r="A100" s="97"/>
      <c r="B100" s="108" t="s">
        <v>2</v>
      </c>
      <c r="C100" s="119"/>
      <c r="D100" s="119"/>
      <c r="E100" s="119"/>
      <c r="F100" s="115"/>
      <c r="G100" s="61"/>
    </row>
    <row r="101" spans="1:7" ht="15">
      <c r="A101" s="97"/>
      <c r="B101" s="108" t="s">
        <v>304</v>
      </c>
      <c r="C101" s="119"/>
      <c r="D101" s="119"/>
      <c r="E101" s="119"/>
      <c r="F101" s="115"/>
      <c r="G101" s="61"/>
    </row>
    <row r="102" spans="1:7" ht="15">
      <c r="A102" s="97"/>
      <c r="B102" s="108" t="s">
        <v>305</v>
      </c>
      <c r="C102" s="119"/>
      <c r="D102" s="119"/>
      <c r="E102" s="119"/>
      <c r="F102" s="115"/>
      <c r="G102" s="61"/>
    </row>
    <row r="103" spans="1:7" ht="15.75" thickBot="1">
      <c r="A103" s="97"/>
      <c r="B103" s="108"/>
      <c r="C103" s="119"/>
      <c r="D103" s="119"/>
      <c r="E103" s="119"/>
      <c r="F103" s="115"/>
      <c r="G103" s="61"/>
    </row>
    <row r="104" spans="1:7" ht="16.5" thickBot="1">
      <c r="A104" s="110"/>
      <c r="B104" s="111" t="s">
        <v>84</v>
      </c>
      <c r="C104" s="121">
        <f>C71+C72</f>
        <v>283778066</v>
      </c>
      <c r="D104" s="121">
        <f>D72+D71</f>
        <v>283693585</v>
      </c>
      <c r="E104" s="121">
        <f>E71+E72</f>
        <v>84481</v>
      </c>
      <c r="F104" s="116">
        <f>F72</f>
        <v>0</v>
      </c>
      <c r="G104" s="61"/>
    </row>
    <row r="105" spans="1:7" ht="15.75">
      <c r="A105" s="107"/>
      <c r="B105" s="107"/>
      <c r="C105" s="123"/>
      <c r="D105" s="123"/>
      <c r="E105" s="123"/>
      <c r="F105" s="117"/>
      <c r="G105" s="61"/>
    </row>
    <row r="106" spans="1:7" ht="15">
      <c r="A106" s="78"/>
      <c r="B106" s="78"/>
      <c r="C106" s="124"/>
      <c r="D106" s="123"/>
      <c r="E106" s="123"/>
      <c r="F106" s="117"/>
      <c r="G106" s="61"/>
    </row>
    <row r="107" spans="1:7" ht="15">
      <c r="A107" s="78"/>
      <c r="B107" s="78"/>
      <c r="C107" s="124"/>
      <c r="D107" s="123"/>
      <c r="E107" s="123"/>
      <c r="F107" s="117"/>
      <c r="G107" s="61"/>
    </row>
    <row r="108" spans="1:7" ht="15">
      <c r="A108" s="78"/>
      <c r="B108" s="78"/>
      <c r="C108" s="78"/>
      <c r="D108" s="79"/>
      <c r="E108" s="80"/>
      <c r="F108" s="80"/>
      <c r="G108" s="61"/>
    </row>
    <row r="109" spans="1:7" ht="14.25">
      <c r="A109" s="60"/>
      <c r="B109" s="60"/>
      <c r="C109" s="60"/>
      <c r="D109" s="60"/>
      <c r="E109" s="60"/>
      <c r="F109" s="81"/>
      <c r="G109" s="61"/>
    </row>
    <row r="110" spans="1:7" ht="18">
      <c r="A110" s="82" t="s">
        <v>300</v>
      </c>
      <c r="B110" s="82"/>
      <c r="C110" s="82"/>
      <c r="D110" s="82" t="s">
        <v>306</v>
      </c>
      <c r="E110" s="60"/>
      <c r="F110" s="60"/>
      <c r="G110" s="61"/>
    </row>
    <row r="111" spans="1:7" ht="18">
      <c r="A111" s="82"/>
      <c r="B111" s="82"/>
      <c r="C111" s="82"/>
      <c r="D111" s="82"/>
      <c r="E111" s="60"/>
      <c r="F111" s="60"/>
      <c r="G111" s="61"/>
    </row>
    <row r="112" spans="1:7" ht="14.25">
      <c r="A112" s="60"/>
      <c r="B112" s="60"/>
      <c r="C112" s="60"/>
      <c r="D112" s="60"/>
      <c r="E112" s="60"/>
      <c r="F112" s="60"/>
      <c r="G112" s="61"/>
    </row>
    <row r="113" spans="1:7" ht="14.25">
      <c r="A113" s="60"/>
      <c r="B113" s="60"/>
      <c r="C113" s="60"/>
      <c r="D113" s="60"/>
      <c r="E113" s="60"/>
      <c r="F113" s="60"/>
      <c r="G113" s="61"/>
    </row>
    <row r="114" spans="1:7" ht="14.25">
      <c r="A114" s="60"/>
      <c r="B114" s="60"/>
      <c r="C114" s="60"/>
      <c r="D114" s="60"/>
      <c r="E114" s="60"/>
      <c r="F114" s="60"/>
      <c r="G114" s="61"/>
    </row>
    <row r="115" spans="1:7" ht="14.25">
      <c r="A115" s="60"/>
      <c r="B115" s="60"/>
      <c r="C115" s="60"/>
      <c r="D115" s="60"/>
      <c r="E115" s="60"/>
      <c r="F115" s="60"/>
      <c r="G115" s="61"/>
    </row>
    <row r="116" spans="1:7" ht="14.25">
      <c r="A116" s="60"/>
      <c r="B116" s="60"/>
      <c r="C116" s="60"/>
      <c r="D116" s="60"/>
      <c r="E116" s="60"/>
      <c r="F116" s="60"/>
      <c r="G116" s="61"/>
    </row>
    <row r="117" spans="1:7" ht="14.25">
      <c r="A117" s="83"/>
      <c r="B117" s="83"/>
      <c r="C117" s="83"/>
      <c r="D117" s="83"/>
      <c r="E117" s="83"/>
      <c r="F117" s="83"/>
      <c r="G117" s="61"/>
    </row>
    <row r="118" spans="1:7" ht="14.25">
      <c r="A118" s="83"/>
      <c r="B118" s="83"/>
      <c r="C118" s="83"/>
      <c r="D118" s="83"/>
      <c r="E118" s="83"/>
      <c r="F118" s="83"/>
      <c r="G118" s="61"/>
    </row>
    <row r="119" spans="1:7" ht="14.25">
      <c r="A119" s="83"/>
      <c r="B119" s="83"/>
      <c r="C119" s="83"/>
      <c r="D119" s="83"/>
      <c r="E119" s="83"/>
      <c r="F119" s="83"/>
      <c r="G119" s="61"/>
    </row>
    <row r="120" spans="1:7" ht="14.25">
      <c r="A120" s="83"/>
      <c r="B120" s="83"/>
      <c r="C120" s="83"/>
      <c r="D120" s="83"/>
      <c r="E120" s="83"/>
      <c r="F120" s="83"/>
      <c r="G120" s="61"/>
    </row>
    <row r="121" spans="1:7" ht="14.25">
      <c r="A121" s="83"/>
      <c r="B121" s="83"/>
      <c r="C121" s="83"/>
      <c r="D121" s="83"/>
      <c r="E121" s="83"/>
      <c r="F121" s="83"/>
      <c r="G121" s="61"/>
    </row>
    <row r="122" spans="1:7" ht="14.25">
      <c r="A122" s="83"/>
      <c r="B122" s="83"/>
      <c r="C122" s="83"/>
      <c r="D122" s="83"/>
      <c r="E122" s="83"/>
      <c r="F122" s="83"/>
      <c r="G122" s="61"/>
    </row>
    <row r="123" spans="1:7" ht="14.25">
      <c r="A123" s="83"/>
      <c r="B123" s="83"/>
      <c r="C123" s="83"/>
      <c r="D123" s="83"/>
      <c r="E123" s="83"/>
      <c r="F123" s="83"/>
      <c r="G123" s="61"/>
    </row>
    <row r="124" spans="1:7" ht="14.25">
      <c r="A124" s="83"/>
      <c r="B124" s="83"/>
      <c r="C124" s="83"/>
      <c r="D124" s="83"/>
      <c r="E124" s="83"/>
      <c r="F124" s="83"/>
      <c r="G124" s="61"/>
    </row>
    <row r="125" spans="1:7" ht="14.25">
      <c r="A125" s="83"/>
      <c r="B125" s="83"/>
      <c r="C125" s="83"/>
      <c r="D125" s="83"/>
      <c r="E125" s="83"/>
      <c r="F125" s="83"/>
      <c r="G125" s="61"/>
    </row>
    <row r="126" spans="1:7" ht="14.25">
      <c r="A126" s="83"/>
      <c r="B126" s="83"/>
      <c r="C126" s="83"/>
      <c r="D126" s="83"/>
      <c r="E126" s="83"/>
      <c r="F126" s="83"/>
      <c r="G126" s="61"/>
    </row>
    <row r="127" spans="1:7" ht="14.25">
      <c r="A127" s="83"/>
      <c r="B127" s="83"/>
      <c r="C127" s="83"/>
      <c r="D127" s="83"/>
      <c r="E127" s="83"/>
      <c r="F127" s="83"/>
      <c r="G127" s="61"/>
    </row>
    <row r="128" spans="1:7" ht="14.25">
      <c r="A128" s="83"/>
      <c r="B128" s="83"/>
      <c r="C128" s="83"/>
      <c r="D128" s="83"/>
      <c r="E128" s="83"/>
      <c r="F128" s="83"/>
      <c r="G128" s="61"/>
    </row>
    <row r="129" spans="1:7" ht="14.25">
      <c r="A129" s="83"/>
      <c r="B129" s="83"/>
      <c r="C129" s="83"/>
      <c r="D129" s="83"/>
      <c r="E129" s="83"/>
      <c r="F129" s="83"/>
      <c r="G129" s="61"/>
    </row>
    <row r="130" spans="1:7" ht="14.25">
      <c r="A130" s="83"/>
      <c r="B130" s="83"/>
      <c r="C130" s="83"/>
      <c r="D130" s="83"/>
      <c r="E130" s="83"/>
      <c r="F130" s="83"/>
      <c r="G130" s="61"/>
    </row>
    <row r="131" spans="1:7" ht="14.25">
      <c r="A131" s="83"/>
      <c r="B131" s="83"/>
      <c r="C131" s="83"/>
      <c r="D131" s="83"/>
      <c r="E131" s="83"/>
      <c r="F131" s="83"/>
      <c r="G131" s="61"/>
    </row>
    <row r="132" spans="1:7" ht="14.25">
      <c r="A132" s="83"/>
      <c r="B132" s="83"/>
      <c r="C132" s="83"/>
      <c r="D132" s="83"/>
      <c r="E132" s="83"/>
      <c r="F132" s="83"/>
      <c r="G132" s="61"/>
    </row>
    <row r="133" spans="1:7" ht="14.25">
      <c r="A133" s="83"/>
      <c r="B133" s="83"/>
      <c r="C133" s="83"/>
      <c r="D133" s="83"/>
      <c r="E133" s="83"/>
      <c r="F133" s="83"/>
      <c r="G133" s="61"/>
    </row>
    <row r="134" spans="1:7" ht="14.25">
      <c r="A134" s="83"/>
      <c r="B134" s="83"/>
      <c r="C134" s="83"/>
      <c r="D134" s="83"/>
      <c r="E134" s="83"/>
      <c r="F134" s="83"/>
      <c r="G134" s="61"/>
    </row>
    <row r="135" spans="1:7" ht="14.25">
      <c r="A135" s="83"/>
      <c r="B135" s="83"/>
      <c r="C135" s="83"/>
      <c r="D135" s="83"/>
      <c r="E135" s="83"/>
      <c r="F135" s="83"/>
      <c r="G135" s="61"/>
    </row>
    <row r="136" spans="1:7" ht="14.25">
      <c r="A136" s="83"/>
      <c r="B136" s="83"/>
      <c r="C136" s="83"/>
      <c r="D136" s="83"/>
      <c r="E136" s="83"/>
      <c r="F136" s="83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2.75">
      <c r="A187" s="61"/>
      <c r="B187" s="61"/>
      <c r="C187" s="61"/>
      <c r="D187" s="61"/>
      <c r="E187" s="61"/>
      <c r="F187" s="61"/>
      <c r="G187" s="61"/>
    </row>
    <row r="188" spans="1:7" ht="12.75">
      <c r="A188" s="61"/>
      <c r="B188" s="61"/>
      <c r="C188" s="61"/>
      <c r="D188" s="61"/>
      <c r="E188" s="61"/>
      <c r="F188" s="61"/>
      <c r="G188" s="61"/>
    </row>
    <row r="189" spans="1:7" ht="12.75">
      <c r="A189" s="61"/>
      <c r="B189" s="61"/>
      <c r="C189" s="61"/>
      <c r="D189" s="61"/>
      <c r="E189" s="61"/>
      <c r="F189" s="61"/>
      <c r="G189" s="61"/>
    </row>
    <row r="190" spans="1:7" ht="12.75">
      <c r="A190" s="61"/>
      <c r="B190" s="61"/>
      <c r="C190" s="61"/>
      <c r="D190" s="61"/>
      <c r="E190" s="61"/>
      <c r="F190" s="61"/>
      <c r="G190" s="61"/>
    </row>
    <row r="191" spans="1:7" ht="12.75">
      <c r="A191" s="61"/>
      <c r="B191" s="61"/>
      <c r="C191" s="61"/>
      <c r="D191" s="61"/>
      <c r="E191" s="61"/>
      <c r="F191" s="61"/>
      <c r="G191" s="61"/>
    </row>
    <row r="192" spans="1:7" ht="12.75">
      <c r="A192" s="61"/>
      <c r="B192" s="61"/>
      <c r="C192" s="61"/>
      <c r="D192" s="61"/>
      <c r="E192" s="61"/>
      <c r="F192" s="61"/>
      <c r="G192" s="61"/>
    </row>
    <row r="193" spans="1:7" ht="12.75">
      <c r="A193" s="61"/>
      <c r="B193" s="61"/>
      <c r="C193" s="61"/>
      <c r="D193" s="61"/>
      <c r="E193" s="61"/>
      <c r="F193" s="61"/>
      <c r="G193" s="61"/>
    </row>
    <row r="194" spans="1:7" ht="12.75">
      <c r="A194" s="61"/>
      <c r="B194" s="61"/>
      <c r="C194" s="61"/>
      <c r="D194" s="61"/>
      <c r="E194" s="61"/>
      <c r="F194" s="61"/>
      <c r="G194" s="61"/>
    </row>
    <row r="195" spans="1:7" ht="12.75">
      <c r="A195" s="61"/>
      <c r="B195" s="61"/>
      <c r="C195" s="61"/>
      <c r="D195" s="61"/>
      <c r="E195" s="61"/>
      <c r="F195" s="61"/>
      <c r="G195" s="61"/>
    </row>
    <row r="196" spans="1:7" ht="12.75">
      <c r="A196" s="61"/>
      <c r="B196" s="61"/>
      <c r="C196" s="61"/>
      <c r="D196" s="61"/>
      <c r="E196" s="61"/>
      <c r="F196" s="61"/>
      <c r="G196" s="61"/>
    </row>
    <row r="197" spans="1:7" ht="12.75">
      <c r="A197" s="61"/>
      <c r="B197" s="61"/>
      <c r="C197" s="61"/>
      <c r="D197" s="61"/>
      <c r="E197" s="61"/>
      <c r="F197" s="61"/>
      <c r="G197" s="61"/>
    </row>
    <row r="198" spans="1:7" ht="12.75">
      <c r="A198" s="61"/>
      <c r="B198" s="61"/>
      <c r="C198" s="61"/>
      <c r="D198" s="61"/>
      <c r="E198" s="61"/>
      <c r="F198" s="61"/>
      <c r="G198" s="61"/>
    </row>
    <row r="199" spans="1:7" ht="12.75">
      <c r="A199" s="61"/>
      <c r="B199" s="61"/>
      <c r="C199" s="61"/>
      <c r="D199" s="61"/>
      <c r="E199" s="61"/>
      <c r="F199" s="61"/>
      <c r="G199" s="61"/>
    </row>
    <row r="200" spans="1:7" ht="12.75">
      <c r="A200" s="61"/>
      <c r="B200" s="61"/>
      <c r="C200" s="61"/>
      <c r="D200" s="61"/>
      <c r="E200" s="61"/>
      <c r="F200" s="61"/>
      <c r="G200" s="61"/>
    </row>
    <row r="201" spans="1:7" ht="12.75">
      <c r="A201" s="61"/>
      <c r="B201" s="61"/>
      <c r="C201" s="61"/>
      <c r="D201" s="61"/>
      <c r="E201" s="61"/>
      <c r="F201" s="61"/>
      <c r="G201" s="61"/>
    </row>
    <row r="202" spans="1:7" ht="12.75">
      <c r="A202" s="61"/>
      <c r="B202" s="61"/>
      <c r="C202" s="61"/>
      <c r="D202" s="61"/>
      <c r="E202" s="61"/>
      <c r="F202" s="61"/>
      <c r="G202" s="61"/>
    </row>
    <row r="203" spans="1:7" ht="12.75">
      <c r="A203" s="61"/>
      <c r="B203" s="61"/>
      <c r="C203" s="61"/>
      <c r="D203" s="61"/>
      <c r="E203" s="61"/>
      <c r="F203" s="61"/>
      <c r="G203" s="61"/>
    </row>
    <row r="204" spans="1:7" ht="12.75">
      <c r="A204" s="61"/>
      <c r="B204" s="61"/>
      <c r="C204" s="61"/>
      <c r="D204" s="61"/>
      <c r="E204" s="61"/>
      <c r="F204" s="61"/>
      <c r="G204" s="61"/>
    </row>
    <row r="205" spans="1:7" ht="12.75">
      <c r="A205" s="61"/>
      <c r="B205" s="61"/>
      <c r="C205" s="61"/>
      <c r="D205" s="61"/>
      <c r="E205" s="61"/>
      <c r="F205" s="61"/>
      <c r="G205" s="61"/>
    </row>
    <row r="206" spans="1:7" ht="12.75">
      <c r="A206" s="61"/>
      <c r="B206" s="61"/>
      <c r="C206" s="61"/>
      <c r="D206" s="61"/>
      <c r="E206" s="61"/>
      <c r="F206" s="61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="80" zoomScaleNormal="80" zoomScalePageLayoutView="0" workbookViewId="0" topLeftCell="A1">
      <selection activeCell="I22" sqref="I22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375" style="0" customWidth="1"/>
    <col min="6" max="6" width="17.875" style="0" customWidth="1"/>
    <col min="7" max="7" width="19.75390625" style="0" customWidth="1"/>
    <col min="8" max="8" width="21.25390625" style="0" customWidth="1"/>
    <col min="9" max="9" width="20.625" style="0" customWidth="1"/>
  </cols>
  <sheetData>
    <row r="1" spans="1:10" ht="14.25">
      <c r="A1" s="17"/>
      <c r="B1" s="17"/>
      <c r="C1" s="17"/>
      <c r="D1" s="17"/>
      <c r="E1" s="17"/>
      <c r="F1" s="60"/>
      <c r="G1" s="60" t="s">
        <v>182</v>
      </c>
      <c r="H1" s="60"/>
      <c r="I1" s="60"/>
      <c r="J1" s="17"/>
    </row>
    <row r="2" spans="1:10" ht="14.25">
      <c r="A2" s="17"/>
      <c r="B2" s="17"/>
      <c r="C2" s="17"/>
      <c r="D2" s="17"/>
      <c r="E2" s="17"/>
      <c r="F2" s="60" t="s">
        <v>313</v>
      </c>
      <c r="G2" s="60"/>
      <c r="H2" s="60"/>
      <c r="I2" s="60"/>
      <c r="J2" s="17"/>
    </row>
    <row r="3" spans="1:10" ht="14.25">
      <c r="A3" s="17"/>
      <c r="B3" s="17"/>
      <c r="C3" s="17"/>
      <c r="D3" s="17"/>
      <c r="E3" s="17"/>
      <c r="F3" s="60"/>
      <c r="G3" s="60" t="s">
        <v>315</v>
      </c>
      <c r="H3" s="60"/>
      <c r="I3" s="60"/>
      <c r="J3" s="17"/>
    </row>
    <row r="4" spans="1:10" ht="18">
      <c r="A4" s="22"/>
      <c r="B4" s="17"/>
      <c r="C4" s="17"/>
      <c r="D4" s="17"/>
      <c r="E4" s="17"/>
      <c r="F4" s="60"/>
      <c r="G4" s="60"/>
      <c r="H4" s="60"/>
      <c r="I4" s="60"/>
      <c r="J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312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8" t="s">
        <v>310</v>
      </c>
      <c r="H10" s="199"/>
      <c r="I10" s="200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109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307</v>
      </c>
      <c r="D12" s="12" t="s">
        <v>308</v>
      </c>
      <c r="E12" s="12" t="s">
        <v>309</v>
      </c>
      <c r="F12" s="12" t="s">
        <v>112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 t="s">
        <v>113</v>
      </c>
      <c r="G13" s="26" t="s">
        <v>311</v>
      </c>
      <c r="H13" s="177" t="s">
        <v>308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/>
      <c r="E14" s="25">
        <v>4</v>
      </c>
      <c r="F14" s="25">
        <v>5</v>
      </c>
      <c r="G14" s="47">
        <v>6</v>
      </c>
      <c r="H14" s="47"/>
      <c r="I14" s="2">
        <v>7</v>
      </c>
    </row>
    <row r="15" spans="1:9" ht="12.75">
      <c r="A15" s="36">
        <v>10000000</v>
      </c>
      <c r="B15" s="37" t="s">
        <v>75</v>
      </c>
      <c r="C15" s="125">
        <f>C16+C32</f>
        <v>22430974</v>
      </c>
      <c r="D15" s="125">
        <f>D16+D32</f>
        <v>22430974</v>
      </c>
      <c r="E15" s="125">
        <f>E16+E32</f>
        <v>10592936</v>
      </c>
      <c r="F15" s="125">
        <f>F16+F32</f>
        <v>10278056</v>
      </c>
      <c r="G15" s="41">
        <f>F15/C15*100</f>
        <v>45.820819015705695</v>
      </c>
      <c r="H15" s="41">
        <f>F15/D15*100</f>
        <v>45.820819015705695</v>
      </c>
      <c r="I15" s="41">
        <f>F15/E15*100</f>
        <v>97.02745301208276</v>
      </c>
    </row>
    <row r="16" spans="1:9" ht="12.75">
      <c r="A16" s="36">
        <v>11000000</v>
      </c>
      <c r="B16" s="37" t="s">
        <v>67</v>
      </c>
      <c r="C16" s="125">
        <f>C18</f>
        <v>9004974</v>
      </c>
      <c r="D16" s="125">
        <f>D18</f>
        <v>9004974</v>
      </c>
      <c r="E16" s="125">
        <f>E18</f>
        <v>4279736</v>
      </c>
      <c r="F16" s="125">
        <f>F18</f>
        <v>4280814</v>
      </c>
      <c r="G16" s="40">
        <f>F16/C16*100</f>
        <v>47.53832715119444</v>
      </c>
      <c r="H16" s="40">
        <f>F16/D16*100</f>
        <v>47.53832715119444</v>
      </c>
      <c r="I16" s="40">
        <f>F16/E16*100</f>
        <v>100.02518846956916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40"/>
      <c r="H17" s="40"/>
      <c r="I17" s="40"/>
    </row>
    <row r="18" spans="1:9" ht="12.75">
      <c r="A18" s="54">
        <v>11010000</v>
      </c>
      <c r="B18" s="55" t="s">
        <v>12</v>
      </c>
      <c r="C18" s="127">
        <f>C19+C21+C24+C26+C29</f>
        <v>9004974</v>
      </c>
      <c r="D18" s="127">
        <f>D19+D21+D24+D26+D29</f>
        <v>9004974</v>
      </c>
      <c r="E18" s="127">
        <f>E19+E21+E24+E26+E29</f>
        <v>4279736</v>
      </c>
      <c r="F18" s="127">
        <f>F19+F21+F24+F26+F29</f>
        <v>4280814</v>
      </c>
      <c r="G18" s="40">
        <f>F18/C18*100</f>
        <v>47.53832715119444</v>
      </c>
      <c r="H18" s="40">
        <f>F18/D18*100</f>
        <v>47.53832715119444</v>
      </c>
      <c r="I18" s="40">
        <f>F18/E18*100</f>
        <v>100.02518846956916</v>
      </c>
    </row>
    <row r="19" spans="1:9" ht="12.75">
      <c r="A19" s="54">
        <v>11010100</v>
      </c>
      <c r="B19" s="55" t="s">
        <v>184</v>
      </c>
      <c r="C19" s="127">
        <v>6879692</v>
      </c>
      <c r="D19" s="127">
        <v>6879692</v>
      </c>
      <c r="E19" s="127">
        <v>3232510</v>
      </c>
      <c r="F19" s="127">
        <v>3337453</v>
      </c>
      <c r="G19" s="40">
        <f>F19/C19*100</f>
        <v>48.51166302212366</v>
      </c>
      <c r="H19" s="40">
        <f>F19/D19*100</f>
        <v>48.51166302212366</v>
      </c>
      <c r="I19" s="40">
        <f>F19/E19*100</f>
        <v>103.2464864764533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40"/>
      <c r="H20" s="40"/>
      <c r="I20" s="40"/>
    </row>
    <row r="21" spans="1:9" ht="12.75">
      <c r="A21" s="54">
        <v>11010200</v>
      </c>
      <c r="B21" s="55" t="s">
        <v>186</v>
      </c>
      <c r="C21" s="127">
        <v>1227600</v>
      </c>
      <c r="D21" s="127">
        <v>1227600</v>
      </c>
      <c r="E21" s="127">
        <v>613800</v>
      </c>
      <c r="F21" s="127">
        <v>662084</v>
      </c>
      <c r="G21" s="40">
        <f>F21/C21*100</f>
        <v>53.933202997719135</v>
      </c>
      <c r="H21" s="40">
        <f>F21/D21*100</f>
        <v>53.933202997719135</v>
      </c>
      <c r="I21" s="40">
        <f>F21/E21*100</f>
        <v>107.86640599543827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40"/>
      <c r="H22" s="40"/>
      <c r="I22" s="40"/>
    </row>
    <row r="23" spans="1:9" ht="12.75">
      <c r="A23" s="54"/>
      <c r="B23" s="55" t="s">
        <v>188</v>
      </c>
      <c r="C23" s="127"/>
      <c r="D23" s="127"/>
      <c r="E23" s="127"/>
      <c r="F23" s="127"/>
      <c r="G23" s="40"/>
      <c r="H23" s="40"/>
      <c r="I23" s="40"/>
    </row>
    <row r="24" spans="1:9" ht="12.75">
      <c r="A24" s="54">
        <v>11010400</v>
      </c>
      <c r="B24" s="55" t="s">
        <v>189</v>
      </c>
      <c r="C24" s="127">
        <v>610359</v>
      </c>
      <c r="D24" s="127">
        <v>610359</v>
      </c>
      <c r="E24" s="127">
        <v>267189</v>
      </c>
      <c r="F24" s="127">
        <v>149651</v>
      </c>
      <c r="G24" s="40">
        <f>F24/C24*100</f>
        <v>24.518521067109685</v>
      </c>
      <c r="H24" s="40">
        <f>F24/D24*100</f>
        <v>24.518521067109685</v>
      </c>
      <c r="I24" s="40">
        <f>F24/E24*100</f>
        <v>56.00941655532227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40"/>
      <c r="H25" s="40"/>
      <c r="I25" s="40"/>
    </row>
    <row r="26" spans="1:9" ht="12.75">
      <c r="A26" s="54">
        <v>11010500</v>
      </c>
      <c r="B26" s="55" t="s">
        <v>192</v>
      </c>
      <c r="C26" s="127">
        <v>265980</v>
      </c>
      <c r="D26" s="127">
        <v>265980</v>
      </c>
      <c r="E26" s="127">
        <v>156240</v>
      </c>
      <c r="F26" s="127">
        <v>116580</v>
      </c>
      <c r="G26" s="40">
        <f>F26/C26*100</f>
        <v>43.83036318520189</v>
      </c>
      <c r="H26" s="40">
        <f>F26/D26*100</f>
        <v>43.83036318520189</v>
      </c>
      <c r="I26" s="40">
        <f>F26/E26*100</f>
        <v>74.61597542242704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40"/>
      <c r="H27" s="40"/>
      <c r="I27" s="40"/>
    </row>
    <row r="28" spans="1:9" ht="12.75">
      <c r="A28" s="54"/>
      <c r="B28" s="55" t="s">
        <v>98</v>
      </c>
      <c r="C28" s="127"/>
      <c r="D28" s="127"/>
      <c r="E28" s="127"/>
      <c r="F28" s="128"/>
      <c r="G28" s="40"/>
      <c r="H28" s="40"/>
      <c r="I28" s="40"/>
    </row>
    <row r="29" spans="1:9" ht="12.75">
      <c r="A29" s="56">
        <v>11010900</v>
      </c>
      <c r="B29" s="55" t="s">
        <v>55</v>
      </c>
      <c r="C29" s="127">
        <v>21343</v>
      </c>
      <c r="D29" s="127">
        <v>21343</v>
      </c>
      <c r="E29" s="127">
        <v>9997</v>
      </c>
      <c r="F29" s="128">
        <v>15046</v>
      </c>
      <c r="G29" s="40">
        <f>F29/C29*100</f>
        <v>70.49618141779506</v>
      </c>
      <c r="H29" s="40">
        <f>F29/D29*100</f>
        <v>70.49618141779506</v>
      </c>
      <c r="I29" s="40">
        <f>F29/E29*100</f>
        <v>150.50515154546363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40"/>
      <c r="H30" s="40"/>
      <c r="I30" s="40"/>
    </row>
    <row r="31" spans="1:9" ht="12.75">
      <c r="A31" s="56"/>
      <c r="B31" s="55" t="s">
        <v>41</v>
      </c>
      <c r="C31" s="127"/>
      <c r="D31" s="127"/>
      <c r="E31" s="127"/>
      <c r="F31" s="128"/>
      <c r="G31" s="40"/>
      <c r="H31" s="40"/>
      <c r="I31" s="40"/>
    </row>
    <row r="32" spans="1:9" ht="12.75">
      <c r="A32" s="36">
        <v>18000000</v>
      </c>
      <c r="B32" s="37" t="s">
        <v>203</v>
      </c>
      <c r="C32" s="125">
        <f>C33+C38+C43+C46</f>
        <v>13426000</v>
      </c>
      <c r="D32" s="125">
        <f>D33+D38+D43+D46</f>
        <v>13426000</v>
      </c>
      <c r="E32" s="125">
        <f>E33+E38+E43+E46</f>
        <v>6313200</v>
      </c>
      <c r="F32" s="125">
        <f>F33+F38+F43+F46</f>
        <v>5997242</v>
      </c>
      <c r="G32" s="40">
        <f aca="true" t="shared" si="0" ref="G32:G45">F32/C32*100</f>
        <v>44.668866378668255</v>
      </c>
      <c r="H32" s="40">
        <f aca="true" t="shared" si="1" ref="H32:H45">F32/D32*100</f>
        <v>44.668866378668255</v>
      </c>
      <c r="I32" s="40">
        <f aca="true" t="shared" si="2" ref="I32:I45">F32/E32*100</f>
        <v>94.99527973135652</v>
      </c>
    </row>
    <row r="33" spans="1:9" ht="12.75">
      <c r="A33" s="36">
        <v>18010000</v>
      </c>
      <c r="B33" s="37" t="s">
        <v>204</v>
      </c>
      <c r="C33" s="125">
        <f>C34+C35+C36+C37</f>
        <v>8190000</v>
      </c>
      <c r="D33" s="125">
        <f>D34+D35+D36+D37</f>
        <v>8190000</v>
      </c>
      <c r="E33" s="125">
        <f>E34+E35+E36+E37</f>
        <v>3936500</v>
      </c>
      <c r="F33" s="125">
        <f>F34+F35+F36+F37</f>
        <v>3989629</v>
      </c>
      <c r="G33" s="40">
        <f t="shared" si="0"/>
        <v>48.713418803418804</v>
      </c>
      <c r="H33" s="40">
        <f t="shared" si="1"/>
        <v>48.713418803418804</v>
      </c>
      <c r="I33" s="40">
        <f t="shared" si="2"/>
        <v>101.34965070494093</v>
      </c>
    </row>
    <row r="34" spans="1:9" ht="12.75">
      <c r="A34" s="36">
        <v>18010500</v>
      </c>
      <c r="B34" s="55" t="s">
        <v>63</v>
      </c>
      <c r="C34" s="125">
        <v>2795000</v>
      </c>
      <c r="D34" s="125">
        <v>2795000</v>
      </c>
      <c r="E34" s="125">
        <v>1390000</v>
      </c>
      <c r="F34" s="126">
        <v>1385216</v>
      </c>
      <c r="G34" s="40">
        <f t="shared" si="0"/>
        <v>49.560500894454385</v>
      </c>
      <c r="H34" s="40">
        <f t="shared" si="1"/>
        <v>49.560500894454385</v>
      </c>
      <c r="I34" s="40">
        <f t="shared" si="2"/>
        <v>99.6558273381295</v>
      </c>
    </row>
    <row r="35" spans="1:9" ht="12.75">
      <c r="A35" s="36">
        <v>18010600</v>
      </c>
      <c r="B35" s="55" t="s">
        <v>64</v>
      </c>
      <c r="C35" s="125">
        <v>4381000</v>
      </c>
      <c r="D35" s="125">
        <v>4381000</v>
      </c>
      <c r="E35" s="125">
        <v>2291000</v>
      </c>
      <c r="F35" s="126">
        <v>2335208</v>
      </c>
      <c r="G35" s="40">
        <f t="shared" si="0"/>
        <v>53.3030814882447</v>
      </c>
      <c r="H35" s="40">
        <f t="shared" si="1"/>
        <v>53.3030814882447</v>
      </c>
      <c r="I35" s="40">
        <f t="shared" si="2"/>
        <v>101.92963771278917</v>
      </c>
    </row>
    <row r="36" spans="1:9" ht="12.75">
      <c r="A36" s="36">
        <v>18010700</v>
      </c>
      <c r="B36" s="55" t="s">
        <v>65</v>
      </c>
      <c r="C36" s="125">
        <v>440500</v>
      </c>
      <c r="D36" s="125">
        <v>440500</v>
      </c>
      <c r="E36" s="125">
        <v>85000</v>
      </c>
      <c r="F36" s="126">
        <v>126769</v>
      </c>
      <c r="G36" s="40">
        <f t="shared" si="0"/>
        <v>28.778433598183884</v>
      </c>
      <c r="H36" s="40">
        <f t="shared" si="1"/>
        <v>28.778433598183884</v>
      </c>
      <c r="I36" s="40">
        <f t="shared" si="2"/>
        <v>149.14000000000001</v>
      </c>
    </row>
    <row r="37" spans="1:9" ht="12.75">
      <c r="A37" s="36">
        <v>18010900</v>
      </c>
      <c r="B37" s="55" t="s">
        <v>66</v>
      </c>
      <c r="C37" s="125">
        <v>573500</v>
      </c>
      <c r="D37" s="125">
        <v>573500</v>
      </c>
      <c r="E37" s="125">
        <v>170500</v>
      </c>
      <c r="F37" s="126">
        <v>142436</v>
      </c>
      <c r="G37" s="40">
        <f t="shared" si="0"/>
        <v>24.836268526591105</v>
      </c>
      <c r="H37" s="40">
        <f t="shared" si="1"/>
        <v>24.836268526591105</v>
      </c>
      <c r="I37" s="40">
        <f t="shared" si="2"/>
        <v>83.54017595307917</v>
      </c>
    </row>
    <row r="38" spans="1:9" ht="12.75">
      <c r="A38" s="36">
        <v>18020000</v>
      </c>
      <c r="B38" s="37" t="s">
        <v>128</v>
      </c>
      <c r="C38" s="125">
        <f>C39+C41</f>
        <v>4691000</v>
      </c>
      <c r="D38" s="125">
        <f>D39+D41</f>
        <v>4691000</v>
      </c>
      <c r="E38" s="125">
        <f>E39+E41</f>
        <v>2118400</v>
      </c>
      <c r="F38" s="126">
        <f>F39+F41</f>
        <v>1790600</v>
      </c>
      <c r="G38" s="40">
        <f t="shared" si="0"/>
        <v>38.17096567895971</v>
      </c>
      <c r="H38" s="40">
        <f t="shared" si="1"/>
        <v>38.17096567895971</v>
      </c>
      <c r="I38" s="40">
        <f t="shared" si="2"/>
        <v>84.5260574018127</v>
      </c>
    </row>
    <row r="39" spans="1:9" ht="12.75">
      <c r="A39" s="54">
        <v>18020100</v>
      </c>
      <c r="B39" s="55" t="s">
        <v>129</v>
      </c>
      <c r="C39" s="127">
        <v>3168500</v>
      </c>
      <c r="D39" s="127">
        <v>3168500</v>
      </c>
      <c r="E39" s="127">
        <v>1428200</v>
      </c>
      <c r="F39" s="128">
        <v>1409303</v>
      </c>
      <c r="G39" s="40">
        <f t="shared" si="0"/>
        <v>44.47855452106675</v>
      </c>
      <c r="H39" s="40">
        <f t="shared" si="1"/>
        <v>44.47855452106675</v>
      </c>
      <c r="I39" s="40">
        <f t="shared" si="2"/>
        <v>98.67686598515614</v>
      </c>
    </row>
    <row r="40" spans="1:9" ht="12.75">
      <c r="A40" s="54"/>
      <c r="B40" s="55" t="s">
        <v>130</v>
      </c>
      <c r="C40" s="127"/>
      <c r="D40" s="127"/>
      <c r="E40" s="127"/>
      <c r="F40" s="128"/>
      <c r="G40" s="40"/>
      <c r="H40" s="40"/>
      <c r="I40" s="40"/>
    </row>
    <row r="41" spans="1:9" ht="12.75">
      <c r="A41" s="54">
        <v>18020200</v>
      </c>
      <c r="B41" s="55" t="s">
        <v>131</v>
      </c>
      <c r="C41" s="127">
        <v>1522500</v>
      </c>
      <c r="D41" s="127">
        <v>1522500</v>
      </c>
      <c r="E41" s="127">
        <v>690200</v>
      </c>
      <c r="F41" s="128">
        <v>381297</v>
      </c>
      <c r="G41" s="40">
        <f t="shared" si="0"/>
        <v>25.044137931034484</v>
      </c>
      <c r="H41" s="40">
        <f t="shared" si="1"/>
        <v>25.044137931034484</v>
      </c>
      <c r="I41" s="40">
        <f t="shared" si="2"/>
        <v>55.24442190669371</v>
      </c>
    </row>
    <row r="42" spans="1:9" ht="12.75">
      <c r="A42" s="54"/>
      <c r="B42" s="55" t="s">
        <v>130</v>
      </c>
      <c r="C42" s="127"/>
      <c r="D42" s="127"/>
      <c r="E42" s="127"/>
      <c r="F42" s="128"/>
      <c r="G42" s="40"/>
      <c r="H42" s="40"/>
      <c r="I42" s="40"/>
    </row>
    <row r="43" spans="1:9" ht="12.75">
      <c r="A43" s="36">
        <v>18030000</v>
      </c>
      <c r="B43" s="37" t="s">
        <v>125</v>
      </c>
      <c r="C43" s="125">
        <f>C44+C45</f>
        <v>545000</v>
      </c>
      <c r="D43" s="125">
        <f>D44+D45</f>
        <v>545000</v>
      </c>
      <c r="E43" s="125">
        <f>E44+E45</f>
        <v>258300</v>
      </c>
      <c r="F43" s="126">
        <f>F44+F45</f>
        <v>242641</v>
      </c>
      <c r="G43" s="40">
        <f t="shared" si="0"/>
        <v>44.521284403669725</v>
      </c>
      <c r="H43" s="40">
        <f t="shared" si="1"/>
        <v>44.521284403669725</v>
      </c>
      <c r="I43" s="40">
        <f t="shared" si="2"/>
        <v>93.93766937669376</v>
      </c>
    </row>
    <row r="44" spans="1:9" ht="12.75">
      <c r="A44" s="54">
        <v>18030100</v>
      </c>
      <c r="B44" s="55" t="s">
        <v>132</v>
      </c>
      <c r="C44" s="127">
        <v>334500</v>
      </c>
      <c r="D44" s="127">
        <v>334500</v>
      </c>
      <c r="E44" s="127">
        <v>153600</v>
      </c>
      <c r="F44" s="128">
        <v>144729</v>
      </c>
      <c r="G44" s="40">
        <f t="shared" si="0"/>
        <v>43.267264573991035</v>
      </c>
      <c r="H44" s="40">
        <f t="shared" si="1"/>
        <v>43.267264573991035</v>
      </c>
      <c r="I44" s="40">
        <f t="shared" si="2"/>
        <v>94.224609375</v>
      </c>
    </row>
    <row r="45" spans="1:9" ht="12.75">
      <c r="A45" s="54">
        <v>18030200</v>
      </c>
      <c r="B45" s="55" t="s">
        <v>145</v>
      </c>
      <c r="C45" s="127">
        <v>210500</v>
      </c>
      <c r="D45" s="127">
        <v>210500</v>
      </c>
      <c r="E45" s="127">
        <v>104700</v>
      </c>
      <c r="F45" s="128">
        <v>97912</v>
      </c>
      <c r="G45" s="40">
        <f t="shared" si="0"/>
        <v>46.51401425178147</v>
      </c>
      <c r="H45" s="40">
        <f t="shared" si="1"/>
        <v>46.51401425178147</v>
      </c>
      <c r="I45" s="40">
        <f t="shared" si="2"/>
        <v>93.51671442215856</v>
      </c>
    </row>
    <row r="46" spans="1:9" ht="12.75">
      <c r="A46" s="36">
        <v>18040000</v>
      </c>
      <c r="B46" s="37" t="s">
        <v>24</v>
      </c>
      <c r="C46" s="125">
        <v>0</v>
      </c>
      <c r="D46" s="125">
        <v>0</v>
      </c>
      <c r="E46" s="125">
        <v>0</v>
      </c>
      <c r="F46" s="125">
        <v>-25628</v>
      </c>
      <c r="G46" s="40">
        <v>0</v>
      </c>
      <c r="H46" s="40">
        <v>0</v>
      </c>
      <c r="I46" s="40">
        <v>0</v>
      </c>
    </row>
    <row r="47" spans="1:9" ht="12.75">
      <c r="A47" s="36"/>
      <c r="B47" s="37" t="s">
        <v>25</v>
      </c>
      <c r="C47" s="125"/>
      <c r="D47" s="125"/>
      <c r="E47" s="125"/>
      <c r="F47" s="126"/>
      <c r="G47" s="40"/>
      <c r="H47" s="40"/>
      <c r="I47" s="40"/>
    </row>
    <row r="48" spans="1:9" ht="12.75">
      <c r="A48" s="36">
        <v>20000000</v>
      </c>
      <c r="B48" s="37" t="s">
        <v>150</v>
      </c>
      <c r="C48" s="125">
        <f>C49+C51+C61+C67</f>
        <v>5327900</v>
      </c>
      <c r="D48" s="125">
        <f>D49+D51+D61+D67</f>
        <v>5327900</v>
      </c>
      <c r="E48" s="125">
        <f>E49+E51+E61+E67</f>
        <v>1895200</v>
      </c>
      <c r="F48" s="125">
        <f>F49+F51+F61+F67</f>
        <v>997237</v>
      </c>
      <c r="G48" s="40">
        <f aca="true" t="shared" si="3" ref="G48:G75">F48/C48*100</f>
        <v>18.717261960622384</v>
      </c>
      <c r="H48" s="40">
        <f aca="true" t="shared" si="4" ref="H48:H75">F48/D48*100</f>
        <v>18.717261960622384</v>
      </c>
      <c r="I48" s="40">
        <f aca="true" t="shared" si="5" ref="I48:I75">F48/E48*100</f>
        <v>52.61909033347404</v>
      </c>
    </row>
    <row r="49" spans="1:9" ht="12.75">
      <c r="A49" s="36">
        <v>21000000</v>
      </c>
      <c r="B49" s="37" t="s">
        <v>97</v>
      </c>
      <c r="C49" s="125">
        <f>C50</f>
        <v>200000</v>
      </c>
      <c r="D49" s="125">
        <f>D50</f>
        <v>200000</v>
      </c>
      <c r="E49" s="125">
        <f>E50</f>
        <v>15900</v>
      </c>
      <c r="F49" s="125">
        <f>F50</f>
        <v>2325</v>
      </c>
      <c r="G49" s="40">
        <f t="shared" si="3"/>
        <v>1.1625</v>
      </c>
      <c r="H49" s="40">
        <f t="shared" si="4"/>
        <v>1.1625</v>
      </c>
      <c r="I49" s="40">
        <f t="shared" si="5"/>
        <v>14.622641509433961</v>
      </c>
    </row>
    <row r="50" spans="1:9" ht="12.75">
      <c r="A50" s="54">
        <v>21081100</v>
      </c>
      <c r="B50" s="55" t="s">
        <v>78</v>
      </c>
      <c r="C50" s="127">
        <v>200000</v>
      </c>
      <c r="D50" s="127">
        <v>200000</v>
      </c>
      <c r="E50" s="127">
        <v>15900</v>
      </c>
      <c r="F50" s="131">
        <v>2325</v>
      </c>
      <c r="G50" s="40">
        <f t="shared" si="3"/>
        <v>1.1625</v>
      </c>
      <c r="H50" s="40">
        <f t="shared" si="4"/>
        <v>1.1625</v>
      </c>
      <c r="I50" s="40">
        <f t="shared" si="5"/>
        <v>14.622641509433961</v>
      </c>
    </row>
    <row r="51" spans="1:9" ht="12.75">
      <c r="A51" s="36">
        <v>22000000</v>
      </c>
      <c r="B51" s="37" t="s">
        <v>30</v>
      </c>
      <c r="C51" s="125">
        <f>C52</f>
        <v>4847500</v>
      </c>
      <c r="D51" s="125">
        <f>D52</f>
        <v>4847500</v>
      </c>
      <c r="E51" s="125">
        <f>E52</f>
        <v>1770400</v>
      </c>
      <c r="F51" s="125">
        <f>F52</f>
        <v>740404</v>
      </c>
      <c r="G51" s="40">
        <f t="shared" si="3"/>
        <v>15.27393501805054</v>
      </c>
      <c r="H51" s="40">
        <f t="shared" si="4"/>
        <v>15.27393501805054</v>
      </c>
      <c r="I51" s="40">
        <f t="shared" si="5"/>
        <v>41.82128332580208</v>
      </c>
    </row>
    <row r="52" spans="1:9" ht="12.75">
      <c r="A52" s="36">
        <v>22010000</v>
      </c>
      <c r="B52" s="37" t="s">
        <v>57</v>
      </c>
      <c r="C52" s="125">
        <f>C53+C55+C57</f>
        <v>4847500</v>
      </c>
      <c r="D52" s="125">
        <f>D53+D55+D57</f>
        <v>4847500</v>
      </c>
      <c r="E52" s="125">
        <f>E53+E55+E57</f>
        <v>1770400</v>
      </c>
      <c r="F52" s="125">
        <f>F53+F55+F57</f>
        <v>740404</v>
      </c>
      <c r="G52" s="40">
        <f t="shared" si="3"/>
        <v>15.27393501805054</v>
      </c>
      <c r="H52" s="40">
        <f t="shared" si="4"/>
        <v>15.27393501805054</v>
      </c>
      <c r="I52" s="40">
        <f t="shared" si="5"/>
        <v>41.82128332580208</v>
      </c>
    </row>
    <row r="53" spans="1:9" ht="12.75">
      <c r="A53" s="36">
        <v>22010300</v>
      </c>
      <c r="B53" s="37" t="s">
        <v>140</v>
      </c>
      <c r="C53" s="125">
        <v>1142000</v>
      </c>
      <c r="D53" s="125">
        <v>1142000</v>
      </c>
      <c r="E53" s="125">
        <v>460000</v>
      </c>
      <c r="F53" s="126">
        <v>65940</v>
      </c>
      <c r="G53" s="40">
        <f t="shared" si="3"/>
        <v>5.774080560420315</v>
      </c>
      <c r="H53" s="40">
        <f t="shared" si="4"/>
        <v>5.774080560420315</v>
      </c>
      <c r="I53" s="40">
        <f t="shared" si="5"/>
        <v>14.334782608695651</v>
      </c>
    </row>
    <row r="54" spans="1:9" ht="12.75">
      <c r="A54" s="36"/>
      <c r="B54" s="37" t="s">
        <v>159</v>
      </c>
      <c r="C54" s="125"/>
      <c r="D54" s="125"/>
      <c r="E54" s="125"/>
      <c r="F54" s="126"/>
      <c r="G54" s="40"/>
      <c r="H54" s="40"/>
      <c r="I54" s="40"/>
    </row>
    <row r="55" spans="1:9" ht="12.75">
      <c r="A55" s="36">
        <v>22012600</v>
      </c>
      <c r="B55" s="37" t="s">
        <v>141</v>
      </c>
      <c r="C55" s="125">
        <v>3485400</v>
      </c>
      <c r="D55" s="125">
        <v>3485400</v>
      </c>
      <c r="E55" s="125">
        <v>1240400</v>
      </c>
      <c r="F55" s="126">
        <v>665630</v>
      </c>
      <c r="G55" s="40">
        <f t="shared" si="3"/>
        <v>19.097664543524417</v>
      </c>
      <c r="H55" s="40">
        <f t="shared" si="4"/>
        <v>19.097664543524417</v>
      </c>
      <c r="I55" s="40">
        <f t="shared" si="5"/>
        <v>53.66252821670429</v>
      </c>
    </row>
    <row r="56" spans="1:9" ht="12.75">
      <c r="A56" s="36"/>
      <c r="B56" s="37" t="s">
        <v>157</v>
      </c>
      <c r="C56" s="125"/>
      <c r="D56" s="125"/>
      <c r="E56" s="125"/>
      <c r="F56" s="126"/>
      <c r="G56" s="40"/>
      <c r="H56" s="40"/>
      <c r="I56" s="40"/>
    </row>
    <row r="57" spans="1:9" ht="12.75">
      <c r="A57" s="36">
        <v>22012900</v>
      </c>
      <c r="B57" s="37" t="s">
        <v>142</v>
      </c>
      <c r="C57" s="125">
        <v>220100</v>
      </c>
      <c r="D57" s="125">
        <v>220100</v>
      </c>
      <c r="E57" s="125">
        <v>70000</v>
      </c>
      <c r="F57" s="126">
        <v>8834</v>
      </c>
      <c r="G57" s="40">
        <f t="shared" si="3"/>
        <v>4.013630168105407</v>
      </c>
      <c r="H57" s="40">
        <f t="shared" si="4"/>
        <v>4.013630168105407</v>
      </c>
      <c r="I57" s="40">
        <f t="shared" si="5"/>
        <v>12.620000000000001</v>
      </c>
    </row>
    <row r="58" spans="1:9" ht="12.75">
      <c r="A58" s="36"/>
      <c r="B58" s="37" t="s">
        <v>143</v>
      </c>
      <c r="C58" s="125"/>
      <c r="D58" s="125"/>
      <c r="E58" s="125"/>
      <c r="F58" s="126"/>
      <c r="G58" s="40"/>
      <c r="H58" s="40"/>
      <c r="I58" s="40"/>
    </row>
    <row r="59" spans="1:9" ht="12.75">
      <c r="A59" s="36"/>
      <c r="B59" s="37" t="s">
        <v>144</v>
      </c>
      <c r="C59" s="125"/>
      <c r="D59" s="125"/>
      <c r="E59" s="125"/>
      <c r="F59" s="126"/>
      <c r="G59" s="40"/>
      <c r="H59" s="40"/>
      <c r="I59" s="40"/>
    </row>
    <row r="60" spans="1:9" ht="12.75">
      <c r="A60" s="36"/>
      <c r="B60" s="37" t="s">
        <v>46</v>
      </c>
      <c r="C60" s="125"/>
      <c r="D60" s="125"/>
      <c r="E60" s="125"/>
      <c r="F60" s="126"/>
      <c r="G60" s="40"/>
      <c r="H60" s="40"/>
      <c r="I60" s="40"/>
    </row>
    <row r="61" spans="1:9" ht="12.75">
      <c r="A61" s="36">
        <v>22090000</v>
      </c>
      <c r="B61" s="37" t="s">
        <v>77</v>
      </c>
      <c r="C61" s="125">
        <f>C62+C64+C65</f>
        <v>230000</v>
      </c>
      <c r="D61" s="125">
        <f>D62+D64+D65</f>
        <v>230000</v>
      </c>
      <c r="E61" s="125">
        <f>E62+E64+E65</f>
        <v>68100</v>
      </c>
      <c r="F61" s="125">
        <f>F62+F64+F65</f>
        <v>112367</v>
      </c>
      <c r="G61" s="40">
        <f t="shared" si="3"/>
        <v>48.85521739130434</v>
      </c>
      <c r="H61" s="40">
        <f t="shared" si="4"/>
        <v>48.85521739130434</v>
      </c>
      <c r="I61" s="40">
        <f t="shared" si="5"/>
        <v>165.0029368575624</v>
      </c>
    </row>
    <row r="62" spans="1:9" ht="12.75">
      <c r="A62" s="54">
        <v>22090100</v>
      </c>
      <c r="B62" s="55" t="s">
        <v>32</v>
      </c>
      <c r="C62" s="127">
        <v>230000</v>
      </c>
      <c r="D62" s="127">
        <v>230000</v>
      </c>
      <c r="E62" s="127">
        <v>68100</v>
      </c>
      <c r="F62" s="128">
        <v>85519</v>
      </c>
      <c r="G62" s="40">
        <f t="shared" si="3"/>
        <v>37.18217391304348</v>
      </c>
      <c r="H62" s="40">
        <f t="shared" si="4"/>
        <v>37.18217391304348</v>
      </c>
      <c r="I62" s="40">
        <f t="shared" si="5"/>
        <v>125.57856093979443</v>
      </c>
    </row>
    <row r="63" spans="1:9" ht="12.75">
      <c r="A63" s="54"/>
      <c r="B63" s="55" t="s">
        <v>194</v>
      </c>
      <c r="C63" s="127"/>
      <c r="D63" s="127"/>
      <c r="E63" s="127"/>
      <c r="F63" s="128"/>
      <c r="G63" s="40"/>
      <c r="H63" s="40"/>
      <c r="I63" s="40"/>
    </row>
    <row r="64" spans="1:9" ht="12.75">
      <c r="A64" s="54">
        <v>22090200</v>
      </c>
      <c r="B64" s="55" t="s">
        <v>59</v>
      </c>
      <c r="C64" s="127">
        <v>0</v>
      </c>
      <c r="D64" s="127">
        <v>0</v>
      </c>
      <c r="E64" s="127">
        <v>0</v>
      </c>
      <c r="F64" s="128">
        <v>5822</v>
      </c>
      <c r="G64" s="40">
        <v>0</v>
      </c>
      <c r="H64" s="40">
        <v>0</v>
      </c>
      <c r="I64" s="40">
        <v>0</v>
      </c>
    </row>
    <row r="65" spans="1:9" ht="12.75">
      <c r="A65" s="54">
        <v>22090400</v>
      </c>
      <c r="B65" s="55" t="s">
        <v>195</v>
      </c>
      <c r="C65" s="127">
        <v>0</v>
      </c>
      <c r="D65" s="127">
        <v>0</v>
      </c>
      <c r="E65" s="127">
        <v>0</v>
      </c>
      <c r="F65" s="128">
        <v>21026</v>
      </c>
      <c r="G65" s="40">
        <v>0</v>
      </c>
      <c r="H65" s="40">
        <v>0</v>
      </c>
      <c r="I65" s="40">
        <v>0</v>
      </c>
    </row>
    <row r="66" spans="1:9" ht="12.75">
      <c r="A66" s="54"/>
      <c r="B66" s="55" t="s">
        <v>33</v>
      </c>
      <c r="C66" s="127"/>
      <c r="D66" s="127"/>
      <c r="E66" s="127"/>
      <c r="F66" s="128"/>
      <c r="G66" s="40"/>
      <c r="H66" s="40"/>
      <c r="I66" s="40"/>
    </row>
    <row r="67" spans="1:9" ht="12.75">
      <c r="A67" s="36">
        <v>24000000</v>
      </c>
      <c r="B67" s="37" t="s">
        <v>183</v>
      </c>
      <c r="C67" s="125">
        <f aca="true" t="shared" si="6" ref="C67:F68">C68</f>
        <v>50400</v>
      </c>
      <c r="D67" s="125">
        <f t="shared" si="6"/>
        <v>50400</v>
      </c>
      <c r="E67" s="125">
        <f t="shared" si="6"/>
        <v>40800</v>
      </c>
      <c r="F67" s="126">
        <f t="shared" si="6"/>
        <v>142141</v>
      </c>
      <c r="G67" s="40">
        <f t="shared" si="3"/>
        <v>282.0257936507936</v>
      </c>
      <c r="H67" s="40">
        <f t="shared" si="4"/>
        <v>282.0257936507936</v>
      </c>
      <c r="I67" s="40">
        <f t="shared" si="5"/>
        <v>348.3848039215686</v>
      </c>
    </row>
    <row r="68" spans="1:9" ht="12.75">
      <c r="A68" s="36">
        <v>24060000</v>
      </c>
      <c r="B68" s="37" t="s">
        <v>76</v>
      </c>
      <c r="C68" s="125">
        <f t="shared" si="6"/>
        <v>50400</v>
      </c>
      <c r="D68" s="125">
        <f t="shared" si="6"/>
        <v>50400</v>
      </c>
      <c r="E68" s="125">
        <f t="shared" si="6"/>
        <v>40800</v>
      </c>
      <c r="F68" s="126">
        <f t="shared" si="6"/>
        <v>142141</v>
      </c>
      <c r="G68" s="40">
        <f t="shared" si="3"/>
        <v>282.0257936507936</v>
      </c>
      <c r="H68" s="40">
        <f t="shared" si="4"/>
        <v>282.0257936507936</v>
      </c>
      <c r="I68" s="40">
        <f t="shared" si="5"/>
        <v>348.3848039215686</v>
      </c>
    </row>
    <row r="69" spans="1:9" ht="12.75">
      <c r="A69" s="54">
        <v>24060300</v>
      </c>
      <c r="B69" s="55" t="s">
        <v>76</v>
      </c>
      <c r="C69" s="127">
        <v>50400</v>
      </c>
      <c r="D69" s="127">
        <v>50400</v>
      </c>
      <c r="E69" s="127">
        <v>40800</v>
      </c>
      <c r="F69" s="128">
        <v>142141</v>
      </c>
      <c r="G69" s="40">
        <f t="shared" si="3"/>
        <v>282.0257936507936</v>
      </c>
      <c r="H69" s="40">
        <f t="shared" si="4"/>
        <v>282.0257936507936</v>
      </c>
      <c r="I69" s="40">
        <f t="shared" si="5"/>
        <v>348.3848039215686</v>
      </c>
    </row>
    <row r="70" spans="1:9" ht="12.75">
      <c r="A70" s="36">
        <v>30000000</v>
      </c>
      <c r="B70" s="37" t="s">
        <v>123</v>
      </c>
      <c r="C70" s="125">
        <f aca="true" t="shared" si="7" ref="C70:F71">C71</f>
        <v>26600</v>
      </c>
      <c r="D70" s="125">
        <f t="shared" si="7"/>
        <v>26600</v>
      </c>
      <c r="E70" s="125">
        <f t="shared" si="7"/>
        <v>14200</v>
      </c>
      <c r="F70" s="126">
        <f t="shared" si="7"/>
        <v>14700</v>
      </c>
      <c r="G70" s="40">
        <f t="shared" si="3"/>
        <v>55.26315789473685</v>
      </c>
      <c r="H70" s="40">
        <f t="shared" si="4"/>
        <v>55.26315789473685</v>
      </c>
      <c r="I70" s="40">
        <f t="shared" si="5"/>
        <v>103.52112676056338</v>
      </c>
    </row>
    <row r="71" spans="1:9" ht="12.75">
      <c r="A71" s="36">
        <v>31000000</v>
      </c>
      <c r="B71" s="37" t="s">
        <v>124</v>
      </c>
      <c r="C71" s="125">
        <f t="shared" si="7"/>
        <v>26600</v>
      </c>
      <c r="D71" s="125">
        <f t="shared" si="7"/>
        <v>26600</v>
      </c>
      <c r="E71" s="125">
        <f t="shared" si="7"/>
        <v>14200</v>
      </c>
      <c r="F71" s="126">
        <f t="shared" si="7"/>
        <v>14700</v>
      </c>
      <c r="G71" s="40">
        <f t="shared" si="3"/>
        <v>55.26315789473685</v>
      </c>
      <c r="H71" s="40">
        <f t="shared" si="4"/>
        <v>55.26315789473685</v>
      </c>
      <c r="I71" s="40">
        <f t="shared" si="5"/>
        <v>103.52112676056338</v>
      </c>
    </row>
    <row r="72" spans="1:9" ht="12.75">
      <c r="A72" s="54">
        <v>31010200</v>
      </c>
      <c r="B72" s="55" t="s">
        <v>151</v>
      </c>
      <c r="C72" s="127">
        <v>26600</v>
      </c>
      <c r="D72" s="127">
        <v>26600</v>
      </c>
      <c r="E72" s="127">
        <v>14200</v>
      </c>
      <c r="F72" s="128">
        <v>14700</v>
      </c>
      <c r="G72" s="40">
        <f t="shared" si="3"/>
        <v>55.26315789473685</v>
      </c>
      <c r="H72" s="40">
        <f t="shared" si="4"/>
        <v>55.26315789473685</v>
      </c>
      <c r="I72" s="40">
        <f t="shared" si="5"/>
        <v>103.52112676056338</v>
      </c>
    </row>
    <row r="73" spans="1:9" ht="12.75">
      <c r="A73" s="54"/>
      <c r="B73" s="55" t="s">
        <v>152</v>
      </c>
      <c r="C73" s="127"/>
      <c r="D73" s="127"/>
      <c r="E73" s="127"/>
      <c r="F73" s="126"/>
      <c r="G73" s="40"/>
      <c r="H73" s="40"/>
      <c r="I73" s="40"/>
    </row>
    <row r="74" spans="1:9" ht="13.5" thickBot="1">
      <c r="A74" s="54"/>
      <c r="B74" s="55" t="s">
        <v>153</v>
      </c>
      <c r="C74" s="127"/>
      <c r="D74" s="127"/>
      <c r="E74" s="127"/>
      <c r="F74" s="126"/>
      <c r="G74" s="42"/>
      <c r="H74" s="40"/>
      <c r="I74" s="40"/>
    </row>
    <row r="75" spans="1:9" ht="15.75" thickBot="1">
      <c r="A75" s="10">
        <v>900101</v>
      </c>
      <c r="B75" s="29" t="s">
        <v>114</v>
      </c>
      <c r="C75" s="132">
        <f>C15+C48+C70</f>
        <v>27785474</v>
      </c>
      <c r="D75" s="132">
        <f>D15+D48+D70</f>
        <v>27785474</v>
      </c>
      <c r="E75" s="132">
        <f>E15+E48+E70</f>
        <v>12502336</v>
      </c>
      <c r="F75" s="132">
        <f>F15+F48+F70</f>
        <v>11289993</v>
      </c>
      <c r="G75" s="44">
        <f t="shared" si="3"/>
        <v>40.63271693691459</v>
      </c>
      <c r="H75" s="44">
        <f t="shared" si="4"/>
        <v>40.63271693691459</v>
      </c>
      <c r="I75" s="44">
        <f t="shared" si="5"/>
        <v>90.30306816262177</v>
      </c>
    </row>
    <row r="76" spans="1:9" ht="15.75" thickBot="1">
      <c r="A76" s="10"/>
      <c r="B76" s="29"/>
      <c r="C76" s="132"/>
      <c r="D76" s="132"/>
      <c r="E76" s="132"/>
      <c r="F76" s="132"/>
      <c r="G76" s="44"/>
      <c r="H76" s="44"/>
      <c r="I76" s="44"/>
    </row>
    <row r="77" spans="1:9" ht="12.75">
      <c r="A77" s="36">
        <v>40000000</v>
      </c>
      <c r="B77" s="46" t="s">
        <v>85</v>
      </c>
      <c r="C77" s="126">
        <f aca="true" t="shared" si="8" ref="C77:F78">C78</f>
        <v>255908111</v>
      </c>
      <c r="D77" s="126">
        <f t="shared" si="8"/>
        <v>267133260</v>
      </c>
      <c r="E77" s="126">
        <f t="shared" si="8"/>
        <v>152996767</v>
      </c>
      <c r="F77" s="126">
        <f t="shared" si="8"/>
        <v>152281530</v>
      </c>
      <c r="G77" s="49">
        <f>F77/C77*100</f>
        <v>59.50633194271829</v>
      </c>
      <c r="H77" s="49">
        <f>F77/D77*100</f>
        <v>57.005829225458484</v>
      </c>
      <c r="I77" s="41">
        <f>F77/E77*100</f>
        <v>99.53251495830628</v>
      </c>
    </row>
    <row r="78" spans="1:9" ht="12.75">
      <c r="A78" s="36">
        <v>41000000</v>
      </c>
      <c r="B78" s="39" t="s">
        <v>81</v>
      </c>
      <c r="C78" s="126">
        <f t="shared" si="8"/>
        <v>255908111</v>
      </c>
      <c r="D78" s="126">
        <f t="shared" si="8"/>
        <v>267133260</v>
      </c>
      <c r="E78" s="126">
        <f t="shared" si="8"/>
        <v>152996767</v>
      </c>
      <c r="F78" s="126">
        <f t="shared" si="8"/>
        <v>152281530</v>
      </c>
      <c r="G78" s="40">
        <f>F78/C78*100</f>
        <v>59.50633194271829</v>
      </c>
      <c r="H78" s="40">
        <f>F78/D78*100</f>
        <v>57.005829225458484</v>
      </c>
      <c r="I78" s="40">
        <f>F78/E78*100</f>
        <v>99.53251495830628</v>
      </c>
    </row>
    <row r="79" spans="1:9" ht="12.75">
      <c r="A79" s="36">
        <v>41030000</v>
      </c>
      <c r="B79" s="39" t="s">
        <v>82</v>
      </c>
      <c r="C79" s="126">
        <f>C81+C85+C89+C92+C100</f>
        <v>255908111</v>
      </c>
      <c r="D79" s="126">
        <f>D81+D85+D89+D92+D100</f>
        <v>267133260</v>
      </c>
      <c r="E79" s="126">
        <f>E81+E85+E89+E92+E100</f>
        <v>152996767</v>
      </c>
      <c r="F79" s="126">
        <f>F81+F85+F89+F92+F100</f>
        <v>152281530</v>
      </c>
      <c r="G79" s="40">
        <f>F79/C79*100</f>
        <v>59.50633194271829</v>
      </c>
      <c r="H79" s="40">
        <f>F79/D79*100</f>
        <v>57.005829225458484</v>
      </c>
      <c r="I79" s="40">
        <f>F79/E79*100</f>
        <v>99.53251495830628</v>
      </c>
    </row>
    <row r="80" spans="1:9" ht="12.75">
      <c r="A80" s="54"/>
      <c r="B80" s="57" t="s">
        <v>83</v>
      </c>
      <c r="C80" s="129"/>
      <c r="D80" s="129"/>
      <c r="E80" s="133"/>
      <c r="F80" s="133"/>
      <c r="G80" s="40"/>
      <c r="H80" s="40"/>
      <c r="I80" s="40"/>
    </row>
    <row r="81" spans="1:9" ht="12.75">
      <c r="A81" s="54">
        <v>41030600</v>
      </c>
      <c r="B81" s="57" t="s">
        <v>196</v>
      </c>
      <c r="C81" s="134">
        <v>181677300</v>
      </c>
      <c r="D81" s="134">
        <v>181677300</v>
      </c>
      <c r="E81" s="135">
        <v>68062822</v>
      </c>
      <c r="F81" s="136">
        <v>67370491</v>
      </c>
      <c r="G81" s="40">
        <f>F81/C81*100</f>
        <v>37.08250342778101</v>
      </c>
      <c r="H81" s="40">
        <f>F81/D81*100</f>
        <v>37.08250342778101</v>
      </c>
      <c r="I81" s="40">
        <f>F81/E81*100</f>
        <v>98.98280591421849</v>
      </c>
    </row>
    <row r="82" spans="1:9" ht="12.75">
      <c r="A82" s="54"/>
      <c r="B82" s="57" t="s">
        <v>34</v>
      </c>
      <c r="C82" s="129"/>
      <c r="D82" s="129"/>
      <c r="E82" s="135"/>
      <c r="F82" s="136"/>
      <c r="G82" s="40"/>
      <c r="H82" s="40"/>
      <c r="I82" s="40"/>
    </row>
    <row r="83" spans="1:9" ht="12.75">
      <c r="A83" s="54"/>
      <c r="B83" s="57" t="s">
        <v>35</v>
      </c>
      <c r="C83" s="129"/>
      <c r="D83" s="129"/>
      <c r="E83" s="133"/>
      <c r="F83" s="133"/>
      <c r="G83" s="40"/>
      <c r="H83" s="40"/>
      <c r="I83" s="40"/>
    </row>
    <row r="84" spans="1:9" ht="12.75">
      <c r="A84" s="54"/>
      <c r="B84" s="57" t="s">
        <v>36</v>
      </c>
      <c r="C84" s="129"/>
      <c r="D84" s="129"/>
      <c r="E84" s="133"/>
      <c r="F84" s="133"/>
      <c r="G84" s="40"/>
      <c r="H84" s="40"/>
      <c r="I84" s="40"/>
    </row>
    <row r="85" spans="1:9" ht="12.75">
      <c r="A85" s="54">
        <v>41030800</v>
      </c>
      <c r="B85" s="57" t="s">
        <v>197</v>
      </c>
      <c r="C85" s="129">
        <v>71834900</v>
      </c>
      <c r="D85" s="129">
        <v>83045949</v>
      </c>
      <c r="E85" s="133">
        <v>83045949</v>
      </c>
      <c r="F85" s="133">
        <v>83045949</v>
      </c>
      <c r="G85" s="40">
        <f>F85/C85*100</f>
        <v>115.60668839241093</v>
      </c>
      <c r="H85" s="40">
        <f>F85/D85*100</f>
        <v>100</v>
      </c>
      <c r="I85" s="40">
        <f>F85/E85*100</f>
        <v>100</v>
      </c>
    </row>
    <row r="86" spans="1:9" ht="12.75">
      <c r="A86" s="54"/>
      <c r="B86" s="57" t="s">
        <v>198</v>
      </c>
      <c r="C86" s="129"/>
      <c r="D86" s="129"/>
      <c r="E86" s="127"/>
      <c r="F86" s="127"/>
      <c r="G86" s="40"/>
      <c r="H86" s="40"/>
      <c r="I86" s="40"/>
    </row>
    <row r="87" spans="1:9" ht="12.75">
      <c r="A87" s="54"/>
      <c r="B87" s="57" t="s">
        <v>199</v>
      </c>
      <c r="C87" s="129"/>
      <c r="D87" s="129"/>
      <c r="E87" s="133"/>
      <c r="F87" s="133"/>
      <c r="G87" s="40"/>
      <c r="H87" s="40"/>
      <c r="I87" s="40"/>
    </row>
    <row r="88" spans="1:9" ht="12.75">
      <c r="A88" s="54"/>
      <c r="B88" s="57" t="s">
        <v>37</v>
      </c>
      <c r="C88" s="129"/>
      <c r="D88" s="129"/>
      <c r="E88" s="135"/>
      <c r="F88" s="136"/>
      <c r="G88" s="40"/>
      <c r="H88" s="40"/>
      <c r="I88" s="40"/>
    </row>
    <row r="89" spans="1:9" ht="12.75">
      <c r="A89" s="54">
        <v>41031000</v>
      </c>
      <c r="B89" s="57" t="s">
        <v>200</v>
      </c>
      <c r="C89" s="129">
        <v>9900</v>
      </c>
      <c r="D89" s="129">
        <v>24000</v>
      </c>
      <c r="E89" s="136">
        <v>23789</v>
      </c>
      <c r="F89" s="136">
        <v>23789</v>
      </c>
      <c r="G89" s="40">
        <f>F89/C89*100</f>
        <v>240.2929292929293</v>
      </c>
      <c r="H89" s="40">
        <f>F89/D89*100</f>
        <v>99.12083333333334</v>
      </c>
      <c r="I89" s="40">
        <f>F89/E89*100</f>
        <v>100</v>
      </c>
    </row>
    <row r="90" spans="1:9" ht="12.75">
      <c r="A90" s="54"/>
      <c r="B90" s="57" t="s">
        <v>201</v>
      </c>
      <c r="C90" s="129"/>
      <c r="D90" s="129"/>
      <c r="E90" s="136"/>
      <c r="F90" s="136"/>
      <c r="G90" s="40"/>
      <c r="H90" s="40"/>
      <c r="I90" s="40"/>
    </row>
    <row r="91" spans="1:9" ht="12.75">
      <c r="A91" s="54"/>
      <c r="B91" s="57" t="s">
        <v>202</v>
      </c>
      <c r="C91" s="129"/>
      <c r="D91" s="129"/>
      <c r="E91" s="136"/>
      <c r="F91" s="136"/>
      <c r="G91" s="40"/>
      <c r="H91" s="40"/>
      <c r="I91" s="40"/>
    </row>
    <row r="92" spans="1:9" ht="12.75">
      <c r="A92" s="90">
        <v>41035000</v>
      </c>
      <c r="B92" s="91" t="s">
        <v>13</v>
      </c>
      <c r="C92" s="134">
        <f>C93+C96</f>
        <v>1359173</v>
      </c>
      <c r="D92" s="134">
        <f>D93+D96</f>
        <v>1359173</v>
      </c>
      <c r="E92" s="134">
        <f>E93+E96</f>
        <v>1278585</v>
      </c>
      <c r="F92" s="134">
        <f>F93+F96</f>
        <v>1257002</v>
      </c>
      <c r="G92" s="92">
        <f>F92/C92*100</f>
        <v>92.48285538338386</v>
      </c>
      <c r="H92" s="92">
        <f>F92/D92*100</f>
        <v>92.48285538338386</v>
      </c>
      <c r="I92" s="92">
        <f>F92/E92*100</f>
        <v>98.31196205179945</v>
      </c>
    </row>
    <row r="93" spans="1:9" ht="12.75">
      <c r="A93" s="88">
        <v>41035000</v>
      </c>
      <c r="B93" s="89" t="s">
        <v>233</v>
      </c>
      <c r="C93" s="129">
        <v>83826</v>
      </c>
      <c r="D93" s="129">
        <v>83826</v>
      </c>
      <c r="E93" s="137">
        <v>45726</v>
      </c>
      <c r="F93" s="137">
        <v>24271</v>
      </c>
      <c r="G93" s="92">
        <f>F93/C93*100</f>
        <v>28.95402381122802</v>
      </c>
      <c r="H93" s="92">
        <f>F93/D93*100</f>
        <v>28.95402381122802</v>
      </c>
      <c r="I93" s="92">
        <f>F93/E93*100</f>
        <v>53.0792109521935</v>
      </c>
    </row>
    <row r="94" spans="1:9" ht="12.75">
      <c r="A94" s="88"/>
      <c r="B94" s="89" t="s">
        <v>42</v>
      </c>
      <c r="C94" s="129"/>
      <c r="D94" s="129"/>
      <c r="E94" s="137"/>
      <c r="F94" s="137"/>
      <c r="G94" s="92"/>
      <c r="H94" s="92"/>
      <c r="I94" s="92"/>
    </row>
    <row r="95" spans="1:9" ht="12.75">
      <c r="A95" s="88"/>
      <c r="B95" s="89" t="s">
        <v>43</v>
      </c>
      <c r="C95" s="129"/>
      <c r="D95" s="129"/>
      <c r="E95" s="137"/>
      <c r="F95" s="137"/>
      <c r="G95" s="92"/>
      <c r="H95" s="92"/>
      <c r="I95" s="92"/>
    </row>
    <row r="96" spans="1:9" ht="12.75">
      <c r="A96" s="88">
        <v>41035000</v>
      </c>
      <c r="B96" s="89" t="s">
        <v>9</v>
      </c>
      <c r="C96" s="129">
        <v>1275347</v>
      </c>
      <c r="D96" s="129">
        <v>1275347</v>
      </c>
      <c r="E96" s="137">
        <v>1232859</v>
      </c>
      <c r="F96" s="137">
        <v>1232731</v>
      </c>
      <c r="G96" s="92">
        <f>F96/C96*100</f>
        <v>96.65847804558288</v>
      </c>
      <c r="H96" s="92">
        <f>F96/D96*100</f>
        <v>96.65847804558288</v>
      </c>
      <c r="I96" s="92">
        <f>F96/E96*100</f>
        <v>99.98961762861771</v>
      </c>
    </row>
    <row r="97" spans="1:9" ht="12.75">
      <c r="A97" s="88"/>
      <c r="B97" s="89" t="s">
        <v>175</v>
      </c>
      <c r="C97" s="129"/>
      <c r="D97" s="129"/>
      <c r="E97" s="137"/>
      <c r="F97" s="137"/>
      <c r="G97" s="92"/>
      <c r="H97" s="92"/>
      <c r="I97" s="92"/>
    </row>
    <row r="98" spans="1:9" ht="12.75">
      <c r="A98" s="88"/>
      <c r="B98" s="89" t="s">
        <v>178</v>
      </c>
      <c r="C98" s="129"/>
      <c r="D98" s="129"/>
      <c r="E98" s="137"/>
      <c r="F98" s="137"/>
      <c r="G98" s="92"/>
      <c r="H98" s="92"/>
      <c r="I98" s="92"/>
    </row>
    <row r="99" spans="1:9" ht="12.75">
      <c r="A99" s="88"/>
      <c r="B99" s="85" t="s">
        <v>47</v>
      </c>
      <c r="C99" s="129"/>
      <c r="D99" s="129"/>
      <c r="E99" s="137"/>
      <c r="F99" s="137"/>
      <c r="G99" s="92"/>
      <c r="H99" s="92"/>
      <c r="I99" s="92"/>
    </row>
    <row r="100" spans="1:9" ht="12.75">
      <c r="A100" s="54">
        <v>41035800</v>
      </c>
      <c r="B100" s="55" t="s">
        <v>154</v>
      </c>
      <c r="C100" s="129">
        <v>1026838</v>
      </c>
      <c r="D100" s="129">
        <v>1026838</v>
      </c>
      <c r="E100" s="136">
        <v>585622</v>
      </c>
      <c r="F100" s="137">
        <v>584299</v>
      </c>
      <c r="G100" s="92">
        <f>F100/C100*100</f>
        <v>56.9027441524369</v>
      </c>
      <c r="H100" s="92">
        <f>F100/D100*100</f>
        <v>56.9027441524369</v>
      </c>
      <c r="I100" s="92">
        <f>F100/E100*100</f>
        <v>99.77408635604536</v>
      </c>
    </row>
    <row r="101" spans="1:9" ht="12.75">
      <c r="A101" s="54"/>
      <c r="B101" s="55" t="s">
        <v>50</v>
      </c>
      <c r="C101" s="129"/>
      <c r="D101" s="129"/>
      <c r="E101" s="136"/>
      <c r="F101" s="137"/>
      <c r="G101" s="92"/>
      <c r="H101" s="92"/>
      <c r="I101" s="92"/>
    </row>
    <row r="102" spans="1:9" ht="12.75">
      <c r="A102" s="54"/>
      <c r="B102" s="55" t="s">
        <v>51</v>
      </c>
      <c r="C102" s="129"/>
      <c r="D102" s="129"/>
      <c r="E102" s="127"/>
      <c r="F102" s="138"/>
      <c r="G102" s="92"/>
      <c r="H102" s="92"/>
      <c r="I102" s="92"/>
    </row>
    <row r="103" spans="1:9" ht="12.75">
      <c r="A103" s="54"/>
      <c r="B103" s="55" t="s">
        <v>52</v>
      </c>
      <c r="C103" s="129"/>
      <c r="D103" s="129"/>
      <c r="E103" s="139"/>
      <c r="F103" s="136"/>
      <c r="G103" s="40"/>
      <c r="H103" s="40"/>
      <c r="I103" s="40"/>
    </row>
    <row r="104" spans="1:9" ht="12.75">
      <c r="A104" s="54"/>
      <c r="B104" s="55" t="s">
        <v>53</v>
      </c>
      <c r="C104" s="129"/>
      <c r="D104" s="129"/>
      <c r="E104" s="136"/>
      <c r="F104" s="136"/>
      <c r="G104" s="40"/>
      <c r="H104" s="40"/>
      <c r="I104" s="40"/>
    </row>
    <row r="105" spans="1:9" ht="13.5" thickBot="1">
      <c r="A105" s="54"/>
      <c r="B105" s="55"/>
      <c r="C105" s="129"/>
      <c r="D105" s="129"/>
      <c r="E105" s="136"/>
      <c r="F105" s="136"/>
      <c r="G105" s="40"/>
      <c r="H105" s="40"/>
      <c r="I105" s="40"/>
    </row>
    <row r="106" spans="1:9" ht="13.5" thickBot="1">
      <c r="A106" s="11">
        <v>900102</v>
      </c>
      <c r="B106" s="32" t="s">
        <v>115</v>
      </c>
      <c r="C106" s="140">
        <f>C75+C77</f>
        <v>283693585</v>
      </c>
      <c r="D106" s="140">
        <f>D75+D77</f>
        <v>294918734</v>
      </c>
      <c r="E106" s="140">
        <f>E75+E77</f>
        <v>165499103</v>
      </c>
      <c r="F106" s="140">
        <f>F75+F77</f>
        <v>163571523</v>
      </c>
      <c r="G106" s="44">
        <f>F106/C106*100</f>
        <v>57.657815209321704</v>
      </c>
      <c r="H106" s="44">
        <f>F106/D106*100</f>
        <v>55.46325280238047</v>
      </c>
      <c r="I106" s="44">
        <f>F106/E106*100</f>
        <v>98.83529278101284</v>
      </c>
    </row>
    <row r="107" spans="1:9" ht="13.5" thickBot="1">
      <c r="A107" s="10">
        <v>602100</v>
      </c>
      <c r="B107" s="15" t="s">
        <v>116</v>
      </c>
      <c r="C107" s="140"/>
      <c r="D107" s="126"/>
      <c r="E107" s="136"/>
      <c r="F107" s="136">
        <v>4162973</v>
      </c>
      <c r="G107" s="40"/>
      <c r="H107" s="40"/>
      <c r="I107" s="40"/>
    </row>
    <row r="108" spans="1:9" ht="13.5" thickBot="1">
      <c r="A108" s="10">
        <v>603000</v>
      </c>
      <c r="B108" s="15" t="s">
        <v>122</v>
      </c>
      <c r="C108" s="140"/>
      <c r="D108" s="140"/>
      <c r="E108" s="141"/>
      <c r="F108" s="142"/>
      <c r="G108" s="43"/>
      <c r="H108" s="43"/>
      <c r="I108" s="43"/>
    </row>
    <row r="109" spans="1:9" ht="13.5" thickBot="1">
      <c r="A109" s="9"/>
      <c r="B109" s="31" t="s">
        <v>117</v>
      </c>
      <c r="C109" s="140">
        <f>C106</f>
        <v>283693585</v>
      </c>
      <c r="D109" s="140">
        <f>D106</f>
        <v>294918734</v>
      </c>
      <c r="E109" s="140">
        <f>E106</f>
        <v>165499103</v>
      </c>
      <c r="F109" s="140">
        <f>F106+F107+F108</f>
        <v>167734496</v>
      </c>
      <c r="G109" s="43">
        <f>F109/C109*100</f>
        <v>59.12523400908061</v>
      </c>
      <c r="H109" s="43">
        <f aca="true" t="shared" si="9" ref="H109:H121">F109/D109*100</f>
        <v>56.8748189458863</v>
      </c>
      <c r="I109" s="43">
        <f>F109/E109*100</f>
        <v>101.3506979551424</v>
      </c>
    </row>
    <row r="110" spans="1:9" ht="12.75">
      <c r="A110" s="7"/>
      <c r="B110" s="30" t="s">
        <v>118</v>
      </c>
      <c r="C110" s="143">
        <f>C111</f>
        <v>84481</v>
      </c>
      <c r="D110" s="143">
        <f>D111</f>
        <v>235852</v>
      </c>
      <c r="E110" s="143">
        <f>E111</f>
        <v>235852</v>
      </c>
      <c r="F110" s="143">
        <f>F111</f>
        <v>210302</v>
      </c>
      <c r="G110" s="45">
        <f>F110/C110*100</f>
        <v>248.93407985227446</v>
      </c>
      <c r="H110" s="38">
        <f t="shared" si="9"/>
        <v>89.16693519664875</v>
      </c>
      <c r="I110" s="38">
        <f>F110/E110*100</f>
        <v>89.16693519664875</v>
      </c>
    </row>
    <row r="111" spans="1:9" ht="12.75">
      <c r="A111" s="7">
        <v>25000000</v>
      </c>
      <c r="B111" s="8" t="s">
        <v>79</v>
      </c>
      <c r="C111" s="126">
        <f>C112+C119</f>
        <v>84481</v>
      </c>
      <c r="D111" s="126">
        <f>D112+D119</f>
        <v>235852</v>
      </c>
      <c r="E111" s="126">
        <f>E112+E119</f>
        <v>235852</v>
      </c>
      <c r="F111" s="126">
        <f>F112+F119</f>
        <v>210302</v>
      </c>
      <c r="G111" s="38">
        <f>F111/C111*100</f>
        <v>248.93407985227446</v>
      </c>
      <c r="H111" s="38">
        <f t="shared" si="9"/>
        <v>89.16693519664875</v>
      </c>
      <c r="I111" s="38">
        <f>F111/E111*100</f>
        <v>89.16693519664875</v>
      </c>
    </row>
    <row r="112" spans="1:9" ht="12.75">
      <c r="A112" s="7">
        <v>25010000</v>
      </c>
      <c r="B112" s="8" t="s">
        <v>100</v>
      </c>
      <c r="C112" s="126">
        <f>C114+C116+C117</f>
        <v>84481</v>
      </c>
      <c r="D112" s="126">
        <f>D114+D116+D117</f>
        <v>84481</v>
      </c>
      <c r="E112" s="126">
        <f>E114+E116+E117</f>
        <v>84481</v>
      </c>
      <c r="F112" s="126">
        <f>F114+F116+F117</f>
        <v>37716</v>
      </c>
      <c r="G112" s="38">
        <f>F112/C112*100</f>
        <v>44.64435790296043</v>
      </c>
      <c r="H112" s="38">
        <f t="shared" si="9"/>
        <v>44.64435790296043</v>
      </c>
      <c r="I112" s="38">
        <f>F112/E112*100</f>
        <v>44.64435790296043</v>
      </c>
    </row>
    <row r="113" spans="1:9" ht="12.75">
      <c r="A113" s="7"/>
      <c r="B113" s="8" t="s">
        <v>228</v>
      </c>
      <c r="C113" s="126"/>
      <c r="D113" s="126"/>
      <c r="E113" s="126"/>
      <c r="F113" s="126"/>
      <c r="G113" s="38"/>
      <c r="H113" s="38"/>
      <c r="I113" s="38"/>
    </row>
    <row r="114" spans="1:9" ht="12.75">
      <c r="A114" s="12">
        <v>25010100</v>
      </c>
      <c r="B114" s="13" t="s">
        <v>207</v>
      </c>
      <c r="C114" s="131">
        <v>57740</v>
      </c>
      <c r="D114" s="131">
        <v>57740</v>
      </c>
      <c r="E114" s="137">
        <v>57740</v>
      </c>
      <c r="F114" s="192">
        <v>37716</v>
      </c>
      <c r="G114" s="40">
        <f>F114/C114*100</f>
        <v>65.3204018011777</v>
      </c>
      <c r="H114" s="40">
        <f t="shared" si="9"/>
        <v>65.3204018011777</v>
      </c>
      <c r="I114" s="40">
        <f>F114/E114*100</f>
        <v>65.3204018011777</v>
      </c>
    </row>
    <row r="115" spans="1:9" ht="12.75">
      <c r="A115" s="12"/>
      <c r="B115" s="13" t="s">
        <v>208</v>
      </c>
      <c r="C115" s="131"/>
      <c r="D115" s="131"/>
      <c r="E115" s="183"/>
      <c r="F115" s="144"/>
      <c r="G115" s="40"/>
      <c r="H115" s="40"/>
      <c r="I115" s="40"/>
    </row>
    <row r="116" spans="1:9" ht="12.75">
      <c r="A116" s="12">
        <v>25010300</v>
      </c>
      <c r="B116" s="13" t="s">
        <v>99</v>
      </c>
      <c r="C116" s="131">
        <v>26741</v>
      </c>
      <c r="D116" s="131">
        <v>26741</v>
      </c>
      <c r="E116" s="190">
        <v>26741</v>
      </c>
      <c r="F116" s="145">
        <v>0</v>
      </c>
      <c r="G116" s="38">
        <f>F116/C116*100</f>
        <v>0</v>
      </c>
      <c r="H116" s="38">
        <f t="shared" si="9"/>
        <v>0</v>
      </c>
      <c r="I116" s="38">
        <f>F116/E116*100</f>
        <v>0</v>
      </c>
    </row>
    <row r="117" spans="1:9" ht="12.75">
      <c r="A117" s="12">
        <v>25010400</v>
      </c>
      <c r="B117" s="13" t="s">
        <v>209</v>
      </c>
      <c r="C117" s="131">
        <v>0</v>
      </c>
      <c r="D117" s="131"/>
      <c r="E117" s="137">
        <v>0</v>
      </c>
      <c r="F117" s="131">
        <v>0</v>
      </c>
      <c r="G117" s="40">
        <v>0</v>
      </c>
      <c r="H117" s="40">
        <v>0</v>
      </c>
      <c r="I117" s="40">
        <v>0</v>
      </c>
    </row>
    <row r="118" spans="1:9" ht="12.75">
      <c r="A118" s="12"/>
      <c r="B118" s="13" t="s">
        <v>210</v>
      </c>
      <c r="C118" s="131"/>
      <c r="D118" s="131"/>
      <c r="E118" s="131"/>
      <c r="F118" s="131"/>
      <c r="G118" s="40"/>
      <c r="H118" s="40"/>
      <c r="I118" s="40"/>
    </row>
    <row r="119" spans="1:9" ht="12.75">
      <c r="A119" s="7">
        <v>25020000</v>
      </c>
      <c r="B119" s="8" t="s">
        <v>104</v>
      </c>
      <c r="C119" s="145">
        <f>C120+C121</f>
        <v>0</v>
      </c>
      <c r="D119" s="145">
        <f>D120+D121</f>
        <v>151371</v>
      </c>
      <c r="E119" s="145">
        <f>E120+E121</f>
        <v>151371</v>
      </c>
      <c r="F119" s="145">
        <f>F120+F121</f>
        <v>172586</v>
      </c>
      <c r="G119" s="40">
        <v>0</v>
      </c>
      <c r="H119" s="40">
        <f t="shared" si="9"/>
        <v>114.01523409371677</v>
      </c>
      <c r="I119" s="40">
        <f>F119/E119*100</f>
        <v>114.01523409371677</v>
      </c>
    </row>
    <row r="120" spans="1:9" ht="12.75">
      <c r="A120" s="12">
        <v>25020100</v>
      </c>
      <c r="B120" s="13" t="s">
        <v>211</v>
      </c>
      <c r="C120" s="131">
        <v>0</v>
      </c>
      <c r="D120" s="131">
        <v>127100</v>
      </c>
      <c r="E120" s="137">
        <v>127100</v>
      </c>
      <c r="F120" s="192">
        <v>127100</v>
      </c>
      <c r="G120" s="40">
        <v>0</v>
      </c>
      <c r="H120" s="40">
        <f t="shared" si="9"/>
        <v>100</v>
      </c>
      <c r="I120" s="40">
        <f>F120/E120*100</f>
        <v>100</v>
      </c>
    </row>
    <row r="121" spans="1:9" ht="12.75">
      <c r="A121" s="12">
        <v>25020200</v>
      </c>
      <c r="B121" s="13" t="s">
        <v>101</v>
      </c>
      <c r="C121" s="131">
        <v>0</v>
      </c>
      <c r="D121" s="131">
        <v>24271</v>
      </c>
      <c r="E121" s="137">
        <v>24271</v>
      </c>
      <c r="F121" s="192">
        <v>45486</v>
      </c>
      <c r="G121" s="40">
        <v>0</v>
      </c>
      <c r="H121" s="40">
        <f t="shared" si="9"/>
        <v>187.4088418276956</v>
      </c>
      <c r="I121" s="40">
        <f>F121/E121*100</f>
        <v>187.4088418276956</v>
      </c>
    </row>
    <row r="122" spans="1:9" ht="14.25">
      <c r="A122" s="12"/>
      <c r="B122" s="13" t="s">
        <v>102</v>
      </c>
      <c r="C122" s="144"/>
      <c r="D122" s="144"/>
      <c r="E122" s="183"/>
      <c r="F122" s="144"/>
      <c r="G122" s="53"/>
      <c r="H122" s="53"/>
      <c r="I122" s="3"/>
    </row>
    <row r="123" spans="1:9" ht="14.25">
      <c r="A123" s="12"/>
      <c r="B123" s="13" t="s">
        <v>103</v>
      </c>
      <c r="C123" s="146"/>
      <c r="D123" s="146"/>
      <c r="E123" s="146"/>
      <c r="F123" s="146"/>
      <c r="G123" s="53"/>
      <c r="H123" s="53"/>
      <c r="I123" s="3"/>
    </row>
    <row r="124" spans="1:9" ht="14.25">
      <c r="A124" s="12"/>
      <c r="B124" s="13" t="s">
        <v>38</v>
      </c>
      <c r="C124" s="146"/>
      <c r="D124" s="146"/>
      <c r="E124" s="146"/>
      <c r="F124" s="146"/>
      <c r="G124" s="53"/>
      <c r="H124" s="53"/>
      <c r="I124" s="3"/>
    </row>
    <row r="125" spans="1:9" ht="14.25">
      <c r="A125" s="12"/>
      <c r="B125" s="13" t="s">
        <v>39</v>
      </c>
      <c r="C125" s="146"/>
      <c r="D125" s="146"/>
      <c r="E125" s="146"/>
      <c r="F125" s="146"/>
      <c r="G125" s="53"/>
      <c r="H125" s="53"/>
      <c r="I125" s="3"/>
    </row>
    <row r="126" spans="1:9" ht="13.5" thickBot="1">
      <c r="A126" s="1"/>
      <c r="B126" s="4"/>
      <c r="C126" s="146"/>
      <c r="D126" s="146"/>
      <c r="E126" s="139"/>
      <c r="F126" s="146"/>
      <c r="G126" s="48"/>
      <c r="H126" s="3"/>
      <c r="I126" s="3"/>
    </row>
    <row r="127" spans="1:9" ht="13.5" thickBot="1">
      <c r="A127" s="10">
        <v>602100</v>
      </c>
      <c r="B127" s="33" t="s">
        <v>116</v>
      </c>
      <c r="C127" s="147"/>
      <c r="D127" s="147"/>
      <c r="E127" s="148"/>
      <c r="F127" s="191">
        <v>2373604</v>
      </c>
      <c r="G127" s="50"/>
      <c r="H127" s="50"/>
      <c r="I127" s="50"/>
    </row>
    <row r="128" spans="1:9" ht="13.5" thickBot="1">
      <c r="A128" s="10">
        <v>602300</v>
      </c>
      <c r="B128" s="93" t="s">
        <v>54</v>
      </c>
      <c r="C128" s="147"/>
      <c r="D128" s="147"/>
      <c r="E128" s="149"/>
      <c r="F128" s="150">
        <v>-2304071</v>
      </c>
      <c r="G128" s="50"/>
      <c r="H128" s="50"/>
      <c r="I128" s="50"/>
    </row>
    <row r="129" spans="1:9" ht="13.5" thickBot="1">
      <c r="A129" s="20"/>
      <c r="B129" s="8" t="s">
        <v>121</v>
      </c>
      <c r="C129" s="140">
        <f>C110</f>
        <v>84481</v>
      </c>
      <c r="D129" s="140">
        <f>D110</f>
        <v>235852</v>
      </c>
      <c r="E129" s="140">
        <f>E110</f>
        <v>235852</v>
      </c>
      <c r="F129" s="140">
        <f>F110+F127+F128</f>
        <v>279835</v>
      </c>
      <c r="G129" s="43"/>
      <c r="H129" s="43"/>
      <c r="I129" s="43"/>
    </row>
    <row r="130" spans="1:9" ht="13.5" thickBot="1">
      <c r="A130" s="10">
        <v>900103</v>
      </c>
      <c r="B130" s="33" t="s">
        <v>119</v>
      </c>
      <c r="C130" s="140">
        <f>C109+C129</f>
        <v>283778066</v>
      </c>
      <c r="D130" s="140">
        <f>D109+D129</f>
        <v>295154586</v>
      </c>
      <c r="E130" s="140">
        <f>E109+E129</f>
        <v>165734955</v>
      </c>
      <c r="F130" s="140">
        <f>F109+F129</f>
        <v>168014331</v>
      </c>
      <c r="G130" s="42">
        <f>F130/C130*100</f>
        <v>59.2062428813649</v>
      </c>
      <c r="H130" s="42">
        <f>F130/D130*100</f>
        <v>56.9241810798088</v>
      </c>
      <c r="I130" s="42">
        <f>F130/E130*100</f>
        <v>101.3753139764632</v>
      </c>
    </row>
    <row r="131" spans="3:9" ht="12.75">
      <c r="C131" s="151"/>
      <c r="D131" s="151"/>
      <c r="E131" s="151"/>
      <c r="F131" s="151"/>
      <c r="G131" s="5"/>
      <c r="H131" s="5"/>
      <c r="I131" s="5"/>
    </row>
    <row r="132" spans="3:9" ht="12.75">
      <c r="C132" s="151"/>
      <c r="D132" s="151"/>
      <c r="E132" s="151"/>
      <c r="F132" s="151"/>
      <c r="G132" s="5"/>
      <c r="H132" s="5"/>
      <c r="I132" s="5"/>
    </row>
    <row r="133" spans="7:9" ht="12.75">
      <c r="G133" s="5"/>
      <c r="H133" s="5"/>
      <c r="I133" s="5"/>
    </row>
    <row r="134" spans="2:9" ht="14.25">
      <c r="B134" s="34"/>
      <c r="C134" s="5"/>
      <c r="D134" s="5"/>
      <c r="E134" s="5"/>
      <c r="G134" s="5"/>
      <c r="H134" s="5"/>
      <c r="I134" s="5"/>
    </row>
    <row r="135" spans="2:9" ht="18">
      <c r="B135" s="154" t="s">
        <v>314</v>
      </c>
      <c r="C135" s="154"/>
      <c r="D135" s="154"/>
      <c r="E135" s="154"/>
      <c r="F135" s="112"/>
      <c r="G135" s="152"/>
      <c r="H135" s="152"/>
      <c r="I135" s="5"/>
    </row>
    <row r="136" spans="2:9" ht="15">
      <c r="B136" s="154"/>
      <c r="G136" s="5"/>
      <c r="H136" s="154" t="s">
        <v>306</v>
      </c>
      <c r="I136" s="5"/>
    </row>
    <row r="137" spans="7:9" ht="12.75">
      <c r="G137" s="5"/>
      <c r="H137" s="5"/>
      <c r="I137" s="5"/>
    </row>
    <row r="138" spans="7:9" ht="12.75">
      <c r="G138" s="5"/>
      <c r="H138" s="5"/>
      <c r="I138" s="5"/>
    </row>
    <row r="139" spans="7:9" ht="12.75">
      <c r="G139" s="5"/>
      <c r="H139" s="5"/>
      <c r="I139" s="5"/>
    </row>
  </sheetData>
  <sheetProtection/>
  <mergeCells count="1">
    <mergeCell ref="G10:I10"/>
  </mergeCells>
  <printOptions/>
  <pageMargins left="0.37" right="0.16" top="0.24" bottom="0.25" header="0.17" footer="0.18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="75" zoomScaleNormal="75" zoomScalePageLayoutView="0" workbookViewId="0" topLeftCell="A1">
      <selection activeCell="E154" sqref="E15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9" ht="12.75">
      <c r="A1" s="17"/>
      <c r="B1" s="17"/>
      <c r="C1" s="17"/>
      <c r="D1" s="19" t="s">
        <v>238</v>
      </c>
      <c r="E1" s="19"/>
      <c r="F1" s="19"/>
      <c r="G1" s="19"/>
      <c r="H1" s="17"/>
      <c r="I1" s="17"/>
    </row>
    <row r="2" spans="1:9" ht="12.75">
      <c r="A2" s="17"/>
      <c r="B2" s="17"/>
      <c r="C2" s="17"/>
      <c r="D2" s="19" t="s">
        <v>239</v>
      </c>
      <c r="E2" s="19"/>
      <c r="F2" s="19"/>
      <c r="G2" s="19"/>
      <c r="H2" s="17"/>
      <c r="I2" s="17"/>
    </row>
    <row r="3" spans="1:9" ht="12.75">
      <c r="A3" s="17"/>
      <c r="B3" s="17"/>
      <c r="C3" s="17"/>
      <c r="D3" s="19"/>
      <c r="E3" s="19"/>
      <c r="F3" s="19" t="s">
        <v>240</v>
      </c>
      <c r="G3" s="19" t="s">
        <v>241</v>
      </c>
      <c r="H3" s="19"/>
      <c r="I3" s="17"/>
    </row>
    <row r="4" spans="1:9" ht="18">
      <c r="A4" s="22"/>
      <c r="B4" s="17"/>
      <c r="C4" s="17"/>
      <c r="D4" s="17"/>
      <c r="E4" s="19"/>
      <c r="F4" s="19"/>
      <c r="G4" s="19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7" ht="13.5" thickBot="1">
      <c r="A9" s="19"/>
      <c r="B9" s="18"/>
      <c r="C9" s="52"/>
      <c r="D9" s="52"/>
      <c r="E9" s="18"/>
      <c r="F9" s="18"/>
      <c r="G9" s="153" t="s">
        <v>242</v>
      </c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3" t="s">
        <v>106</v>
      </c>
      <c r="G10" s="19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246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22568602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142687459.39499998</v>
      </c>
      <c r="F135" s="43">
        <f>E135/C135*100</f>
        <v>132.72943487109075</v>
      </c>
      <c r="G135" s="43">
        <f>E135/D135*100</f>
        <v>106.63195728927334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1789528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/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147895129.39499998</v>
      </c>
      <c r="F156" s="42">
        <f>E156/C156*100</f>
        <v>134.81455446337787</v>
      </c>
      <c r="G156" s="42">
        <f>E156/D156*100</f>
        <v>107.61451339523924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5">
      <c r="B161" s="154" t="s">
        <v>243</v>
      </c>
      <c r="C161" s="154"/>
      <c r="D161" s="154"/>
      <c r="E161" s="154"/>
      <c r="F161" s="154" t="s">
        <v>244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sheetProtection/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zoomScale="75" zoomScaleNormal="75" zoomScalePageLayoutView="0" workbookViewId="0" topLeftCell="B1">
      <selection activeCell="E1" sqref="E1:G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60"/>
      <c r="F1" s="60" t="s">
        <v>182</v>
      </c>
      <c r="G1" s="60"/>
      <c r="H1" s="17"/>
    </row>
    <row r="2" spans="1:8" ht="14.25">
      <c r="A2" s="17"/>
      <c r="B2" s="17"/>
      <c r="C2" s="17"/>
      <c r="D2" s="17"/>
      <c r="E2" s="60" t="s">
        <v>96</v>
      </c>
      <c r="F2" s="60"/>
      <c r="G2" s="60"/>
      <c r="H2" s="17"/>
    </row>
    <row r="3" spans="1:8" ht="14.25">
      <c r="A3" s="17"/>
      <c r="B3" s="17"/>
      <c r="C3" s="17"/>
      <c r="D3" s="17"/>
      <c r="E3" s="60"/>
      <c r="F3" s="60" t="s">
        <v>91</v>
      </c>
      <c r="G3" s="60"/>
      <c r="H3" s="17"/>
    </row>
    <row r="4" spans="1:8" ht="18">
      <c r="A4" s="22"/>
      <c r="B4" s="17"/>
      <c r="C4" s="17"/>
      <c r="D4" s="17"/>
      <c r="E4" s="60"/>
      <c r="F4" s="60"/>
      <c r="G4" s="60"/>
      <c r="H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3" t="s">
        <v>106</v>
      </c>
      <c r="G10" s="194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247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22565602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1797887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>
        <v>-8359</v>
      </c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8">
      <c r="B161" s="82" t="s">
        <v>206</v>
      </c>
      <c r="E161" s="112"/>
      <c r="F161" s="152" t="s">
        <v>11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sheetProtection/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zoomScalePageLayoutView="0" workbookViewId="0" topLeftCell="B46">
      <selection activeCell="B136" sqref="B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5"/>
  <sheetViews>
    <sheetView zoomScale="75" zoomScaleNormal="75" zoomScalePageLayoutView="0" workbookViewId="0" topLeftCell="A1">
      <selection activeCell="F113" sqref="F113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298450377</v>
      </c>
      <c r="D79" s="118">
        <f aca="true" t="shared" si="1" ref="D79:F80">D80</f>
        <v>298450377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298450377</v>
      </c>
      <c r="D80" s="118">
        <f t="shared" si="1"/>
        <v>298450377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298450377</v>
      </c>
      <c r="D81" s="118">
        <f>D84+D88+D92+D95+D123+D97</f>
        <v>298450377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53436200</v>
      </c>
      <c r="D88" s="119">
        <v>53436200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92305200</v>
      </c>
      <c r="D95" s="119">
        <v>92305200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34214464</v>
      </c>
      <c r="D97" s="119">
        <f>D98+D100+D101+D103+D108+D112+D116+D119</f>
        <v>34214464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56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56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56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56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56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56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56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56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41035200</v>
      </c>
      <c r="B121" s="58" t="s">
        <v>253</v>
      </c>
      <c r="C121" s="157">
        <f>D121</f>
        <v>493326</v>
      </c>
      <c r="D121" s="157">
        <v>493326</v>
      </c>
      <c r="E121" s="119"/>
      <c r="F121" s="115"/>
      <c r="G121" s="61"/>
    </row>
    <row r="122" spans="1:7" ht="15">
      <c r="A122" s="86"/>
      <c r="B122" s="58" t="s">
        <v>254</v>
      </c>
      <c r="C122" s="120"/>
      <c r="D122" s="119"/>
      <c r="E122" s="119"/>
      <c r="F122" s="115"/>
      <c r="G122" s="61"/>
    </row>
    <row r="123" spans="1:7" ht="18" customHeight="1">
      <c r="A123" s="97">
        <v>41035800</v>
      </c>
      <c r="B123" s="108" t="s">
        <v>237</v>
      </c>
      <c r="C123" s="120">
        <f>D123</f>
        <v>1160633</v>
      </c>
      <c r="D123" s="119">
        <v>1160633</v>
      </c>
      <c r="E123" s="119"/>
      <c r="F123" s="115"/>
      <c r="G123" s="61"/>
    </row>
    <row r="124" spans="1:7" ht="15">
      <c r="A124" s="97"/>
      <c r="B124" s="108" t="s">
        <v>0</v>
      </c>
      <c r="C124" s="120"/>
      <c r="D124" s="119"/>
      <c r="E124" s="119"/>
      <c r="F124" s="115"/>
      <c r="G124" s="61"/>
    </row>
    <row r="125" spans="1:7" ht="15">
      <c r="A125" s="97"/>
      <c r="B125" s="108" t="s">
        <v>1</v>
      </c>
      <c r="C125" s="119"/>
      <c r="D125" s="119"/>
      <c r="E125" s="119"/>
      <c r="F125" s="115"/>
      <c r="G125" s="61"/>
    </row>
    <row r="126" spans="1:7" ht="15">
      <c r="A126" s="97"/>
      <c r="B126" s="108" t="s">
        <v>2</v>
      </c>
      <c r="C126" s="119"/>
      <c r="D126" s="119"/>
      <c r="E126" s="119"/>
      <c r="F126" s="115"/>
      <c r="G126" s="61"/>
    </row>
    <row r="127" spans="1:7" ht="15.75" thickBot="1">
      <c r="A127" s="97"/>
      <c r="B127" s="108" t="s">
        <v>3</v>
      </c>
      <c r="C127" s="119"/>
      <c r="D127" s="119"/>
      <c r="E127" s="119"/>
      <c r="F127" s="115"/>
      <c r="G127" s="61"/>
    </row>
    <row r="128" spans="1:7" ht="16.5" thickBot="1">
      <c r="A128" s="110"/>
      <c r="B128" s="111" t="s">
        <v>84</v>
      </c>
      <c r="C128" s="121">
        <f>C78+C79</f>
        <v>434748508</v>
      </c>
      <c r="D128" s="121">
        <f>D79+D78</f>
        <v>425082567</v>
      </c>
      <c r="E128" s="121">
        <f>E78+E79</f>
        <v>9665941</v>
      </c>
      <c r="F128" s="116">
        <f>F79</f>
        <v>0</v>
      </c>
      <c r="G128" s="61"/>
    </row>
    <row r="129" spans="1:7" ht="15.75">
      <c r="A129" s="107"/>
      <c r="B129" s="107"/>
      <c r="C129" s="123"/>
      <c r="D129" s="123"/>
      <c r="E129" s="123"/>
      <c r="F129" s="117"/>
      <c r="G129" s="61"/>
    </row>
    <row r="130" spans="1:7" ht="15">
      <c r="A130" s="78"/>
      <c r="B130" s="78"/>
      <c r="C130" s="124"/>
      <c r="D130" s="123"/>
      <c r="E130" s="123"/>
      <c r="F130" s="117"/>
      <c r="G130" s="61"/>
    </row>
    <row r="131" spans="1:7" ht="15">
      <c r="A131" s="78"/>
      <c r="B131" s="78"/>
      <c r="C131" s="124"/>
      <c r="D131" s="123"/>
      <c r="E131" s="123"/>
      <c r="F131" s="117"/>
      <c r="G131" s="61"/>
    </row>
    <row r="132" spans="1:7" ht="15">
      <c r="A132" s="78"/>
      <c r="B132" s="78"/>
      <c r="C132" s="78"/>
      <c r="D132" s="79"/>
      <c r="E132" s="80"/>
      <c r="F132" s="80"/>
      <c r="G132" s="61"/>
    </row>
    <row r="133" spans="1:7" ht="14.25">
      <c r="A133" s="60"/>
      <c r="B133" s="60"/>
      <c r="C133" s="60"/>
      <c r="D133" s="60"/>
      <c r="E133" s="60"/>
      <c r="F133" s="81"/>
      <c r="G133" s="61"/>
    </row>
    <row r="134" spans="1:7" ht="18">
      <c r="A134" s="82" t="s">
        <v>206</v>
      </c>
      <c r="B134" s="82"/>
      <c r="C134" s="82"/>
      <c r="D134" s="82" t="s">
        <v>11</v>
      </c>
      <c r="E134" s="60"/>
      <c r="F134" s="60"/>
      <c r="G134" s="61"/>
    </row>
    <row r="135" spans="1:7" ht="18">
      <c r="A135" s="82"/>
      <c r="B135" s="82"/>
      <c r="C135" s="82"/>
      <c r="D135" s="82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60"/>
      <c r="B137" s="60"/>
      <c r="C137" s="60"/>
      <c r="D137" s="60"/>
      <c r="E137" s="60"/>
      <c r="F137" s="60"/>
      <c r="G137" s="61"/>
    </row>
    <row r="138" spans="1:7" ht="14.25">
      <c r="A138" s="60"/>
      <c r="B138" s="60"/>
      <c r="C138" s="60"/>
      <c r="D138" s="60"/>
      <c r="E138" s="60"/>
      <c r="F138" s="60"/>
      <c r="G138" s="61"/>
    </row>
    <row r="139" spans="1:7" ht="14.25">
      <c r="A139" s="60"/>
      <c r="B139" s="60"/>
      <c r="C139" s="60"/>
      <c r="D139" s="60"/>
      <c r="E139" s="60"/>
      <c r="F139" s="60"/>
      <c r="G139" s="61"/>
    </row>
    <row r="140" spans="1:7" ht="14.25">
      <c r="A140" s="60"/>
      <c r="B140" s="60"/>
      <c r="C140" s="60"/>
      <c r="D140" s="60"/>
      <c r="E140" s="60"/>
      <c r="F140" s="60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5"/>
  <sheetViews>
    <sheetView zoomScale="75" zoomScaleNormal="75" zoomScalePageLayoutView="0" workbookViewId="0" topLeftCell="A121">
      <selection activeCell="K163" sqref="K16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255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5" t="s">
        <v>106</v>
      </c>
      <c r="H10" s="196"/>
      <c r="I10" s="197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46717300</v>
      </c>
      <c r="E15" s="125">
        <f>E16+E32+E38+E35</f>
        <v>40757100</v>
      </c>
      <c r="F15" s="125">
        <f>F16+F32+F38+F35</f>
        <v>43607239</v>
      </c>
      <c r="G15" s="158">
        <f>F15/C15*100</f>
        <v>93.34280662623911</v>
      </c>
      <c r="H15" s="41">
        <f>F15/D15*100</f>
        <v>93.34280662623911</v>
      </c>
      <c r="I15" s="160">
        <f>F15/E15*100</f>
        <v>106.99298772483812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17612200</v>
      </c>
      <c r="E16" s="125">
        <f>E18</f>
        <v>17612200</v>
      </c>
      <c r="F16" s="125">
        <f>F18</f>
        <v>18290766</v>
      </c>
      <c r="G16" s="159">
        <f>F16/C16*100</f>
        <v>103.8528179330237</v>
      </c>
      <c r="H16" s="40">
        <f>F16/D16*100</f>
        <v>103.8528179330237</v>
      </c>
      <c r="I16" s="161">
        <f>F16/E16*100</f>
        <v>103.8528179330237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17612200</v>
      </c>
      <c r="E18" s="127">
        <f>E19+E21+E24+E26+E29</f>
        <v>17612200</v>
      </c>
      <c r="F18" s="127">
        <f>F19+F21+F24+F26+F29</f>
        <v>18290766</v>
      </c>
      <c r="G18" s="159">
        <f>F18/C18*100</f>
        <v>103.8528179330237</v>
      </c>
      <c r="H18" s="40">
        <f>F18/D18*100</f>
        <v>103.8528179330237</v>
      </c>
      <c r="I18" s="161">
        <f>F18/E18*100</f>
        <v>103.8528179330237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13297200</v>
      </c>
      <c r="E19" s="127">
        <v>13297200</v>
      </c>
      <c r="F19" s="127">
        <v>13897974</v>
      </c>
      <c r="G19" s="159">
        <f>F19/C19*100</f>
        <v>104.51804891255301</v>
      </c>
      <c r="H19" s="40">
        <f>F19/D19*100</f>
        <v>104.51804891255301</v>
      </c>
      <c r="I19" s="161">
        <f>F19/E19*100</f>
        <v>104.51804891255301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2960000</v>
      </c>
      <c r="E21" s="127">
        <v>2960000</v>
      </c>
      <c r="F21" s="127">
        <v>2983025</v>
      </c>
      <c r="G21" s="159">
        <f>F21/C21*100</f>
        <v>100.77787162162161</v>
      </c>
      <c r="H21" s="40">
        <f>F21/D21*100</f>
        <v>100.77787162162161</v>
      </c>
      <c r="I21" s="161">
        <f>F21/E21*100</f>
        <v>100.77787162162161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810000</v>
      </c>
      <c r="E24" s="127">
        <v>810000</v>
      </c>
      <c r="F24" s="127">
        <v>841087</v>
      </c>
      <c r="G24" s="159">
        <f>F24/C24*100</f>
        <v>103.83790123456791</v>
      </c>
      <c r="H24" s="40">
        <f>F24/D24*100</f>
        <v>103.83790123456791</v>
      </c>
      <c r="I24" s="161">
        <f>F24/E24*100</f>
        <v>103.83790123456791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460000</v>
      </c>
      <c r="E26" s="127">
        <v>460000</v>
      </c>
      <c r="F26" s="127">
        <v>482840</v>
      </c>
      <c r="G26" s="159">
        <f>F26/C26*100</f>
        <v>104.96521739130435</v>
      </c>
      <c r="H26" s="40">
        <f>F26/D26*100</f>
        <v>104.96521739130435</v>
      </c>
      <c r="I26" s="161">
        <f>F26/E26*100</f>
        <v>104.96521739130435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85000</v>
      </c>
      <c r="E29" s="127">
        <v>85000</v>
      </c>
      <c r="F29" s="128">
        <v>85840</v>
      </c>
      <c r="G29" s="159">
        <f>F29/C29*100</f>
        <v>100.98823529411764</v>
      </c>
      <c r="H29" s="40">
        <f>F29/D29*100</f>
        <v>100.98823529411764</v>
      </c>
      <c r="I29" s="161">
        <f>F29/E29*100</f>
        <v>100.98823529411764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348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348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>
        <v>348</v>
      </c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>C36</f>
        <v>0</v>
      </c>
      <c r="D35" s="127">
        <f aca="true" t="shared" si="1" ref="D35:F36">D36</f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>C37</f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29105100</v>
      </c>
      <c r="E38" s="125">
        <f>E39+E44+E49+E52</f>
        <v>23144900</v>
      </c>
      <c r="F38" s="125">
        <f>F39+F44+F49+F52</f>
        <v>25330125</v>
      </c>
      <c r="G38" s="159">
        <f aca="true" t="shared" si="2" ref="G38:G45">F38/C38*100</f>
        <v>87.02985043858294</v>
      </c>
      <c r="H38" s="40">
        <f aca="true" t="shared" si="3" ref="H38:H45">F38/D38*100</f>
        <v>87.02985043858294</v>
      </c>
      <c r="I38" s="161">
        <f aca="true" t="shared" si="4" ref="I38:I45">F38/E38*100</f>
        <v>109.4414968308353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21755700</v>
      </c>
      <c r="E39" s="125">
        <f>E40+E41+E42+E43</f>
        <v>21755700</v>
      </c>
      <c r="F39" s="125">
        <f>F40+F41+F42+F43</f>
        <v>24082496</v>
      </c>
      <c r="G39" s="159">
        <f t="shared" si="2"/>
        <v>110.6951097873201</v>
      </c>
      <c r="H39" s="40">
        <f t="shared" si="3"/>
        <v>110.6951097873201</v>
      </c>
      <c r="I39" s="161">
        <f t="shared" si="4"/>
        <v>110.6951097873201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8400000</v>
      </c>
      <c r="E40" s="125">
        <v>8400000</v>
      </c>
      <c r="F40" s="126">
        <v>9303269</v>
      </c>
      <c r="G40" s="159">
        <f t="shared" si="2"/>
        <v>110.75320238095239</v>
      </c>
      <c r="H40" s="40">
        <f t="shared" si="3"/>
        <v>110.75320238095239</v>
      </c>
      <c r="I40" s="161">
        <f t="shared" si="4"/>
        <v>110.75320238095239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12055700</v>
      </c>
      <c r="E41" s="125">
        <v>12055700</v>
      </c>
      <c r="F41" s="126">
        <v>13360628</v>
      </c>
      <c r="G41" s="159">
        <f t="shared" si="2"/>
        <v>110.82415786723291</v>
      </c>
      <c r="H41" s="40">
        <f t="shared" si="3"/>
        <v>110.82415786723291</v>
      </c>
      <c r="I41" s="161">
        <f t="shared" si="4"/>
        <v>110.82415786723291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480000</v>
      </c>
      <c r="E42" s="125">
        <v>480000</v>
      </c>
      <c r="F42" s="126">
        <v>532377</v>
      </c>
      <c r="G42" s="159">
        <f t="shared" si="2"/>
        <v>110.911875</v>
      </c>
      <c r="H42" s="40">
        <f t="shared" si="3"/>
        <v>110.911875</v>
      </c>
      <c r="I42" s="161">
        <f t="shared" si="4"/>
        <v>110.911875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820000</v>
      </c>
      <c r="E43" s="125">
        <v>820000</v>
      </c>
      <c r="F43" s="126">
        <v>886222</v>
      </c>
      <c r="G43" s="159">
        <f t="shared" si="2"/>
        <v>108.07585365853657</v>
      </c>
      <c r="H43" s="40">
        <f t="shared" si="3"/>
        <v>108.07585365853657</v>
      </c>
      <c r="I43" s="161">
        <f t="shared" si="4"/>
        <v>108.07585365853657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1175500</v>
      </c>
      <c r="F44" s="126">
        <f>F45+F47</f>
        <v>1078036</v>
      </c>
      <c r="G44" s="159">
        <f t="shared" si="2"/>
        <v>15.610136113524472</v>
      </c>
      <c r="H44" s="40">
        <f t="shared" si="3"/>
        <v>15.610136113524472</v>
      </c>
      <c r="I44" s="161">
        <f t="shared" si="4"/>
        <v>91.70871969374734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778600</v>
      </c>
      <c r="F45" s="128">
        <v>717563</v>
      </c>
      <c r="G45" s="159">
        <f t="shared" si="2"/>
        <v>15.124420369277464</v>
      </c>
      <c r="H45" s="40">
        <f t="shared" si="3"/>
        <v>15.124420369277464</v>
      </c>
      <c r="I45" s="161">
        <f t="shared" si="4"/>
        <v>92.16067300282559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396900</v>
      </c>
      <c r="F47" s="128">
        <v>360473</v>
      </c>
      <c r="G47" s="159">
        <f>F47/C47*100</f>
        <v>16.676212065136937</v>
      </c>
      <c r="H47" s="40">
        <f>F47/D47*100</f>
        <v>16.676212065136937</v>
      </c>
      <c r="I47" s="161">
        <f>F47/E47*100</f>
        <v>90.82212144116906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213700</v>
      </c>
      <c r="F49" s="126">
        <f>F50+F51</f>
        <v>240930</v>
      </c>
      <c r="G49" s="159">
        <f>F49/C49*100</f>
        <v>54.33694181326116</v>
      </c>
      <c r="H49" s="40">
        <f>F49/D49*100</f>
        <v>54.33694181326116</v>
      </c>
      <c r="I49" s="161">
        <f>F49/E49*100</f>
        <v>112.74216190921852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191500</v>
      </c>
      <c r="F50" s="128">
        <v>136246</v>
      </c>
      <c r="G50" s="159">
        <f>F50/C50*100</f>
        <v>34.172560822673695</v>
      </c>
      <c r="H50" s="40">
        <f>F50/D50*100</f>
        <v>34.172560822673695</v>
      </c>
      <c r="I50" s="161">
        <f>F50/E50*100</f>
        <v>71.1467362924282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22200</v>
      </c>
      <c r="F51" s="128">
        <v>104684</v>
      </c>
      <c r="G51" s="159">
        <f>F51/C51*100</f>
        <v>234.1923937360179</v>
      </c>
      <c r="H51" s="40">
        <f>F51/D51*100</f>
        <v>234.1923937360179</v>
      </c>
      <c r="I51" s="161">
        <f>F51/E51*100</f>
        <v>471.5495495495495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-71337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-61247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40">
        <v>0</v>
      </c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-288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-4908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4224000</v>
      </c>
      <c r="F66" s="125">
        <f>F67+F73+F84+F90</f>
        <v>2942820</v>
      </c>
      <c r="G66" s="159">
        <f>F66/C66*100</f>
        <v>36.52319606821059</v>
      </c>
      <c r="H66" s="40">
        <f>F66/D66*100</f>
        <v>36.52319606821059</v>
      </c>
      <c r="I66" s="161">
        <f>F66/E66*100</f>
        <v>69.6690340909091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17400</v>
      </c>
      <c r="F67" s="125">
        <f>F69+F72+F68</f>
        <v>16822</v>
      </c>
      <c r="G67" s="159">
        <f>F67/C67*100</f>
        <v>42.5873417721519</v>
      </c>
      <c r="H67" s="40">
        <f>F67/D67*100</f>
        <v>42.5873417721519</v>
      </c>
      <c r="I67" s="161">
        <f>F67/E67*100</f>
        <v>96.67816091954023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40">
        <v>0</v>
      </c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40">
        <v>0</v>
      </c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17400</v>
      </c>
      <c r="F72" s="131">
        <v>16820</v>
      </c>
      <c r="G72" s="159">
        <f>F72/C72*100</f>
        <v>52.5625</v>
      </c>
      <c r="H72" s="40">
        <f>F72/D72*100</f>
        <v>52.5625</v>
      </c>
      <c r="I72" s="161">
        <f>F72/E72*100</f>
        <v>96.66666666666667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2724000</v>
      </c>
      <c r="F73" s="125">
        <f>F74</f>
        <v>1676414</v>
      </c>
      <c r="G73" s="159">
        <f>F73/C73*100</f>
        <v>31.98103741009939</v>
      </c>
      <c r="H73" s="40">
        <f>F73/D73*100</f>
        <v>31.98103741009939</v>
      </c>
      <c r="I73" s="161">
        <f>F73/E73*100</f>
        <v>61.542364170337734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2724000</v>
      </c>
      <c r="F74" s="125">
        <f>F77+F75+F78+F80</f>
        <v>1676414</v>
      </c>
      <c r="G74" s="159">
        <f>F74/C74*100</f>
        <v>31.98103741009939</v>
      </c>
      <c r="H74" s="40">
        <f>F74/D74*100</f>
        <v>31.98103741009939</v>
      </c>
      <c r="I74" s="161">
        <f>F74/E74*100</f>
        <v>61.542364170337734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80000</v>
      </c>
      <c r="F75" s="126">
        <v>78316</v>
      </c>
      <c r="G75" s="159">
        <f>F75/C75*100</f>
        <v>19.481592039800997</v>
      </c>
      <c r="H75" s="40">
        <f>F75/D75*100</f>
        <v>19.481592039800997</v>
      </c>
      <c r="I75" s="161"/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2089000</v>
      </c>
      <c r="F77" s="126">
        <v>1335729</v>
      </c>
      <c r="G77" s="159">
        <f>F77/C77*100</f>
        <v>40.70358971233545</v>
      </c>
      <c r="H77" s="40">
        <f>F77/D77*100</f>
        <v>40.70358971233545</v>
      </c>
      <c r="I77" s="161">
        <f>F77/E77*100</f>
        <v>63.941072283389175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550000</v>
      </c>
      <c r="F78" s="126">
        <v>238646</v>
      </c>
      <c r="G78" s="159">
        <f>F78/C78*100</f>
        <v>15.618193717277487</v>
      </c>
      <c r="H78" s="40">
        <f>F78/D78*100</f>
        <v>15.618193717277487</v>
      </c>
      <c r="I78" s="161"/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5000</v>
      </c>
      <c r="F80" s="126">
        <v>23723</v>
      </c>
      <c r="G80" s="159">
        <f>F80/C80*100</f>
        <v>78.29372937293729</v>
      </c>
      <c r="H80" s="40">
        <f>F80/D80*100</f>
        <v>78.29372937293729</v>
      </c>
      <c r="I80" s="40">
        <f>G80/E80*100</f>
        <v>1.565874587458746</v>
      </c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1458100</v>
      </c>
      <c r="F84" s="125">
        <f>F85+F87+F88</f>
        <v>1208717</v>
      </c>
      <c r="G84" s="159">
        <f>F84/C84*100</f>
        <v>44.438125</v>
      </c>
      <c r="H84" s="40">
        <f>F84/D84*100</f>
        <v>44.438125</v>
      </c>
      <c r="I84" s="161">
        <f>F84/E84*100</f>
        <v>82.8967149029559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8100</v>
      </c>
      <c r="F85" s="128">
        <v>32022</v>
      </c>
      <c r="G85" s="159">
        <f>F85/C85*100</f>
        <v>227.1063829787234</v>
      </c>
      <c r="H85" s="40">
        <f>F85/D85*100</f>
        <v>227.1063829787234</v>
      </c>
      <c r="I85" s="161">
        <f>F85/E85*100</f>
        <v>395.3333333333333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4451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1450000</v>
      </c>
      <c r="F88" s="128">
        <v>1172244</v>
      </c>
      <c r="G88" s="159">
        <f>F88/C88*100</f>
        <v>43.32177833622824</v>
      </c>
      <c r="H88" s="40">
        <f>F88/D88*100</f>
        <v>43.32177833622824</v>
      </c>
      <c r="I88" s="161">
        <f>F88/E88*100</f>
        <v>80.84441379310346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 aca="true" t="shared" si="5" ref="C90:F91">C91</f>
        <v>56000</v>
      </c>
      <c r="D90" s="125">
        <f t="shared" si="5"/>
        <v>56000</v>
      </c>
      <c r="E90" s="125">
        <f t="shared" si="5"/>
        <v>24500</v>
      </c>
      <c r="F90" s="126">
        <f t="shared" si="5"/>
        <v>40867</v>
      </c>
      <c r="G90" s="159">
        <f aca="true" t="shared" si="6" ref="G90:G95">F90/C90*100</f>
        <v>72.97678571428573</v>
      </c>
      <c r="H90" s="40">
        <f aca="true" t="shared" si="7" ref="H90:H95">F90/D90*100</f>
        <v>72.97678571428573</v>
      </c>
      <c r="I90" s="161">
        <f aca="true" t="shared" si="8" ref="I90:I95">F90/E90*100</f>
        <v>166.80408163265307</v>
      </c>
    </row>
    <row r="91" spans="1:9" ht="12.75">
      <c r="A91" s="36">
        <v>24060000</v>
      </c>
      <c r="B91" s="37" t="s">
        <v>76</v>
      </c>
      <c r="C91" s="125">
        <f t="shared" si="5"/>
        <v>56000</v>
      </c>
      <c r="D91" s="125">
        <f t="shared" si="5"/>
        <v>56000</v>
      </c>
      <c r="E91" s="125">
        <f t="shared" si="5"/>
        <v>24500</v>
      </c>
      <c r="F91" s="126">
        <f t="shared" si="5"/>
        <v>40867</v>
      </c>
      <c r="G91" s="159">
        <f t="shared" si="6"/>
        <v>72.97678571428573</v>
      </c>
      <c r="H91" s="40">
        <f t="shared" si="7"/>
        <v>72.97678571428573</v>
      </c>
      <c r="I91" s="161">
        <f t="shared" si="8"/>
        <v>166.80408163265307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24500</v>
      </c>
      <c r="F92" s="128">
        <v>40867</v>
      </c>
      <c r="G92" s="159">
        <f t="shared" si="6"/>
        <v>72.97678571428573</v>
      </c>
      <c r="H92" s="40">
        <f t="shared" si="7"/>
        <v>72.97678571428573</v>
      </c>
      <c r="I92" s="161">
        <f t="shared" si="8"/>
        <v>166.80408163265307</v>
      </c>
    </row>
    <row r="93" spans="1:9" ht="12.75">
      <c r="A93" s="36">
        <v>30000000</v>
      </c>
      <c r="B93" s="37" t="s">
        <v>123</v>
      </c>
      <c r="C93" s="125">
        <f aca="true" t="shared" si="9" ref="C93:F94">C94</f>
        <v>28000</v>
      </c>
      <c r="D93" s="125">
        <f t="shared" si="9"/>
        <v>28000</v>
      </c>
      <c r="E93" s="125">
        <f t="shared" si="9"/>
        <v>12400</v>
      </c>
      <c r="F93" s="126">
        <f t="shared" si="9"/>
        <v>14200</v>
      </c>
      <c r="G93" s="159">
        <f t="shared" si="6"/>
        <v>50.71428571428571</v>
      </c>
      <c r="H93" s="40">
        <f t="shared" si="7"/>
        <v>50.71428571428571</v>
      </c>
      <c r="I93" s="161">
        <f t="shared" si="8"/>
        <v>114.51612903225808</v>
      </c>
    </row>
    <row r="94" spans="1:9" ht="12.75">
      <c r="A94" s="36">
        <v>31000000</v>
      </c>
      <c r="B94" s="37" t="s">
        <v>124</v>
      </c>
      <c r="C94" s="125">
        <f t="shared" si="9"/>
        <v>28000</v>
      </c>
      <c r="D94" s="125">
        <f t="shared" si="9"/>
        <v>28000</v>
      </c>
      <c r="E94" s="125">
        <f t="shared" si="9"/>
        <v>12400</v>
      </c>
      <c r="F94" s="126">
        <f t="shared" si="9"/>
        <v>14200</v>
      </c>
      <c r="G94" s="159">
        <f t="shared" si="6"/>
        <v>50.71428571428571</v>
      </c>
      <c r="H94" s="40">
        <f t="shared" si="7"/>
        <v>50.71428571428571</v>
      </c>
      <c r="I94" s="161">
        <f t="shared" si="8"/>
        <v>114.51612903225808</v>
      </c>
    </row>
    <row r="95" spans="1:9" ht="12.75">
      <c r="A95" s="54">
        <v>31010200</v>
      </c>
      <c r="B95" s="55" t="s">
        <v>151</v>
      </c>
      <c r="C95" s="127">
        <v>28000</v>
      </c>
      <c r="D95" s="127">
        <v>28000</v>
      </c>
      <c r="E95" s="127">
        <v>12400</v>
      </c>
      <c r="F95" s="128">
        <v>14200</v>
      </c>
      <c r="G95" s="159">
        <f t="shared" si="6"/>
        <v>50.71428571428571</v>
      </c>
      <c r="H95" s="40">
        <f t="shared" si="7"/>
        <v>50.71428571428571</v>
      </c>
      <c r="I95" s="161">
        <f t="shared" si="8"/>
        <v>114.51612903225808</v>
      </c>
    </row>
    <row r="96" spans="1:9" ht="12.75">
      <c r="A96" s="54"/>
      <c r="B96" s="55" t="s">
        <v>152</v>
      </c>
      <c r="C96" s="127"/>
      <c r="D96" s="127"/>
      <c r="E96" s="127"/>
      <c r="F96" s="126"/>
      <c r="G96" s="159"/>
      <c r="H96" s="40"/>
      <c r="I96" s="161"/>
    </row>
    <row r="97" spans="1:9" ht="13.5" thickBot="1">
      <c r="A97" s="54"/>
      <c r="B97" s="55" t="s">
        <v>153</v>
      </c>
      <c r="C97" s="127"/>
      <c r="D97" s="127"/>
      <c r="E97" s="127"/>
      <c r="F97" s="126"/>
      <c r="G97" s="163"/>
      <c r="H97" s="42"/>
      <c r="I97" s="161"/>
    </row>
    <row r="98" spans="1:9" ht="15.75" thickBot="1">
      <c r="A98" s="10">
        <v>900101</v>
      </c>
      <c r="B98" s="29" t="s">
        <v>114</v>
      </c>
      <c r="C98" s="132">
        <f>C15+C66+C93</f>
        <v>54802700</v>
      </c>
      <c r="D98" s="132">
        <f>D15+D66+D93</f>
        <v>54802700</v>
      </c>
      <c r="E98" s="132">
        <f>E15+E66+E93</f>
        <v>44993500</v>
      </c>
      <c r="F98" s="132">
        <f>F15+F66+F93</f>
        <v>46564259</v>
      </c>
      <c r="G98" s="44">
        <f>F98/C98*100</f>
        <v>84.96708921275776</v>
      </c>
      <c r="H98" s="44">
        <f>F98/D98*100</f>
        <v>84.96708921275776</v>
      </c>
      <c r="I98" s="44">
        <f>F98/E98*100</f>
        <v>103.49107982264105</v>
      </c>
    </row>
    <row r="99" spans="1:9" ht="15.75" thickBot="1">
      <c r="A99" s="10"/>
      <c r="B99" s="29"/>
      <c r="C99" s="132"/>
      <c r="D99" s="132"/>
      <c r="E99" s="132"/>
      <c r="F99" s="132"/>
      <c r="G99" s="44"/>
      <c r="H99" s="44"/>
      <c r="I99" s="44"/>
    </row>
    <row r="100" spans="1:9" ht="12.75">
      <c r="A100" s="36">
        <v>40000000</v>
      </c>
      <c r="B100" s="46" t="s">
        <v>85</v>
      </c>
      <c r="C100" s="126">
        <f aca="true" t="shared" si="10" ref="C100:F101">C101</f>
        <v>288371918</v>
      </c>
      <c r="D100" s="126">
        <f t="shared" si="10"/>
        <v>298415415</v>
      </c>
      <c r="E100" s="126">
        <f t="shared" si="10"/>
        <v>193949730</v>
      </c>
      <c r="F100" s="126">
        <f t="shared" si="10"/>
        <v>190185735</v>
      </c>
      <c r="G100" s="167">
        <f>F100/C100*100</f>
        <v>65.95154490736508</v>
      </c>
      <c r="H100" s="49">
        <f>F100/D100*100</f>
        <v>63.73187356960095</v>
      </c>
      <c r="I100" s="160">
        <f>F100/E100*100</f>
        <v>98.05929350868392</v>
      </c>
    </row>
    <row r="101" spans="1:9" ht="12.75">
      <c r="A101" s="36">
        <v>41000000</v>
      </c>
      <c r="B101" s="39" t="s">
        <v>81</v>
      </c>
      <c r="C101" s="126">
        <f t="shared" si="10"/>
        <v>288371918</v>
      </c>
      <c r="D101" s="126">
        <f t="shared" si="10"/>
        <v>298415415</v>
      </c>
      <c r="E101" s="126">
        <f t="shared" si="10"/>
        <v>193949730</v>
      </c>
      <c r="F101" s="126">
        <f t="shared" si="10"/>
        <v>190185735</v>
      </c>
      <c r="G101" s="159">
        <f>F101/C101*100</f>
        <v>65.95154490736508</v>
      </c>
      <c r="H101" s="166">
        <f>F101/D101*100</f>
        <v>63.73187356960095</v>
      </c>
      <c r="I101" s="161">
        <f>F101/E101*100</f>
        <v>98.05929350868392</v>
      </c>
    </row>
    <row r="102" spans="1:9" ht="12.75">
      <c r="A102" s="36">
        <v>41030000</v>
      </c>
      <c r="B102" s="39" t="s">
        <v>82</v>
      </c>
      <c r="C102" s="126">
        <f>C104+C108+C112+C115+C116+C140</f>
        <v>288371918</v>
      </c>
      <c r="D102" s="126">
        <f>D104+D108+D112+D115+D116+D140</f>
        <v>298415415</v>
      </c>
      <c r="E102" s="126">
        <f>E104+E108+E112+E115+E116+E140</f>
        <v>193949730</v>
      </c>
      <c r="F102" s="126">
        <f>F104+F108+F112+F115+F116+F140</f>
        <v>190185735</v>
      </c>
      <c r="G102" s="159">
        <f>F102/C102*100</f>
        <v>65.95154490736508</v>
      </c>
      <c r="H102" s="166">
        <f>F102/D102*100</f>
        <v>63.73187356960095</v>
      </c>
      <c r="I102" s="161">
        <f>F102/E102*100</f>
        <v>98.05929350868392</v>
      </c>
    </row>
    <row r="103" spans="1:9" ht="12.75">
      <c r="A103" s="54"/>
      <c r="B103" s="57" t="s">
        <v>83</v>
      </c>
      <c r="C103" s="129"/>
      <c r="D103" s="129"/>
      <c r="E103" s="133"/>
      <c r="F103" s="133"/>
      <c r="G103" s="159"/>
      <c r="H103" s="166"/>
      <c r="I103" s="161"/>
    </row>
    <row r="104" spans="1:9" ht="12.75">
      <c r="A104" s="54">
        <v>41030600</v>
      </c>
      <c r="B104" s="57" t="s">
        <v>196</v>
      </c>
      <c r="C104" s="134">
        <v>117323500</v>
      </c>
      <c r="D104" s="134">
        <v>117323500</v>
      </c>
      <c r="E104" s="135">
        <v>59045184</v>
      </c>
      <c r="F104" s="136">
        <v>59045184</v>
      </c>
      <c r="G104" s="159">
        <f>F104/C104*100</f>
        <v>50.326817730463205</v>
      </c>
      <c r="H104" s="166">
        <f>F104/D104*100</f>
        <v>50.326817730463205</v>
      </c>
      <c r="I104" s="161">
        <f>F104/E104*100</f>
        <v>100</v>
      </c>
    </row>
    <row r="105" spans="1:9" ht="12.75">
      <c r="A105" s="54"/>
      <c r="B105" s="57" t="s">
        <v>34</v>
      </c>
      <c r="C105" s="129"/>
      <c r="D105" s="129"/>
      <c r="E105" s="135"/>
      <c r="F105" s="136"/>
      <c r="G105" s="159"/>
      <c r="H105" s="166"/>
      <c r="I105" s="161"/>
    </row>
    <row r="106" spans="1:9" ht="12.75">
      <c r="A106" s="54"/>
      <c r="B106" s="57" t="s">
        <v>35</v>
      </c>
      <c r="C106" s="129"/>
      <c r="D106" s="129"/>
      <c r="E106" s="133"/>
      <c r="F106" s="133"/>
      <c r="G106" s="159"/>
      <c r="H106" s="166"/>
      <c r="I106" s="161"/>
    </row>
    <row r="107" spans="1:9" ht="12.75">
      <c r="A107" s="54"/>
      <c r="B107" s="57" t="s">
        <v>36</v>
      </c>
      <c r="C107" s="129"/>
      <c r="D107" s="129"/>
      <c r="E107" s="133"/>
      <c r="F107" s="133"/>
      <c r="G107" s="159"/>
      <c r="H107" s="166"/>
      <c r="I107" s="161"/>
    </row>
    <row r="108" spans="1:9" ht="12.75">
      <c r="A108" s="54">
        <v>41030800</v>
      </c>
      <c r="B108" s="57" t="s">
        <v>197</v>
      </c>
      <c r="C108" s="129">
        <v>81555600</v>
      </c>
      <c r="D108" s="129">
        <v>53436200</v>
      </c>
      <c r="E108" s="133">
        <v>46052137</v>
      </c>
      <c r="F108" s="133">
        <v>44368226</v>
      </c>
      <c r="G108" s="159">
        <f>F108/C108*100</f>
        <v>54.40242730112954</v>
      </c>
      <c r="H108" s="166">
        <f>F108/D108*100</f>
        <v>83.03027909918744</v>
      </c>
      <c r="I108" s="161">
        <f>F108/E108*100</f>
        <v>96.34346827379585</v>
      </c>
    </row>
    <row r="109" spans="1:9" ht="12.75">
      <c r="A109" s="54"/>
      <c r="B109" s="57" t="s">
        <v>198</v>
      </c>
      <c r="C109" s="129"/>
      <c r="D109" s="129"/>
      <c r="E109" s="127"/>
      <c r="F109" s="127"/>
      <c r="G109" s="159"/>
      <c r="H109" s="166"/>
      <c r="I109" s="161"/>
    </row>
    <row r="110" spans="1:9" ht="12.75">
      <c r="A110" s="54"/>
      <c r="B110" s="57" t="s">
        <v>199</v>
      </c>
      <c r="C110" s="129"/>
      <c r="D110" s="129"/>
      <c r="E110" s="133"/>
      <c r="F110" s="133"/>
      <c r="G110" s="159"/>
      <c r="H110" s="166"/>
      <c r="I110" s="161"/>
    </row>
    <row r="111" spans="1:9" ht="12.75">
      <c r="A111" s="54"/>
      <c r="B111" s="57" t="s">
        <v>37</v>
      </c>
      <c r="C111" s="129"/>
      <c r="D111" s="129"/>
      <c r="E111" s="135"/>
      <c r="F111" s="136"/>
      <c r="G111" s="159"/>
      <c r="H111" s="166"/>
      <c r="I111" s="161"/>
    </row>
    <row r="112" spans="1:9" ht="12.75">
      <c r="A112" s="54">
        <v>41031000</v>
      </c>
      <c r="B112" s="57" t="s">
        <v>200</v>
      </c>
      <c r="C112" s="129">
        <v>8640</v>
      </c>
      <c r="D112" s="129">
        <v>10380</v>
      </c>
      <c r="E112" s="136">
        <v>7287</v>
      </c>
      <c r="F112" s="136">
        <v>7287</v>
      </c>
      <c r="G112" s="159">
        <f>F112/C112*100</f>
        <v>84.34027777777777</v>
      </c>
      <c r="H112" s="166">
        <f>F112/D112*100</f>
        <v>70.20231213872833</v>
      </c>
      <c r="I112" s="161">
        <f>F112/E112*100</f>
        <v>100</v>
      </c>
    </row>
    <row r="113" spans="1:9" ht="12.75">
      <c r="A113" s="54"/>
      <c r="B113" s="57" t="s">
        <v>201</v>
      </c>
      <c r="C113" s="129"/>
      <c r="D113" s="129"/>
      <c r="E113" s="136"/>
      <c r="F113" s="136"/>
      <c r="G113" s="159"/>
      <c r="H113" s="166"/>
      <c r="I113" s="161"/>
    </row>
    <row r="114" spans="1:9" ht="12.75">
      <c r="A114" s="54"/>
      <c r="B114" s="57" t="s">
        <v>202</v>
      </c>
      <c r="C114" s="129"/>
      <c r="D114" s="129"/>
      <c r="E114" s="136"/>
      <c r="F114" s="136"/>
      <c r="G114" s="159"/>
      <c r="H114" s="166"/>
      <c r="I114" s="161"/>
    </row>
    <row r="115" spans="1:9" ht="12.75">
      <c r="A115" s="88">
        <v>41033900</v>
      </c>
      <c r="B115" s="89" t="s">
        <v>205</v>
      </c>
      <c r="C115" s="134">
        <v>54144043</v>
      </c>
      <c r="D115" s="134">
        <v>92305200</v>
      </c>
      <c r="E115" s="134">
        <v>54144043</v>
      </c>
      <c r="F115" s="137">
        <v>52843183</v>
      </c>
      <c r="G115" s="164">
        <f>F115/C115*100</f>
        <v>97.59740882297984</v>
      </c>
      <c r="H115" s="166">
        <f>F115/D115*100</f>
        <v>57.24832728817011</v>
      </c>
      <c r="I115" s="165">
        <f>F115/E115*100</f>
        <v>97.59740882297984</v>
      </c>
    </row>
    <row r="116" spans="1:9" ht="12.75">
      <c r="A116" s="90">
        <v>41035000</v>
      </c>
      <c r="B116" s="91" t="s">
        <v>13</v>
      </c>
      <c r="C116" s="134">
        <f>C117+C121+C124+C128+C130+C131+C133</f>
        <v>34179502</v>
      </c>
      <c r="D116" s="134">
        <f>D117+D121+D124+D128+D130+D131+D133</f>
        <v>34179502</v>
      </c>
      <c r="E116" s="134">
        <f>E117+E121+E124+E128+E130+E131+E133</f>
        <v>34144708</v>
      </c>
      <c r="F116" s="134">
        <f>F117+F121+F124+F128+F130+F131+F133</f>
        <v>33438758</v>
      </c>
      <c r="G116" s="164">
        <f>F116/C116*100</f>
        <v>97.83278293522241</v>
      </c>
      <c r="H116" s="166">
        <f>F116/D116*100</f>
        <v>97.83278293522241</v>
      </c>
      <c r="I116" s="165">
        <f>F116/E116*100</f>
        <v>97.93247609556363</v>
      </c>
    </row>
    <row r="117" spans="1:9" ht="12.75">
      <c r="A117" s="88">
        <v>41035000</v>
      </c>
      <c r="B117" s="89" t="s">
        <v>9</v>
      </c>
      <c r="C117" s="129">
        <v>7500</v>
      </c>
      <c r="D117" s="129">
        <v>7500</v>
      </c>
      <c r="E117" s="137">
        <v>7500</v>
      </c>
      <c r="F117" s="137">
        <v>0</v>
      </c>
      <c r="G117" s="164">
        <f>F117/C117*100</f>
        <v>0</v>
      </c>
      <c r="H117" s="166">
        <f>F117/D117*100</f>
        <v>0</v>
      </c>
      <c r="I117" s="165">
        <v>0</v>
      </c>
    </row>
    <row r="118" spans="1:9" ht="12.75">
      <c r="A118" s="88"/>
      <c r="B118" s="89" t="s">
        <v>175</v>
      </c>
      <c r="C118" s="129"/>
      <c r="D118" s="129"/>
      <c r="E118" s="137"/>
      <c r="F118" s="137"/>
      <c r="G118" s="164"/>
      <c r="H118" s="166"/>
      <c r="I118" s="165"/>
    </row>
    <row r="119" spans="1:9" ht="12.75">
      <c r="A119" s="88"/>
      <c r="B119" s="89" t="s">
        <v>176</v>
      </c>
      <c r="C119" s="129"/>
      <c r="D119" s="129"/>
      <c r="E119" s="137"/>
      <c r="F119" s="137"/>
      <c r="G119" s="164"/>
      <c r="H119" s="166"/>
      <c r="I119" s="165"/>
    </row>
    <row r="120" spans="1:9" ht="12.75">
      <c r="A120" s="88"/>
      <c r="B120" s="89" t="s">
        <v>48</v>
      </c>
      <c r="C120" s="129"/>
      <c r="D120" s="129"/>
      <c r="E120" s="137"/>
      <c r="F120" s="137"/>
      <c r="G120" s="164"/>
      <c r="H120" s="166"/>
      <c r="I120" s="165"/>
    </row>
    <row r="121" spans="1:9" ht="12.75">
      <c r="A121" s="88">
        <v>41035000</v>
      </c>
      <c r="B121" s="89" t="s">
        <v>233</v>
      </c>
      <c r="C121" s="129">
        <v>9969</v>
      </c>
      <c r="D121" s="129">
        <v>9969</v>
      </c>
      <c r="E121" s="137">
        <v>9969</v>
      </c>
      <c r="F121" s="137">
        <v>4466</v>
      </c>
      <c r="G121" s="164">
        <f>F121/C121*100</f>
        <v>44.798876517203325</v>
      </c>
      <c r="H121" s="166">
        <f>F121/D121*100</f>
        <v>44.798876517203325</v>
      </c>
      <c r="I121" s="165">
        <f>F121/E121*100</f>
        <v>44.798876517203325</v>
      </c>
    </row>
    <row r="122" spans="1:9" ht="12.75">
      <c r="A122" s="88"/>
      <c r="B122" s="89" t="s">
        <v>42</v>
      </c>
      <c r="C122" s="129"/>
      <c r="D122" s="129"/>
      <c r="E122" s="137"/>
      <c r="F122" s="137"/>
      <c r="G122" s="164"/>
      <c r="H122" s="166"/>
      <c r="I122" s="165"/>
    </row>
    <row r="123" spans="1:9" ht="12.75">
      <c r="A123" s="88"/>
      <c r="B123" s="89" t="s">
        <v>43</v>
      </c>
      <c r="C123" s="129"/>
      <c r="D123" s="129"/>
      <c r="E123" s="137"/>
      <c r="F123" s="137"/>
      <c r="G123" s="164"/>
      <c r="H123" s="166"/>
      <c r="I123" s="165"/>
    </row>
    <row r="124" spans="1:9" ht="12.75">
      <c r="A124" s="88">
        <v>41035000</v>
      </c>
      <c r="B124" s="89" t="s">
        <v>9</v>
      </c>
      <c r="C124" s="129">
        <v>360000</v>
      </c>
      <c r="D124" s="129">
        <v>360000</v>
      </c>
      <c r="E124" s="137">
        <v>360000</v>
      </c>
      <c r="F124" s="137">
        <v>198240</v>
      </c>
      <c r="G124" s="164">
        <f>F124/C124*100</f>
        <v>55.06666666666666</v>
      </c>
      <c r="H124" s="166">
        <f>F124/D124*100</f>
        <v>55.06666666666666</v>
      </c>
      <c r="I124" s="165">
        <f>F124/E124*100</f>
        <v>55.06666666666666</v>
      </c>
    </row>
    <row r="125" spans="1:9" ht="12.75">
      <c r="A125" s="88"/>
      <c r="B125" s="89" t="s">
        <v>175</v>
      </c>
      <c r="C125" s="129"/>
      <c r="D125" s="129"/>
      <c r="E125" s="137"/>
      <c r="F125" s="137"/>
      <c r="G125" s="164"/>
      <c r="H125" s="166"/>
      <c r="I125" s="165"/>
    </row>
    <row r="126" spans="1:9" ht="12.75">
      <c r="A126" s="88"/>
      <c r="B126" s="89" t="s">
        <v>178</v>
      </c>
      <c r="C126" s="129"/>
      <c r="D126" s="129"/>
      <c r="E126" s="137"/>
      <c r="F126" s="137"/>
      <c r="G126" s="164"/>
      <c r="H126" s="166"/>
      <c r="I126" s="165"/>
    </row>
    <row r="127" spans="1:9" ht="12.75">
      <c r="A127" s="88"/>
      <c r="B127" s="85" t="s">
        <v>47</v>
      </c>
      <c r="C127" s="129"/>
      <c r="D127" s="129"/>
      <c r="E127" s="137"/>
      <c r="F127" s="137"/>
      <c r="G127" s="164"/>
      <c r="H127" s="166"/>
      <c r="I127" s="165"/>
    </row>
    <row r="128" spans="1:9" ht="12.75">
      <c r="A128" s="88">
        <v>41035000</v>
      </c>
      <c r="B128" s="89" t="s">
        <v>165</v>
      </c>
      <c r="C128" s="134">
        <v>50000</v>
      </c>
      <c r="D128" s="129">
        <v>50000</v>
      </c>
      <c r="E128" s="137">
        <v>50000</v>
      </c>
      <c r="F128" s="137">
        <v>0</v>
      </c>
      <c r="G128" s="164">
        <f>F128/C128*100</f>
        <v>0</v>
      </c>
      <c r="H128" s="166">
        <f>F128/D128*100</f>
        <v>0</v>
      </c>
      <c r="I128" s="165">
        <f>F128/E128*100</f>
        <v>0</v>
      </c>
    </row>
    <row r="129" spans="1:9" ht="12.75">
      <c r="A129" s="88"/>
      <c r="B129" s="85" t="s">
        <v>265</v>
      </c>
      <c r="C129" s="134"/>
      <c r="D129" s="129"/>
      <c r="E129" s="137"/>
      <c r="F129" s="137"/>
      <c r="G129" s="164"/>
      <c r="H129" s="166"/>
      <c r="I129" s="165"/>
    </row>
    <row r="130" spans="1:9" ht="12.75">
      <c r="A130" s="88">
        <v>41035000</v>
      </c>
      <c r="B130" s="89" t="s">
        <v>217</v>
      </c>
      <c r="C130" s="134">
        <v>33260600</v>
      </c>
      <c r="D130" s="129">
        <v>33260600</v>
      </c>
      <c r="E130" s="137">
        <v>33260600</v>
      </c>
      <c r="F130" s="137">
        <v>33236052</v>
      </c>
      <c r="G130" s="164">
        <f>F130/C130*100</f>
        <v>99.92619495739704</v>
      </c>
      <c r="H130" s="166">
        <f>F130/D130*100</f>
        <v>99.92619495739704</v>
      </c>
      <c r="I130" s="165">
        <f>F130/E130*100</f>
        <v>99.92619495739704</v>
      </c>
    </row>
    <row r="131" spans="1:9" ht="12.75">
      <c r="A131" s="88">
        <v>41035000</v>
      </c>
      <c r="B131" s="89" t="s">
        <v>266</v>
      </c>
      <c r="C131" s="134">
        <v>391433</v>
      </c>
      <c r="D131" s="129">
        <v>391433</v>
      </c>
      <c r="E131" s="137">
        <v>356639</v>
      </c>
      <c r="F131" s="137">
        <v>0</v>
      </c>
      <c r="G131" s="164">
        <f>F131/C131*100</f>
        <v>0</v>
      </c>
      <c r="H131" s="166">
        <f>F131/D131*100</f>
        <v>0</v>
      </c>
      <c r="I131" s="165">
        <f>F131/E131*100</f>
        <v>0</v>
      </c>
    </row>
    <row r="132" spans="1:9" ht="12.75">
      <c r="A132" s="88"/>
      <c r="B132" s="85" t="s">
        <v>250</v>
      </c>
      <c r="C132" s="134"/>
      <c r="D132" s="129"/>
      <c r="E132" s="137"/>
      <c r="F132" s="137"/>
      <c r="G132" s="164"/>
      <c r="H132" s="166"/>
      <c r="I132" s="165"/>
    </row>
    <row r="133" spans="1:9" ht="12.75">
      <c r="A133" s="88">
        <v>41035000</v>
      </c>
      <c r="B133" s="89" t="s">
        <v>267</v>
      </c>
      <c r="C133" s="134">
        <v>100000</v>
      </c>
      <c r="D133" s="129">
        <v>100000</v>
      </c>
      <c r="E133" s="137">
        <v>100000</v>
      </c>
      <c r="F133" s="137">
        <v>0</v>
      </c>
      <c r="G133" s="164">
        <f>F133/C133*100</f>
        <v>0</v>
      </c>
      <c r="H133" s="166">
        <f>F133/D133*100</f>
        <v>0</v>
      </c>
      <c r="I133" s="165">
        <f>F133/E133*100</f>
        <v>0</v>
      </c>
    </row>
    <row r="134" spans="1:9" ht="12.75">
      <c r="A134" s="88"/>
      <c r="B134" s="85" t="s">
        <v>268</v>
      </c>
      <c r="C134" s="134"/>
      <c r="D134" s="129"/>
      <c r="E134" s="137"/>
      <c r="F134" s="137"/>
      <c r="G134" s="164"/>
      <c r="H134" s="166"/>
      <c r="I134" s="165"/>
    </row>
    <row r="135" spans="1:9" ht="12.75">
      <c r="A135" s="88"/>
      <c r="B135" s="85" t="s">
        <v>269</v>
      </c>
      <c r="C135" s="134"/>
      <c r="D135" s="129"/>
      <c r="E135" s="137"/>
      <c r="F135" s="137"/>
      <c r="G135" s="164"/>
      <c r="H135" s="166"/>
      <c r="I135" s="165"/>
    </row>
    <row r="136" spans="1:9" ht="12.75">
      <c r="A136" s="88"/>
      <c r="B136" s="85" t="s">
        <v>270</v>
      </c>
      <c r="C136" s="134"/>
      <c r="D136" s="129"/>
      <c r="E136" s="137"/>
      <c r="F136" s="137"/>
      <c r="G136" s="164"/>
      <c r="H136" s="166"/>
      <c r="I136" s="165"/>
    </row>
    <row r="137" spans="1:9" ht="12.75">
      <c r="A137" s="88"/>
      <c r="B137" s="85" t="s">
        <v>271</v>
      </c>
      <c r="C137" s="134"/>
      <c r="D137" s="129"/>
      <c r="E137" s="137"/>
      <c r="F137" s="137"/>
      <c r="G137" s="164"/>
      <c r="H137" s="166"/>
      <c r="I137" s="165"/>
    </row>
    <row r="138" spans="1:9" ht="12.75">
      <c r="A138" s="88">
        <v>41035200</v>
      </c>
      <c r="B138" s="85" t="s">
        <v>272</v>
      </c>
      <c r="C138" s="134">
        <v>493326</v>
      </c>
      <c r="D138" s="134">
        <v>493326</v>
      </c>
      <c r="E138" s="137">
        <v>493326</v>
      </c>
      <c r="F138" s="137">
        <v>41599</v>
      </c>
      <c r="G138" s="164">
        <f>F138/C138*100</f>
        <v>8.43235507554842</v>
      </c>
      <c r="H138" s="166">
        <f>F138/D138*100</f>
        <v>8.43235507554842</v>
      </c>
      <c r="I138" s="165">
        <f>F138/E138*100</f>
        <v>8.43235507554842</v>
      </c>
    </row>
    <row r="139" spans="1:9" ht="12.75">
      <c r="A139" s="88"/>
      <c r="B139" s="85" t="s">
        <v>254</v>
      </c>
      <c r="C139" s="134"/>
      <c r="D139" s="129"/>
      <c r="E139" s="137"/>
      <c r="F139" s="137"/>
      <c r="G139" s="164"/>
      <c r="H139" s="166"/>
      <c r="I139" s="165"/>
    </row>
    <row r="140" spans="1:9" ht="12.75">
      <c r="A140" s="54">
        <v>41035800</v>
      </c>
      <c r="B140" s="55" t="s">
        <v>154</v>
      </c>
      <c r="C140" s="129">
        <v>1160633</v>
      </c>
      <c r="D140" s="129">
        <v>1160633</v>
      </c>
      <c r="E140" s="136">
        <v>556371</v>
      </c>
      <c r="F140" s="137">
        <v>483097</v>
      </c>
      <c r="G140" s="164">
        <f>F140/C140*100</f>
        <v>41.62357954667841</v>
      </c>
      <c r="H140" s="166">
        <f>F140/D140*100</f>
        <v>41.62357954667841</v>
      </c>
      <c r="I140" s="165">
        <f>F140/E140*100</f>
        <v>86.83001090998633</v>
      </c>
    </row>
    <row r="141" spans="1:9" ht="12.75">
      <c r="A141" s="54"/>
      <c r="B141" s="55" t="s">
        <v>50</v>
      </c>
      <c r="C141" s="129"/>
      <c r="D141" s="129"/>
      <c r="E141" s="136"/>
      <c r="F141" s="137"/>
      <c r="G141" s="164"/>
      <c r="H141" s="166"/>
      <c r="I141" s="165"/>
    </row>
    <row r="142" spans="1:9" ht="12.75">
      <c r="A142" s="54"/>
      <c r="B142" s="55" t="s">
        <v>51</v>
      </c>
      <c r="C142" s="129"/>
      <c r="D142" s="129"/>
      <c r="E142" s="127"/>
      <c r="F142" s="138"/>
      <c r="G142" s="164"/>
      <c r="H142" s="166"/>
      <c r="I142" s="165"/>
    </row>
    <row r="143" spans="1:9" ht="12.75">
      <c r="A143" s="54"/>
      <c r="B143" s="55" t="s">
        <v>52</v>
      </c>
      <c r="C143" s="129"/>
      <c r="D143" s="129"/>
      <c r="E143" s="139"/>
      <c r="F143" s="136"/>
      <c r="G143" s="159"/>
      <c r="H143" s="166"/>
      <c r="I143" s="161"/>
    </row>
    <row r="144" spans="1:9" ht="12.75">
      <c r="A144" s="54"/>
      <c r="B144" s="55" t="s">
        <v>53</v>
      </c>
      <c r="C144" s="129"/>
      <c r="D144" s="129"/>
      <c r="E144" s="136"/>
      <c r="F144" s="136"/>
      <c r="G144" s="159"/>
      <c r="H144" s="166"/>
      <c r="I144" s="161"/>
    </row>
    <row r="145" spans="1:9" ht="13.5" thickBot="1">
      <c r="A145" s="54"/>
      <c r="B145" s="55"/>
      <c r="C145" s="129"/>
      <c r="D145" s="129"/>
      <c r="E145" s="136"/>
      <c r="F145" s="136"/>
      <c r="G145" s="159"/>
      <c r="H145" s="166"/>
      <c r="I145" s="161"/>
    </row>
    <row r="146" spans="1:9" ht="13.5" thickBot="1">
      <c r="A146" s="11">
        <v>900102</v>
      </c>
      <c r="B146" s="32" t="s">
        <v>115</v>
      </c>
      <c r="C146" s="140">
        <f>C98+C100</f>
        <v>343174618</v>
      </c>
      <c r="D146" s="140">
        <f>D98+D100</f>
        <v>353218115</v>
      </c>
      <c r="E146" s="140">
        <f>E98+E100</f>
        <v>238943230</v>
      </c>
      <c r="F146" s="140">
        <f>F98+F100</f>
        <v>236749994</v>
      </c>
      <c r="G146" s="168">
        <f>F146/C146*100</f>
        <v>68.98820063667995</v>
      </c>
      <c r="H146" s="170">
        <f>F146/D146*100</f>
        <v>67.02657195257383</v>
      </c>
      <c r="I146" s="169">
        <f>F146/E146*100</f>
        <v>99.0821100057951</v>
      </c>
    </row>
    <row r="147" spans="1:9" ht="13.5" thickBot="1">
      <c r="A147" s="10">
        <v>602100</v>
      </c>
      <c r="B147" s="15" t="s">
        <v>116</v>
      </c>
      <c r="C147" s="140"/>
      <c r="D147" s="126"/>
      <c r="E147" s="136"/>
      <c r="F147" s="137">
        <v>22565602</v>
      </c>
      <c r="G147" s="40"/>
      <c r="H147" s="40"/>
      <c r="I147" s="40"/>
    </row>
    <row r="148" spans="1:9" ht="13.5" thickBot="1">
      <c r="A148" s="10">
        <v>603000</v>
      </c>
      <c r="B148" s="15" t="s">
        <v>122</v>
      </c>
      <c r="C148" s="140"/>
      <c r="D148" s="140"/>
      <c r="E148" s="141"/>
      <c r="F148" s="142"/>
      <c r="G148" s="43"/>
      <c r="H148" s="43"/>
      <c r="I148" s="43"/>
    </row>
    <row r="149" spans="1:9" ht="15.75" customHeight="1" thickBot="1">
      <c r="A149" s="10">
        <v>208400</v>
      </c>
      <c r="B149" s="15" t="s">
        <v>288</v>
      </c>
      <c r="C149" s="140"/>
      <c r="D149" s="140"/>
      <c r="E149" s="150"/>
      <c r="F149" s="178">
        <v>-232660</v>
      </c>
      <c r="G149" s="43"/>
      <c r="H149" s="43"/>
      <c r="I149" s="43"/>
    </row>
    <row r="150" spans="1:9" ht="13.5" thickBot="1">
      <c r="A150" s="9"/>
      <c r="B150" s="31" t="s">
        <v>117</v>
      </c>
      <c r="C150" s="140">
        <f>C146</f>
        <v>343174618</v>
      </c>
      <c r="D150" s="140">
        <f>D146</f>
        <v>353218115</v>
      </c>
      <c r="E150" s="140">
        <f>E146</f>
        <v>238943230</v>
      </c>
      <c r="F150" s="140">
        <f>F146+F147+F148+F149</f>
        <v>259082936</v>
      </c>
      <c r="G150" s="43">
        <f>F150/C150*100</f>
        <v>75.49594941196962</v>
      </c>
      <c r="H150" s="43">
        <f aca="true" t="shared" si="11" ref="H150:H162">F150/D150*100</f>
        <v>73.34927768356388</v>
      </c>
      <c r="I150" s="43">
        <f>F150/E150*100</f>
        <v>108.42865730073206</v>
      </c>
    </row>
    <row r="151" spans="1:9" ht="12.75">
      <c r="A151" s="7"/>
      <c r="B151" s="30" t="s">
        <v>118</v>
      </c>
      <c r="C151" s="143">
        <f>C152</f>
        <v>9665941</v>
      </c>
      <c r="D151" s="143">
        <f>D152</f>
        <v>12764610</v>
      </c>
      <c r="E151" s="143">
        <f>E152</f>
        <v>12764610</v>
      </c>
      <c r="F151" s="143">
        <f>F152</f>
        <v>7423559</v>
      </c>
      <c r="G151" s="173">
        <f>F151/C151*100</f>
        <v>76.80120331791804</v>
      </c>
      <c r="H151" s="45">
        <f t="shared" si="11"/>
        <v>58.157350675030415</v>
      </c>
      <c r="I151" s="172">
        <f>F151/E151*100</f>
        <v>58.157350675030415</v>
      </c>
    </row>
    <row r="152" spans="1:9" ht="12.75">
      <c r="A152" s="7">
        <v>25000000</v>
      </c>
      <c r="B152" s="8" t="s">
        <v>79</v>
      </c>
      <c r="C152" s="126">
        <f>C153+C160</f>
        <v>9665941</v>
      </c>
      <c r="D152" s="126">
        <f>D153+D160</f>
        <v>12764610</v>
      </c>
      <c r="E152" s="126">
        <f>E153+E160</f>
        <v>12764610</v>
      </c>
      <c r="F152" s="126">
        <f>F153+F160</f>
        <v>7423559</v>
      </c>
      <c r="G152" s="171">
        <f>F152/C152*100</f>
        <v>76.80120331791804</v>
      </c>
      <c r="H152" s="40">
        <f t="shared" si="11"/>
        <v>58.157350675030415</v>
      </c>
      <c r="I152" s="172">
        <f>F152/E152*100</f>
        <v>58.157350675030415</v>
      </c>
    </row>
    <row r="153" spans="1:9" ht="12.75">
      <c r="A153" s="7">
        <v>25010000</v>
      </c>
      <c r="B153" s="8" t="s">
        <v>100</v>
      </c>
      <c r="C153" s="126">
        <f>C155+C157+C158</f>
        <v>9665941</v>
      </c>
      <c r="D153" s="126">
        <f>D155+D157+D158</f>
        <v>9691654</v>
      </c>
      <c r="E153" s="126">
        <f>E155+E157+E158</f>
        <v>9691654</v>
      </c>
      <c r="F153" s="126">
        <f>F155+F157+F158</f>
        <v>4254692</v>
      </c>
      <c r="G153" s="171">
        <f>F153/C153*100</f>
        <v>44.01735951005701</v>
      </c>
      <c r="H153" s="40">
        <f t="shared" si="11"/>
        <v>43.90057672302375</v>
      </c>
      <c r="I153" s="172">
        <f>F153/E153*100</f>
        <v>43.90057672302375</v>
      </c>
    </row>
    <row r="154" spans="1:9" ht="12.75">
      <c r="A154" s="7"/>
      <c r="B154" s="8" t="s">
        <v>228</v>
      </c>
      <c r="C154" s="126"/>
      <c r="D154" s="126"/>
      <c r="E154" s="126"/>
      <c r="F154" s="126"/>
      <c r="G154" s="171"/>
      <c r="H154" s="38"/>
      <c r="I154" s="172"/>
    </row>
    <row r="155" spans="1:9" ht="12.75">
      <c r="A155" s="12">
        <v>25010100</v>
      </c>
      <c r="B155" s="13" t="s">
        <v>207</v>
      </c>
      <c r="C155" s="128">
        <v>9330718</v>
      </c>
      <c r="D155" s="128">
        <v>9330718</v>
      </c>
      <c r="E155" s="128">
        <v>9330718</v>
      </c>
      <c r="F155" s="131">
        <v>4076103</v>
      </c>
      <c r="G155" s="159">
        <f>F155/C155*100</f>
        <v>43.68477324038729</v>
      </c>
      <c r="H155" s="40">
        <f t="shared" si="11"/>
        <v>43.68477324038729</v>
      </c>
      <c r="I155" s="161">
        <f>F155/E155*100</f>
        <v>43.68477324038729</v>
      </c>
    </row>
    <row r="156" spans="1:9" ht="12.75">
      <c r="A156" s="12"/>
      <c r="B156" s="13" t="s">
        <v>208</v>
      </c>
      <c r="C156" s="128"/>
      <c r="D156" s="128"/>
      <c r="E156" s="128"/>
      <c r="F156" s="144"/>
      <c r="G156" s="159"/>
      <c r="H156" s="40"/>
      <c r="I156" s="161"/>
    </row>
    <row r="157" spans="1:9" ht="12.75">
      <c r="A157" s="12">
        <v>25010300</v>
      </c>
      <c r="B157" s="13" t="s">
        <v>99</v>
      </c>
      <c r="C157" s="128">
        <v>335223</v>
      </c>
      <c r="D157" s="128">
        <v>335223</v>
      </c>
      <c r="E157" s="128">
        <v>335223</v>
      </c>
      <c r="F157" s="145">
        <v>145295</v>
      </c>
      <c r="G157" s="171">
        <f>F157/C157*100</f>
        <v>43.342789725048696</v>
      </c>
      <c r="H157" s="40">
        <f t="shared" si="11"/>
        <v>43.342789725048696</v>
      </c>
      <c r="I157" s="172">
        <f>F157/E157*100</f>
        <v>43.342789725048696</v>
      </c>
    </row>
    <row r="158" spans="1:9" ht="12.75">
      <c r="A158" s="12">
        <v>25010400</v>
      </c>
      <c r="B158" s="13" t="s">
        <v>209</v>
      </c>
      <c r="C158" s="128">
        <v>0</v>
      </c>
      <c r="D158" s="128">
        <v>25713</v>
      </c>
      <c r="E158" s="128">
        <v>25713</v>
      </c>
      <c r="F158" s="131">
        <v>33294</v>
      </c>
      <c r="G158" s="159">
        <v>0</v>
      </c>
      <c r="H158" s="40">
        <f t="shared" si="11"/>
        <v>129.48314082370786</v>
      </c>
      <c r="I158" s="161">
        <f>F158/E158*100</f>
        <v>129.48314082370786</v>
      </c>
    </row>
    <row r="159" spans="1:9" ht="12.75">
      <c r="A159" s="12"/>
      <c r="B159" s="13" t="s">
        <v>210</v>
      </c>
      <c r="C159" s="128"/>
      <c r="D159" s="128"/>
      <c r="E159" s="128"/>
      <c r="F159" s="131"/>
      <c r="G159" s="159"/>
      <c r="H159" s="40"/>
      <c r="I159" s="161"/>
    </row>
    <row r="160" spans="1:9" ht="12.75">
      <c r="A160" s="7">
        <v>25020000</v>
      </c>
      <c r="B160" s="8" t="s">
        <v>104</v>
      </c>
      <c r="C160" s="126">
        <f>C161+C162</f>
        <v>0</v>
      </c>
      <c r="D160" s="126">
        <f>D161+D162</f>
        <v>3072956</v>
      </c>
      <c r="E160" s="126">
        <f>E161+E162</f>
        <v>3072956</v>
      </c>
      <c r="F160" s="145">
        <f>F161+F162</f>
        <v>3168867</v>
      </c>
      <c r="G160" s="159">
        <v>0</v>
      </c>
      <c r="H160" s="40">
        <f t="shared" si="11"/>
        <v>103.12113157493957</v>
      </c>
      <c r="I160" s="161">
        <f>F160/E160*100</f>
        <v>103.12113157493957</v>
      </c>
    </row>
    <row r="161" spans="1:9" ht="12.75">
      <c r="A161" s="12">
        <v>25020100</v>
      </c>
      <c r="B161" s="13" t="s">
        <v>211</v>
      </c>
      <c r="C161" s="128">
        <v>0</v>
      </c>
      <c r="D161" s="128">
        <v>1575151</v>
      </c>
      <c r="E161" s="128">
        <v>1575151</v>
      </c>
      <c r="F161" s="131">
        <v>1517424</v>
      </c>
      <c r="G161" s="159">
        <v>0</v>
      </c>
      <c r="H161" s="40">
        <f t="shared" si="11"/>
        <v>96.33514501149413</v>
      </c>
      <c r="I161" s="161">
        <f>F161/E161*100</f>
        <v>96.33514501149413</v>
      </c>
    </row>
    <row r="162" spans="1:9" ht="12.75">
      <c r="A162" s="12">
        <v>25020200</v>
      </c>
      <c r="B162" s="13" t="s">
        <v>101</v>
      </c>
      <c r="C162" s="128">
        <v>0</v>
      </c>
      <c r="D162" s="128">
        <v>1497805</v>
      </c>
      <c r="E162" s="128">
        <v>1497805</v>
      </c>
      <c r="F162" s="131">
        <v>1651443</v>
      </c>
      <c r="G162" s="159">
        <v>0</v>
      </c>
      <c r="H162" s="40">
        <f t="shared" si="11"/>
        <v>110.25754353871164</v>
      </c>
      <c r="I162" s="161">
        <f>F162/E162*100</f>
        <v>110.25754353871164</v>
      </c>
    </row>
    <row r="163" spans="1:9" ht="14.25">
      <c r="A163" s="12"/>
      <c r="B163" s="13" t="s">
        <v>102</v>
      </c>
      <c r="C163" s="146"/>
      <c r="D163" s="146"/>
      <c r="E163" s="139"/>
      <c r="F163" s="146"/>
      <c r="G163" s="174"/>
      <c r="H163" s="53"/>
      <c r="I163" s="176"/>
    </row>
    <row r="164" spans="1:9" ht="14.25">
      <c r="A164" s="12"/>
      <c r="B164" s="13" t="s">
        <v>103</v>
      </c>
      <c r="C164" s="146"/>
      <c r="D164" s="146"/>
      <c r="E164" s="146"/>
      <c r="F164" s="146"/>
      <c r="G164" s="174"/>
      <c r="H164" s="53"/>
      <c r="I164" s="176"/>
    </row>
    <row r="165" spans="1:9" ht="14.25">
      <c r="A165" s="12"/>
      <c r="B165" s="13" t="s">
        <v>38</v>
      </c>
      <c r="C165" s="146"/>
      <c r="D165" s="146"/>
      <c r="E165" s="146"/>
      <c r="F165" s="146"/>
      <c r="G165" s="174"/>
      <c r="H165" s="53"/>
      <c r="I165" s="176"/>
    </row>
    <row r="166" spans="1:9" ht="14.25">
      <c r="A166" s="12"/>
      <c r="B166" s="13" t="s">
        <v>39</v>
      </c>
      <c r="C166" s="146"/>
      <c r="D166" s="146"/>
      <c r="E166" s="146"/>
      <c r="F166" s="146"/>
      <c r="G166" s="174"/>
      <c r="H166" s="53"/>
      <c r="I166" s="176"/>
    </row>
    <row r="167" spans="1:9" ht="13.5" thickBot="1">
      <c r="A167" s="1"/>
      <c r="B167" s="4"/>
      <c r="C167" s="146"/>
      <c r="D167" s="146"/>
      <c r="E167" s="139"/>
      <c r="F167" s="146"/>
      <c r="G167" s="175"/>
      <c r="H167" s="48"/>
      <c r="I167" s="176"/>
    </row>
    <row r="168" spans="1:9" ht="13.5" thickBot="1">
      <c r="A168" s="10">
        <v>602100</v>
      </c>
      <c r="B168" s="33" t="s">
        <v>116</v>
      </c>
      <c r="C168" s="147"/>
      <c r="D168" s="147"/>
      <c r="E168" s="148"/>
      <c r="F168" s="141">
        <v>1797887</v>
      </c>
      <c r="G168" s="50"/>
      <c r="H168" s="43"/>
      <c r="I168" s="50"/>
    </row>
    <row r="169" spans="1:9" ht="13.5" thickBot="1">
      <c r="A169" s="10">
        <v>602300</v>
      </c>
      <c r="B169" s="93" t="s">
        <v>54</v>
      </c>
      <c r="C169" s="147"/>
      <c r="D169" s="147"/>
      <c r="E169" s="149"/>
      <c r="F169" s="150">
        <v>-8483</v>
      </c>
      <c r="G169" s="50"/>
      <c r="H169" s="50"/>
      <c r="I169" s="50"/>
    </row>
    <row r="170" spans="1:9" ht="13.5" thickBot="1">
      <c r="A170" s="10">
        <v>602400</v>
      </c>
      <c r="B170" s="15" t="s">
        <v>288</v>
      </c>
      <c r="C170" s="147"/>
      <c r="D170" s="147"/>
      <c r="E170" s="149"/>
      <c r="F170" s="150">
        <v>232660</v>
      </c>
      <c r="G170" s="50"/>
      <c r="H170" s="50"/>
      <c r="I170" s="50"/>
    </row>
    <row r="171" spans="1:9" ht="13.5" thickBot="1">
      <c r="A171" s="20"/>
      <c r="B171" s="8" t="s">
        <v>121</v>
      </c>
      <c r="C171" s="140">
        <f>C151</f>
        <v>9665941</v>
      </c>
      <c r="D171" s="140">
        <f>D151</f>
        <v>12764610</v>
      </c>
      <c r="E171" s="140">
        <f>E151</f>
        <v>12764610</v>
      </c>
      <c r="F171" s="140">
        <f>F151+F168+F169+F170</f>
        <v>9445623</v>
      </c>
      <c r="G171" s="43">
        <f>F171/C171*100</f>
        <v>97.7206771694551</v>
      </c>
      <c r="H171" s="43">
        <f>F171/D171*100</f>
        <v>73.99852404421287</v>
      </c>
      <c r="I171" s="43">
        <f>F171/E171*100</f>
        <v>73.99852404421287</v>
      </c>
    </row>
    <row r="172" spans="1:9" ht="13.5" thickBot="1">
      <c r="A172" s="10">
        <v>900103</v>
      </c>
      <c r="B172" s="33" t="s">
        <v>119</v>
      </c>
      <c r="C172" s="140">
        <f>C150+C171</f>
        <v>352840559</v>
      </c>
      <c r="D172" s="140">
        <f>D150+D171</f>
        <v>365982725</v>
      </c>
      <c r="E172" s="140">
        <f>E150+E171</f>
        <v>251707840</v>
      </c>
      <c r="F172" s="140">
        <f>F150+F171</f>
        <v>268528559</v>
      </c>
      <c r="G172" s="42">
        <f>F172/C172*100</f>
        <v>76.10478788522722</v>
      </c>
      <c r="H172" s="42">
        <f>F172/D172*100</f>
        <v>73.37192185778714</v>
      </c>
      <c r="I172" s="42">
        <f>F172/E172*100</f>
        <v>106.68263610700406</v>
      </c>
    </row>
    <row r="173" spans="3:9" ht="12.75">
      <c r="C173" s="151"/>
      <c r="D173" s="151"/>
      <c r="E173" s="151"/>
      <c r="F173" s="151"/>
      <c r="G173" s="5"/>
      <c r="H173" s="5"/>
      <c r="I173" s="5"/>
    </row>
    <row r="174" spans="3:9" ht="12.75">
      <c r="C174" s="151"/>
      <c r="D174" s="151"/>
      <c r="E174" s="151"/>
      <c r="F174" s="151"/>
      <c r="G174" s="5"/>
      <c r="H174" s="5"/>
      <c r="I174" s="5"/>
    </row>
    <row r="175" spans="3:9" ht="12.75">
      <c r="C175" s="151"/>
      <c r="D175" s="151"/>
      <c r="E175" s="151"/>
      <c r="F175" s="151"/>
      <c r="G175" s="5"/>
      <c r="H175" s="5"/>
      <c r="I175" s="5"/>
    </row>
    <row r="176" spans="3:9" ht="12.75">
      <c r="C176" s="151"/>
      <c r="D176" s="151"/>
      <c r="E176" s="151"/>
      <c r="F176" s="151"/>
      <c r="G176" s="5"/>
      <c r="H176" s="5"/>
      <c r="I176" s="5"/>
    </row>
    <row r="177" spans="3:9" ht="12.75">
      <c r="C177" s="151"/>
      <c r="D177" s="151"/>
      <c r="E177" s="151"/>
      <c r="F177" s="151"/>
      <c r="G177" s="5"/>
      <c r="H177" s="5"/>
      <c r="I177" s="5"/>
    </row>
    <row r="178" spans="3:9" ht="12.75">
      <c r="C178" s="151"/>
      <c r="D178" s="151"/>
      <c r="E178" s="151"/>
      <c r="F178" s="151"/>
      <c r="G178" s="5"/>
      <c r="H178" s="5"/>
      <c r="I178" s="5"/>
    </row>
    <row r="179" spans="7:9" ht="12.75">
      <c r="G179" s="5"/>
      <c r="H179" s="5"/>
      <c r="I179" s="5"/>
    </row>
    <row r="180" spans="2:9" ht="14.25">
      <c r="B180" s="34"/>
      <c r="C180" s="5"/>
      <c r="D180" s="5"/>
      <c r="E180" s="5"/>
      <c r="G180" s="5"/>
      <c r="H180" s="5"/>
      <c r="I180" s="5"/>
    </row>
    <row r="181" spans="2:9" ht="15">
      <c r="B181" s="154" t="s">
        <v>276</v>
      </c>
      <c r="C181" s="154"/>
      <c r="D181" s="154"/>
      <c r="E181" s="154"/>
      <c r="F181" s="154"/>
      <c r="G181" s="154"/>
      <c r="H181" s="154"/>
      <c r="I181" s="5"/>
    </row>
    <row r="182" spans="2:9" ht="15">
      <c r="B182" s="154" t="s">
        <v>277</v>
      </c>
      <c r="E182" s="154" t="s">
        <v>278</v>
      </c>
      <c r="G182" s="5"/>
      <c r="H182" s="5"/>
      <c r="I182" s="5"/>
    </row>
    <row r="183" spans="7:9" ht="12.75">
      <c r="G183" s="5"/>
      <c r="H183" s="5"/>
      <c r="I183" s="5"/>
    </row>
    <row r="184" spans="7:9" ht="12.75">
      <c r="G184" s="5"/>
      <c r="H184" s="5"/>
      <c r="I184" s="5"/>
    </row>
    <row r="185" spans="7:9" ht="12.75">
      <c r="G185" s="5"/>
      <c r="H185" s="5"/>
      <c r="I185" s="5"/>
    </row>
  </sheetData>
  <sheetProtection/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7"/>
  <sheetViews>
    <sheetView zoomScale="75" zoomScaleNormal="75" zoomScalePageLayoutView="0" workbookViewId="0" topLeftCell="A73">
      <selection activeCell="D136" sqref="D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309052755</v>
      </c>
      <c r="D79" s="118">
        <f aca="true" t="shared" si="1" ref="D79:F80">D80</f>
        <v>308852590</v>
      </c>
      <c r="E79" s="118">
        <f t="shared" si="1"/>
        <v>200165</v>
      </c>
      <c r="F79" s="114">
        <f t="shared" si="1"/>
        <v>200165</v>
      </c>
      <c r="G79" s="61"/>
    </row>
    <row r="80" spans="1:7" ht="15.75">
      <c r="A80" s="101">
        <v>41000000</v>
      </c>
      <c r="B80" s="107" t="s">
        <v>81</v>
      </c>
      <c r="C80" s="118">
        <f>D80+E80</f>
        <v>309052755</v>
      </c>
      <c r="D80" s="118">
        <f t="shared" si="1"/>
        <v>308852590</v>
      </c>
      <c r="E80" s="118">
        <f t="shared" si="1"/>
        <v>200165</v>
      </c>
      <c r="F80" s="114">
        <f t="shared" si="1"/>
        <v>200165</v>
      </c>
      <c r="G80" s="61"/>
    </row>
    <row r="81" spans="1:7" ht="15.75">
      <c r="A81" s="101">
        <v>41030000</v>
      </c>
      <c r="B81" s="107" t="s">
        <v>82</v>
      </c>
      <c r="C81" s="118">
        <f>D81+E81</f>
        <v>309052755</v>
      </c>
      <c r="D81" s="118">
        <f>D84+D88+D92+D95+D135+D97</f>
        <v>308852590</v>
      </c>
      <c r="E81" s="118">
        <f>E97</f>
        <v>200165</v>
      </c>
      <c r="F81" s="114">
        <f>F97</f>
        <v>200165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38389292</v>
      </c>
      <c r="D97" s="119">
        <f>D98+D100+D101+D103+D108+D112+D116+D119+D121+D122+D124+D126</f>
        <v>38189127</v>
      </c>
      <c r="E97" s="119">
        <f>E130</f>
        <v>200165</v>
      </c>
      <c r="F97" s="119">
        <f>F130</f>
        <v>200165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35040836</v>
      </c>
      <c r="D100" s="120">
        <v>35040836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20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</f>
        <v>750467</v>
      </c>
      <c r="D124" s="120">
        <v>750467</v>
      </c>
      <c r="E124" s="119"/>
      <c r="F124" s="115"/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285</v>
      </c>
      <c r="C130" s="120">
        <f>E130</f>
        <v>200165</v>
      </c>
      <c r="D130" s="119"/>
      <c r="E130" s="119">
        <f>F130</f>
        <v>200165</v>
      </c>
      <c r="F130" s="119">
        <v>200165</v>
      </c>
      <c r="G130" s="61"/>
    </row>
    <row r="131" spans="1:7" ht="15">
      <c r="A131" s="86"/>
      <c r="B131" s="58" t="s">
        <v>286</v>
      </c>
      <c r="C131" s="120"/>
      <c r="D131" s="119"/>
      <c r="E131" s="119"/>
      <c r="F131" s="115"/>
      <c r="G131" s="61"/>
    </row>
    <row r="132" spans="1:7" ht="15">
      <c r="A132" s="86"/>
      <c r="B132" s="58" t="s">
        <v>287</v>
      </c>
      <c r="C132" s="120"/>
      <c r="D132" s="119"/>
      <c r="E132" s="119"/>
      <c r="F132" s="115"/>
      <c r="G132" s="61"/>
    </row>
    <row r="133" spans="1:7" ht="15">
      <c r="A133" s="86">
        <v>41035200</v>
      </c>
      <c r="B133" s="58" t="s">
        <v>253</v>
      </c>
      <c r="C133" s="157">
        <f>D133</f>
        <v>493326</v>
      </c>
      <c r="D133" s="157">
        <v>493326</v>
      </c>
      <c r="E133" s="119"/>
      <c r="F133" s="115"/>
      <c r="G133" s="61"/>
    </row>
    <row r="134" spans="1:7" ht="15">
      <c r="A134" s="86"/>
      <c r="B134" s="58" t="s">
        <v>254</v>
      </c>
      <c r="C134" s="120"/>
      <c r="D134" s="119"/>
      <c r="E134" s="119"/>
      <c r="F134" s="115"/>
      <c r="G134" s="61"/>
    </row>
    <row r="135" spans="1:7" ht="18" customHeight="1">
      <c r="A135" s="97">
        <v>41035800</v>
      </c>
      <c r="B135" s="108" t="s">
        <v>237</v>
      </c>
      <c r="C135" s="120">
        <f>D135</f>
        <v>1087333</v>
      </c>
      <c r="D135" s="119">
        <v>1087333</v>
      </c>
      <c r="E135" s="119"/>
      <c r="F135" s="115"/>
      <c r="G135" s="61"/>
    </row>
    <row r="136" spans="1:7" ht="15">
      <c r="A136" s="97"/>
      <c r="B136" s="108" t="s">
        <v>0</v>
      </c>
      <c r="C136" s="120"/>
      <c r="D136" s="119"/>
      <c r="E136" s="119"/>
      <c r="F136" s="115"/>
      <c r="G136" s="61"/>
    </row>
    <row r="137" spans="1:7" ht="15">
      <c r="A137" s="97"/>
      <c r="B137" s="108" t="s">
        <v>1</v>
      </c>
      <c r="C137" s="119"/>
      <c r="D137" s="119"/>
      <c r="E137" s="119"/>
      <c r="F137" s="115"/>
      <c r="G137" s="61"/>
    </row>
    <row r="138" spans="1:7" ht="15">
      <c r="A138" s="97"/>
      <c r="B138" s="108" t="s">
        <v>2</v>
      </c>
      <c r="C138" s="119"/>
      <c r="D138" s="119"/>
      <c r="E138" s="119"/>
      <c r="F138" s="115"/>
      <c r="G138" s="61"/>
    </row>
    <row r="139" spans="1:7" ht="15.75" thickBot="1">
      <c r="A139" s="97"/>
      <c r="B139" s="108" t="s">
        <v>3</v>
      </c>
      <c r="C139" s="119"/>
      <c r="D139" s="119"/>
      <c r="E139" s="119"/>
      <c r="F139" s="115"/>
      <c r="G139" s="61"/>
    </row>
    <row r="140" spans="1:7" ht="16.5" thickBot="1">
      <c r="A140" s="110"/>
      <c r="B140" s="111" t="s">
        <v>84</v>
      </c>
      <c r="C140" s="121">
        <f>C78+C79</f>
        <v>445350886</v>
      </c>
      <c r="D140" s="121">
        <f>D79+D78</f>
        <v>435484780</v>
      </c>
      <c r="E140" s="121">
        <f>E78+E79</f>
        <v>9866106</v>
      </c>
      <c r="F140" s="116">
        <f>F79</f>
        <v>200165</v>
      </c>
      <c r="G140" s="61"/>
    </row>
    <row r="141" spans="1:7" ht="15.75">
      <c r="A141" s="107"/>
      <c r="B141" s="107"/>
      <c r="C141" s="123"/>
      <c r="D141" s="123"/>
      <c r="E141" s="123"/>
      <c r="F141" s="117"/>
      <c r="G141" s="61"/>
    </row>
    <row r="142" spans="1:7" ht="15">
      <c r="A142" s="78"/>
      <c r="B142" s="78"/>
      <c r="C142" s="124"/>
      <c r="D142" s="123"/>
      <c r="E142" s="123"/>
      <c r="F142" s="117"/>
      <c r="G142" s="61"/>
    </row>
    <row r="143" spans="1:7" ht="15">
      <c r="A143" s="78"/>
      <c r="B143" s="78"/>
      <c r="C143" s="124"/>
      <c r="D143" s="123"/>
      <c r="E143" s="123"/>
      <c r="F143" s="117"/>
      <c r="G143" s="61"/>
    </row>
    <row r="144" spans="1:7" ht="15">
      <c r="A144" s="78"/>
      <c r="B144" s="78"/>
      <c r="C144" s="78"/>
      <c r="D144" s="79"/>
      <c r="E144" s="80"/>
      <c r="F144" s="80"/>
      <c r="G144" s="61"/>
    </row>
    <row r="145" spans="1:7" ht="14.25">
      <c r="A145" s="60"/>
      <c r="B145" s="60"/>
      <c r="C145" s="60"/>
      <c r="D145" s="60"/>
      <c r="E145" s="60"/>
      <c r="F145" s="81"/>
      <c r="G145" s="61"/>
    </row>
    <row r="146" spans="1:7" ht="18">
      <c r="A146" s="82" t="s">
        <v>206</v>
      </c>
      <c r="B146" s="82"/>
      <c r="C146" s="82"/>
      <c r="D146" s="82" t="s">
        <v>11</v>
      </c>
      <c r="E146" s="60"/>
      <c r="F146" s="60"/>
      <c r="G146" s="61"/>
    </row>
    <row r="147" spans="1:7" ht="18">
      <c r="A147" s="82"/>
      <c r="B147" s="82"/>
      <c r="C147" s="82"/>
      <c r="D147" s="82"/>
      <c r="E147" s="60"/>
      <c r="F147" s="60"/>
      <c r="G147" s="61"/>
    </row>
    <row r="148" spans="1:7" ht="14.25">
      <c r="A148" s="60"/>
      <c r="B148" s="60"/>
      <c r="C148" s="60"/>
      <c r="D148" s="60"/>
      <c r="E148" s="60"/>
      <c r="F148" s="60"/>
      <c r="G148" s="61"/>
    </row>
    <row r="149" spans="1:7" ht="14.25">
      <c r="A149" s="60"/>
      <c r="B149" s="60"/>
      <c r="C149" s="60"/>
      <c r="D149" s="60"/>
      <c r="E149" s="60"/>
      <c r="F149" s="60"/>
      <c r="G149" s="61"/>
    </row>
    <row r="150" spans="1:7" ht="14.25">
      <c r="A150" s="60"/>
      <c r="B150" s="60"/>
      <c r="C150" s="60"/>
      <c r="D150" s="60"/>
      <c r="E150" s="60"/>
      <c r="F150" s="60"/>
      <c r="G150" s="61"/>
    </row>
    <row r="151" spans="1:7" ht="14.25">
      <c r="A151" s="60"/>
      <c r="B151" s="60"/>
      <c r="C151" s="60"/>
      <c r="D151" s="60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zoomScalePageLayoutView="0" workbookViewId="0" topLeftCell="A79">
      <selection activeCell="D101" sqref="D101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314076153</v>
      </c>
      <c r="D79" s="118">
        <f aca="true" t="shared" si="1" ref="D79:F80">D80</f>
        <v>312003717</v>
      </c>
      <c r="E79" s="118">
        <f t="shared" si="1"/>
        <v>2072436</v>
      </c>
      <c r="F79" s="114">
        <f t="shared" si="1"/>
        <v>2072436</v>
      </c>
      <c r="G79" s="61"/>
    </row>
    <row r="80" spans="1:7" ht="15.75">
      <c r="A80" s="101">
        <v>41000000</v>
      </c>
      <c r="B80" s="107" t="s">
        <v>81</v>
      </c>
      <c r="C80" s="118">
        <f>D80+E80</f>
        <v>314076153</v>
      </c>
      <c r="D80" s="118">
        <f t="shared" si="1"/>
        <v>312003717</v>
      </c>
      <c r="E80" s="118">
        <f t="shared" si="1"/>
        <v>2072436</v>
      </c>
      <c r="F80" s="114">
        <f t="shared" si="1"/>
        <v>2072436</v>
      </c>
      <c r="G80" s="61"/>
    </row>
    <row r="81" spans="1:7" ht="15.75">
      <c r="A81" s="101">
        <v>41030000</v>
      </c>
      <c r="B81" s="107" t="s">
        <v>82</v>
      </c>
      <c r="C81" s="118">
        <f>D81+E81</f>
        <v>314076153</v>
      </c>
      <c r="D81" s="118">
        <f>D84+D88+D92+D95+D139+D97</f>
        <v>312003717</v>
      </c>
      <c r="E81" s="118">
        <f>E97</f>
        <v>2072436</v>
      </c>
      <c r="F81" s="114">
        <f>F97</f>
        <v>2072436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43412690</v>
      </c>
      <c r="D97" s="119">
        <f>D98+D100+D101+D103+D108+D112+D116+D119+D121+D122+D124+D126+D130</f>
        <v>41340254</v>
      </c>
      <c r="E97" s="119">
        <f>E132+E124+E135</f>
        <v>2072436</v>
      </c>
      <c r="F97" s="119">
        <f>F132+F124+F135</f>
        <v>2072436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3795262</v>
      </c>
      <c r="D124" s="120">
        <v>3772262</v>
      </c>
      <c r="E124" s="119">
        <f>F124</f>
        <v>23000</v>
      </c>
      <c r="F124" s="115">
        <v>23000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291</v>
      </c>
      <c r="C130" s="120">
        <v>0</v>
      </c>
      <c r="D130" s="119">
        <v>78828</v>
      </c>
      <c r="E130" s="119"/>
      <c r="F130" s="115"/>
      <c r="G130" s="61"/>
    </row>
    <row r="131" spans="1:7" ht="15">
      <c r="A131" s="86"/>
      <c r="B131" s="58" t="s">
        <v>292</v>
      </c>
      <c r="C131" s="120"/>
      <c r="D131" s="119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19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19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293</v>
      </c>
      <c r="C135" s="120">
        <f>E135</f>
        <v>1849271</v>
      </c>
      <c r="D135" s="119"/>
      <c r="E135" s="119">
        <f>F135</f>
        <v>1849271</v>
      </c>
      <c r="F135" s="115">
        <v>1849271</v>
      </c>
      <c r="G135" s="61"/>
    </row>
    <row r="136" spans="1:7" ht="15">
      <c r="A136" s="86"/>
      <c r="B136" s="58" t="s">
        <v>294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450374284</v>
      </c>
      <c r="D144" s="121">
        <f>D79+D78</f>
        <v>438635907</v>
      </c>
      <c r="E144" s="121">
        <f>E78+E79</f>
        <v>11738377</v>
      </c>
      <c r="F144" s="116">
        <f>F79</f>
        <v>2072436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 t="s">
        <v>11</v>
      </c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06"/>
  <sheetViews>
    <sheetView zoomScale="75" zoomScaleNormal="75" zoomScalePageLayoutView="0" workbookViewId="0" topLeftCell="A180">
      <selection activeCell="B202" sqref="B202:E20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289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5" t="s">
        <v>106</v>
      </c>
      <c r="H10" s="196"/>
      <c r="I10" s="197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76528700</v>
      </c>
      <c r="F15" s="125">
        <f>F16+F32+F38+F35</f>
        <v>78755271</v>
      </c>
      <c r="G15" s="158">
        <f>F15/C15*100</f>
        <v>168.57838744961717</v>
      </c>
      <c r="H15" s="41">
        <f>F15/D15*100</f>
        <v>66.43391271918877</v>
      </c>
      <c r="I15" s="160">
        <f>F15/E15*100</f>
        <v>102.90945880434398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31238200</v>
      </c>
      <c r="F16" s="125">
        <f>F18</f>
        <v>31004930</v>
      </c>
      <c r="G16" s="159">
        <f>F16/C16*100</f>
        <v>176.0423456467676</v>
      </c>
      <c r="H16" s="40">
        <f>F16/D16*100</f>
        <v>63.346667252904744</v>
      </c>
      <c r="I16" s="161">
        <f>F16/E16*100</f>
        <v>99.25325402872124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31238200</v>
      </c>
      <c r="F18" s="127">
        <f>F19+F21+F24+F26+F29</f>
        <v>31004930</v>
      </c>
      <c r="G18" s="159">
        <f>F18/C18*100</f>
        <v>176.0423456467676</v>
      </c>
      <c r="H18" s="40">
        <f>F18/D18*100</f>
        <v>63.346667252904744</v>
      </c>
      <c r="I18" s="161">
        <f>F18/E18*100</f>
        <v>99.25325402872124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23897200</v>
      </c>
      <c r="F19" s="127">
        <v>23785574</v>
      </c>
      <c r="G19" s="159">
        <f>F19/C19*100</f>
        <v>178.87656047889783</v>
      </c>
      <c r="H19" s="40">
        <f>F19/D19*100</f>
        <v>62.50340035519258</v>
      </c>
      <c r="I19" s="161">
        <f>F19/E19*100</f>
        <v>99.53289088261387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4880000</v>
      </c>
      <c r="F21" s="127">
        <v>4853408</v>
      </c>
      <c r="G21" s="159">
        <f>F21/C21*100</f>
        <v>163.96648648648647</v>
      </c>
      <c r="H21" s="40">
        <f>F21/D21*100</f>
        <v>71.13304997801553</v>
      </c>
      <c r="I21" s="161">
        <f>F21/E21*100</f>
        <v>99.4550819672131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1430000</v>
      </c>
      <c r="F24" s="127">
        <v>1417359</v>
      </c>
      <c r="G24" s="159">
        <f>F24/C24*100</f>
        <v>174.9825925925926</v>
      </c>
      <c r="H24" s="40">
        <f>F24/D24*100</f>
        <v>63.81625393966681</v>
      </c>
      <c r="I24" s="161">
        <f>F24/E24*100</f>
        <v>99.11601398601398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826000</v>
      </c>
      <c r="F26" s="127">
        <v>819349</v>
      </c>
      <c r="G26" s="159">
        <f>F26/C26*100</f>
        <v>178.11934782608697</v>
      </c>
      <c r="H26" s="40">
        <f>F26/D26*100</f>
        <v>58.52492857142857</v>
      </c>
      <c r="I26" s="161">
        <f>F26/E26*100</f>
        <v>99.19479418886199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446000</v>
      </c>
      <c r="E29" s="127">
        <v>205000</v>
      </c>
      <c r="F29" s="128">
        <v>129240</v>
      </c>
      <c r="G29" s="159">
        <f>F29/C29*100</f>
        <v>152.0470588235294</v>
      </c>
      <c r="H29" s="40">
        <f>F29/D29*100</f>
        <v>28.977578475336323</v>
      </c>
      <c r="I29" s="161">
        <f>F29/E29*100</f>
        <v>63.04390243902439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0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0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/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 aca="true" t="shared" si="1" ref="C35:F36">C36</f>
        <v>0</v>
      </c>
      <c r="D35" s="127">
        <f t="shared" si="1"/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45290500</v>
      </c>
      <c r="F38" s="125">
        <f>F39+F44+F49+F52</f>
        <v>47764341</v>
      </c>
      <c r="G38" s="159">
        <f aca="true" t="shared" si="2" ref="G38:G45">F38/C38*100</f>
        <v>164.10986734283682</v>
      </c>
      <c r="H38" s="40">
        <f aca="true" t="shared" si="3" ref="H38:H45">F38/D38*100</f>
        <v>68.62501192854647</v>
      </c>
      <c r="I38" s="161">
        <f aca="true" t="shared" si="4" ref="I38:I45">F38/E38*100</f>
        <v>105.4621631467968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43407700</v>
      </c>
      <c r="F39" s="125">
        <f>F40+F41+F42+F43</f>
        <v>45900272</v>
      </c>
      <c r="G39" s="159">
        <f t="shared" si="2"/>
        <v>210.98044190717835</v>
      </c>
      <c r="H39" s="40">
        <f t="shared" si="3"/>
        <v>73.73236582049934</v>
      </c>
      <c r="I39" s="161">
        <f t="shared" si="4"/>
        <v>105.74223467265026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21900000</v>
      </c>
      <c r="E40" s="125">
        <v>14700000</v>
      </c>
      <c r="F40" s="126">
        <v>15964609</v>
      </c>
      <c r="G40" s="159">
        <f t="shared" si="2"/>
        <v>190.05486904761906</v>
      </c>
      <c r="H40" s="40">
        <f t="shared" si="3"/>
        <v>72.89775799086759</v>
      </c>
      <c r="I40" s="161">
        <f t="shared" si="4"/>
        <v>108.60278231292517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33267542</v>
      </c>
      <c r="E41" s="125">
        <v>22977700</v>
      </c>
      <c r="F41" s="126">
        <v>23969611</v>
      </c>
      <c r="G41" s="159">
        <f t="shared" si="2"/>
        <v>198.82388413779375</v>
      </c>
      <c r="H41" s="40">
        <f t="shared" si="3"/>
        <v>72.05104302566147</v>
      </c>
      <c r="I41" s="161">
        <f t="shared" si="4"/>
        <v>104.31684198157345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2030000</v>
      </c>
      <c r="E42" s="125">
        <v>1795000</v>
      </c>
      <c r="F42" s="126">
        <v>2452505</v>
      </c>
      <c r="G42" s="159">
        <f t="shared" si="2"/>
        <v>510.9385416666667</v>
      </c>
      <c r="H42" s="40">
        <f t="shared" si="3"/>
        <v>120.81305418719212</v>
      </c>
      <c r="I42" s="161">
        <f t="shared" si="4"/>
        <v>136.62980501392758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5055000</v>
      </c>
      <c r="E43" s="125">
        <v>3935000</v>
      </c>
      <c r="F43" s="126">
        <v>3513547</v>
      </c>
      <c r="G43" s="159">
        <f t="shared" si="2"/>
        <v>428.48134146341465</v>
      </c>
      <c r="H43" s="40">
        <f t="shared" si="3"/>
        <v>69.50636993076162</v>
      </c>
      <c r="I43" s="161">
        <f t="shared" si="4"/>
        <v>89.28963151207115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1595500</v>
      </c>
      <c r="F44" s="126">
        <f>F45+F47</f>
        <v>1561774</v>
      </c>
      <c r="G44" s="159">
        <f t="shared" si="2"/>
        <v>22.614740805097018</v>
      </c>
      <c r="H44" s="40">
        <f t="shared" si="3"/>
        <v>22.614740805097018</v>
      </c>
      <c r="I44" s="161">
        <f t="shared" si="4"/>
        <v>97.88617988091507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1073600</v>
      </c>
      <c r="F45" s="128">
        <v>1064213</v>
      </c>
      <c r="G45" s="159">
        <f t="shared" si="2"/>
        <v>22.430929095354525</v>
      </c>
      <c r="H45" s="40">
        <f t="shared" si="3"/>
        <v>22.430929095354525</v>
      </c>
      <c r="I45" s="161">
        <f t="shared" si="4"/>
        <v>99.12565201192251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521900</v>
      </c>
      <c r="F47" s="128">
        <v>497561</v>
      </c>
      <c r="G47" s="159">
        <f>F47/C47*100</f>
        <v>23.018180977054033</v>
      </c>
      <c r="H47" s="40">
        <f>F47/D47*100</f>
        <v>23.018180977054033</v>
      </c>
      <c r="I47" s="161">
        <f>F47/E47*100</f>
        <v>95.33646292393179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287300</v>
      </c>
      <c r="F49" s="126">
        <f>F50+F51</f>
        <v>396950</v>
      </c>
      <c r="G49" s="159">
        <f>F49/C49*100</f>
        <v>89.52413170951736</v>
      </c>
      <c r="H49" s="40">
        <f>F49/D49*100</f>
        <v>89.52413170951736</v>
      </c>
      <c r="I49" s="161">
        <f>F49/E49*100</f>
        <v>138.1656804733728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254000</v>
      </c>
      <c r="F50" s="128">
        <v>239413</v>
      </c>
      <c r="G50" s="159">
        <f>F50/C50*100</f>
        <v>60.04840732380236</v>
      </c>
      <c r="H50" s="40">
        <f>F50/D50*100</f>
        <v>60.04840732380236</v>
      </c>
      <c r="I50" s="161">
        <f>F50/E50*100</f>
        <v>94.25708661417322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33300</v>
      </c>
      <c r="F51" s="128">
        <v>157537</v>
      </c>
      <c r="G51" s="159">
        <f>F51/C51*100</f>
        <v>352.43176733780757</v>
      </c>
      <c r="H51" s="40">
        <f>F51/D51*100</f>
        <v>352.43176733780757</v>
      </c>
      <c r="I51" s="161">
        <f>F51/E51*100</f>
        <v>473.0840840840841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-94655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-63794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161"/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-2687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-23280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5535000</v>
      </c>
      <c r="F66" s="125">
        <f>F67+F73+F90</f>
        <v>5085619</v>
      </c>
      <c r="G66" s="159">
        <f>F66/C66*100</f>
        <v>63.11737036761238</v>
      </c>
      <c r="H66" s="40">
        <f>F66/D66*100</f>
        <v>63.11737036761238</v>
      </c>
      <c r="I66" s="161">
        <f>F66/E66*100</f>
        <v>91.88110207768744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20400</v>
      </c>
      <c r="F67" s="125">
        <f>F69+F72+F68</f>
        <v>24483</v>
      </c>
      <c r="G67" s="159">
        <f>F67/C67*100</f>
        <v>61.982278481012656</v>
      </c>
      <c r="H67" s="40">
        <f>F67/D67*100</f>
        <v>61.982278481012656</v>
      </c>
      <c r="I67" s="161">
        <f>F67/E67*100</f>
        <v>120.01470588235294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161">
        <v>0</v>
      </c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161">
        <v>0</v>
      </c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20400</v>
      </c>
      <c r="F72" s="131">
        <v>24481</v>
      </c>
      <c r="G72" s="159">
        <f>F72/C72*100</f>
        <v>76.50312500000001</v>
      </c>
      <c r="H72" s="40">
        <f>F72/D72*100</f>
        <v>76.50312500000001</v>
      </c>
      <c r="I72" s="161">
        <f>F72/E72*100</f>
        <v>120.00490196078431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3566000</v>
      </c>
      <c r="F73" s="125">
        <f>F74+F84</f>
        <v>5014299</v>
      </c>
      <c r="G73" s="159">
        <f>F73/C73*100</f>
        <v>95.65804383906598</v>
      </c>
      <c r="H73" s="40">
        <f>F73/D73*100</f>
        <v>95.65804383906598</v>
      </c>
      <c r="I73" s="161">
        <f>F73/E73*100</f>
        <v>140.6141054402692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3566000</v>
      </c>
      <c r="F74" s="125">
        <f>F77+F75+F78+F80</f>
        <v>3082685</v>
      </c>
      <c r="G74" s="159">
        <f>F74/C74*100</f>
        <v>58.80854270398138</v>
      </c>
      <c r="H74" s="40">
        <f>F74/D74*100</f>
        <v>58.80854270398138</v>
      </c>
      <c r="I74" s="161">
        <f>F74/E74*100</f>
        <v>86.44657879977566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200000</v>
      </c>
      <c r="F75" s="126">
        <v>206811</v>
      </c>
      <c r="G75" s="159">
        <f>F75/C75*100</f>
        <v>51.44552238805971</v>
      </c>
      <c r="H75" s="40">
        <f>F75/D75*100</f>
        <v>51.44552238805971</v>
      </c>
      <c r="I75" s="161">
        <f>F75/E75*100</f>
        <v>103.40549999999999</v>
      </c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2489000</v>
      </c>
      <c r="F77" s="126">
        <v>2210867</v>
      </c>
      <c r="G77" s="159">
        <f>F77/C77*100</f>
        <v>67.37161750365675</v>
      </c>
      <c r="H77" s="40">
        <f>F77/D77*100</f>
        <v>67.37161750365675</v>
      </c>
      <c r="I77" s="161">
        <f>F77/E77*100</f>
        <v>88.82551225391724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865000</v>
      </c>
      <c r="F78" s="126">
        <v>629220</v>
      </c>
      <c r="G78" s="159">
        <f>F78/C78*100</f>
        <v>41.17931937172774</v>
      </c>
      <c r="H78" s="40">
        <f>F78/D78*100</f>
        <v>41.17931937172774</v>
      </c>
      <c r="I78" s="161">
        <f>F78/E78*100</f>
        <v>72.7421965317919</v>
      </c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12000</v>
      </c>
      <c r="F80" s="126">
        <v>35787</v>
      </c>
      <c r="G80" s="159">
        <f>F80/C80*100</f>
        <v>118.1089108910891</v>
      </c>
      <c r="H80" s="40">
        <f>F80/D80*100</f>
        <v>118.1089108910891</v>
      </c>
      <c r="I80" s="161">
        <f>F80/E80*100</f>
        <v>298.225</v>
      </c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1921100</v>
      </c>
      <c r="F84" s="125">
        <f>F85+F87+F88</f>
        <v>1931614</v>
      </c>
      <c r="G84" s="159">
        <f>F84/C84*100</f>
        <v>71.0152205882353</v>
      </c>
      <c r="H84" s="40">
        <f>F84/D84*100</f>
        <v>71.0152205882353</v>
      </c>
      <c r="I84" s="161">
        <f>F84/E84*100</f>
        <v>100.54729061475196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11100</v>
      </c>
      <c r="F85" s="128">
        <v>181205</v>
      </c>
      <c r="G85" s="159">
        <f>F85/C85*100</f>
        <v>1285.1418439716313</v>
      </c>
      <c r="H85" s="40">
        <f>F85/D85*100</f>
        <v>1285.1418439716313</v>
      </c>
      <c r="I85" s="161">
        <f>F85/E85*100</f>
        <v>1632.4774774774774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8828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1910000</v>
      </c>
      <c r="F88" s="128">
        <v>1741581</v>
      </c>
      <c r="G88" s="159">
        <f>F88/C88*100</f>
        <v>64.3623563324587</v>
      </c>
      <c r="H88" s="40">
        <f>F88/D88*100</f>
        <v>64.3623563324587</v>
      </c>
      <c r="I88" s="161">
        <f>F88/E88*100</f>
        <v>91.18225130890052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5">
        <f>E91</f>
        <v>27500</v>
      </c>
      <c r="F90" s="126">
        <f>F91</f>
        <v>46837</v>
      </c>
      <c r="G90" s="159">
        <f aca="true" t="shared" si="5" ref="G90:G96">F90/C90*100</f>
        <v>83.6375</v>
      </c>
      <c r="H90" s="40">
        <f aca="true" t="shared" si="6" ref="H90:H96">F90/D90*100</f>
        <v>83.6375</v>
      </c>
      <c r="I90" s="161">
        <f aca="true" t="shared" si="7" ref="I90:I96">F90/E90*100</f>
        <v>170.31636363636363</v>
      </c>
    </row>
    <row r="91" spans="1:9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27500</v>
      </c>
      <c r="F91" s="125">
        <f>F92+F93</f>
        <v>46837</v>
      </c>
      <c r="G91" s="159">
        <f t="shared" si="5"/>
        <v>83.6375</v>
      </c>
      <c r="H91" s="40">
        <f t="shared" si="6"/>
        <v>83.6375</v>
      </c>
      <c r="I91" s="161">
        <f t="shared" si="7"/>
        <v>170.31636363636363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27500</v>
      </c>
      <c r="F92" s="128">
        <v>46357</v>
      </c>
      <c r="G92" s="159">
        <f t="shared" si="5"/>
        <v>82.78035714285714</v>
      </c>
      <c r="H92" s="40">
        <f t="shared" si="6"/>
        <v>82.78035714285714</v>
      </c>
      <c r="I92" s="161">
        <f t="shared" si="7"/>
        <v>168.57090909090908</v>
      </c>
    </row>
    <row r="93" spans="1:9" ht="12.75">
      <c r="A93" s="54">
        <v>24060600</v>
      </c>
      <c r="B93" s="55" t="s">
        <v>290</v>
      </c>
      <c r="C93" s="127">
        <v>0</v>
      </c>
      <c r="D93" s="127">
        <v>0</v>
      </c>
      <c r="E93" s="127">
        <v>0</v>
      </c>
      <c r="F93" s="128">
        <v>480</v>
      </c>
      <c r="G93" s="159">
        <v>0</v>
      </c>
      <c r="H93" s="40">
        <v>0</v>
      </c>
      <c r="I93" s="161">
        <v>0</v>
      </c>
    </row>
    <row r="94" spans="1:9" ht="12.75">
      <c r="A94" s="36">
        <v>30000000</v>
      </c>
      <c r="B94" s="37" t="s">
        <v>123</v>
      </c>
      <c r="C94" s="125">
        <f aca="true" t="shared" si="8" ref="C94:F95">C95</f>
        <v>28000</v>
      </c>
      <c r="D94" s="125">
        <f t="shared" si="8"/>
        <v>28000</v>
      </c>
      <c r="E94" s="125">
        <f t="shared" si="8"/>
        <v>16400</v>
      </c>
      <c r="F94" s="126">
        <f t="shared" si="8"/>
        <v>20600</v>
      </c>
      <c r="G94" s="159">
        <f t="shared" si="5"/>
        <v>73.57142857142858</v>
      </c>
      <c r="H94" s="40">
        <f t="shared" si="6"/>
        <v>73.57142857142858</v>
      </c>
      <c r="I94" s="161">
        <f t="shared" si="7"/>
        <v>125.60975609756098</v>
      </c>
    </row>
    <row r="95" spans="1:9" ht="12.75">
      <c r="A95" s="36">
        <v>31000000</v>
      </c>
      <c r="B95" s="37" t="s">
        <v>124</v>
      </c>
      <c r="C95" s="125">
        <f t="shared" si="8"/>
        <v>28000</v>
      </c>
      <c r="D95" s="125">
        <f t="shared" si="8"/>
        <v>28000</v>
      </c>
      <c r="E95" s="125">
        <f t="shared" si="8"/>
        <v>16400</v>
      </c>
      <c r="F95" s="126">
        <f t="shared" si="8"/>
        <v>20600</v>
      </c>
      <c r="G95" s="159">
        <f t="shared" si="5"/>
        <v>73.57142857142858</v>
      </c>
      <c r="H95" s="40">
        <f t="shared" si="6"/>
        <v>73.57142857142858</v>
      </c>
      <c r="I95" s="161">
        <f t="shared" si="7"/>
        <v>125.60975609756098</v>
      </c>
    </row>
    <row r="96" spans="1:9" ht="12.75">
      <c r="A96" s="54">
        <v>31010200</v>
      </c>
      <c r="B96" s="55" t="s">
        <v>151</v>
      </c>
      <c r="C96" s="127">
        <v>28000</v>
      </c>
      <c r="D96" s="127">
        <v>28000</v>
      </c>
      <c r="E96" s="127">
        <v>16400</v>
      </c>
      <c r="F96" s="128">
        <v>20600</v>
      </c>
      <c r="G96" s="159">
        <f t="shared" si="5"/>
        <v>73.57142857142858</v>
      </c>
      <c r="H96" s="40">
        <f t="shared" si="6"/>
        <v>73.57142857142858</v>
      </c>
      <c r="I96" s="161">
        <f t="shared" si="7"/>
        <v>125.60975609756098</v>
      </c>
    </row>
    <row r="97" spans="1:9" ht="12.75">
      <c r="A97" s="54"/>
      <c r="B97" s="55" t="s">
        <v>152</v>
      </c>
      <c r="C97" s="127"/>
      <c r="D97" s="127"/>
      <c r="E97" s="127"/>
      <c r="F97" s="126"/>
      <c r="G97" s="159"/>
      <c r="H97" s="40"/>
      <c r="I97" s="161"/>
    </row>
    <row r="98" spans="1:9" ht="13.5" thickBot="1">
      <c r="A98" s="54"/>
      <c r="B98" s="55" t="s">
        <v>153</v>
      </c>
      <c r="C98" s="127"/>
      <c r="D98" s="127"/>
      <c r="E98" s="127"/>
      <c r="F98" s="126"/>
      <c r="G98" s="163"/>
      <c r="H98" s="42"/>
      <c r="I98" s="161"/>
    </row>
    <row r="99" spans="1:9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82080100</v>
      </c>
      <c r="F99" s="132">
        <f>F15+F66+F94</f>
        <v>83861490</v>
      </c>
      <c r="G99" s="44">
        <f>F99/C99*100</f>
        <v>153.02437653619256</v>
      </c>
      <c r="H99" s="44">
        <f>F99/D99*100</f>
        <v>66.22446472733354</v>
      </c>
      <c r="I99" s="44">
        <f>F99/E99*100</f>
        <v>102.17030681005505</v>
      </c>
    </row>
    <row r="100" spans="1:9" ht="15.75" thickBot="1">
      <c r="A100" s="10"/>
      <c r="B100" s="29"/>
      <c r="C100" s="132"/>
      <c r="D100" s="132"/>
      <c r="E100" s="132"/>
      <c r="F100" s="132"/>
      <c r="G100" s="44"/>
      <c r="H100" s="44"/>
      <c r="I100" s="44"/>
    </row>
    <row r="101" spans="1:9" ht="12.75">
      <c r="A101" s="36">
        <v>40000000</v>
      </c>
      <c r="B101" s="46" t="s">
        <v>85</v>
      </c>
      <c r="C101" s="126">
        <f aca="true" t="shared" si="9" ref="C101:F102">C102</f>
        <v>288371918</v>
      </c>
      <c r="D101" s="126">
        <f t="shared" si="9"/>
        <v>311859423</v>
      </c>
      <c r="E101" s="126">
        <f t="shared" si="9"/>
        <v>261179260</v>
      </c>
      <c r="F101" s="126">
        <f t="shared" si="9"/>
        <v>257958292</v>
      </c>
      <c r="G101" s="167">
        <f>F101/C101*100</f>
        <v>89.45333296982129</v>
      </c>
      <c r="H101" s="49">
        <f>F101/D101*100</f>
        <v>82.71620896316479</v>
      </c>
      <c r="I101" s="160">
        <f>F101/E101*100</f>
        <v>98.76675965771555</v>
      </c>
    </row>
    <row r="102" spans="1:9" ht="12.75">
      <c r="A102" s="36">
        <v>41000000</v>
      </c>
      <c r="B102" s="39" t="s">
        <v>81</v>
      </c>
      <c r="C102" s="126">
        <f t="shared" si="9"/>
        <v>288371918</v>
      </c>
      <c r="D102" s="126">
        <f t="shared" si="9"/>
        <v>311859423</v>
      </c>
      <c r="E102" s="126">
        <f t="shared" si="9"/>
        <v>261179260</v>
      </c>
      <c r="F102" s="126">
        <f t="shared" si="9"/>
        <v>257958292</v>
      </c>
      <c r="G102" s="159">
        <f>F102/C102*100</f>
        <v>89.45333296982129</v>
      </c>
      <c r="H102" s="166">
        <f>F102/D102*100</f>
        <v>82.71620896316479</v>
      </c>
      <c r="I102" s="161">
        <f>F102/E102*100</f>
        <v>98.76675965771555</v>
      </c>
    </row>
    <row r="103" spans="1:9" ht="12.75">
      <c r="A103" s="36">
        <v>41030000</v>
      </c>
      <c r="B103" s="39" t="s">
        <v>82</v>
      </c>
      <c r="C103" s="126">
        <f>C105+C109+C113+C116+C117+C152</f>
        <v>288371918</v>
      </c>
      <c r="D103" s="126">
        <f>D105+D109+D113+D116+D117+D152</f>
        <v>311859423</v>
      </c>
      <c r="E103" s="126">
        <f>E105+E109+E113+E116+E117+E152</f>
        <v>261179260</v>
      </c>
      <c r="F103" s="126">
        <f>F105+F109+F113+F116+F117+F152</f>
        <v>257958292</v>
      </c>
      <c r="G103" s="159">
        <f>F103/C103*100</f>
        <v>89.45333296982129</v>
      </c>
      <c r="H103" s="166">
        <f>F103/D103*100</f>
        <v>82.71620896316479</v>
      </c>
      <c r="I103" s="161">
        <f>F103/E103*100</f>
        <v>98.76675965771555</v>
      </c>
    </row>
    <row r="104" spans="1:9" ht="12.75">
      <c r="A104" s="54"/>
      <c r="B104" s="57" t="s">
        <v>83</v>
      </c>
      <c r="C104" s="129"/>
      <c r="D104" s="129"/>
      <c r="E104" s="133"/>
      <c r="F104" s="133"/>
      <c r="G104" s="159"/>
      <c r="H104" s="166"/>
      <c r="I104" s="161"/>
    </row>
    <row r="105" spans="1:9" ht="12.75">
      <c r="A105" s="54">
        <v>41030600</v>
      </c>
      <c r="B105" s="57" t="s">
        <v>196</v>
      </c>
      <c r="C105" s="134">
        <v>117323500</v>
      </c>
      <c r="D105" s="134">
        <v>117601996</v>
      </c>
      <c r="E105" s="181">
        <v>90023692</v>
      </c>
      <c r="F105" s="136">
        <v>90023692</v>
      </c>
      <c r="G105" s="159">
        <f>F105/C105*100</f>
        <v>76.73116809505342</v>
      </c>
      <c r="H105" s="166">
        <f>F105/D105*100</f>
        <v>76.54945924557268</v>
      </c>
      <c r="I105" s="161">
        <f>F105/E105*100</f>
        <v>100</v>
      </c>
    </row>
    <row r="106" spans="1:9" ht="12.75">
      <c r="A106" s="54"/>
      <c r="B106" s="57" t="s">
        <v>34</v>
      </c>
      <c r="C106" s="129"/>
      <c r="D106" s="134"/>
      <c r="E106" s="181"/>
      <c r="F106" s="136"/>
      <c r="G106" s="159"/>
      <c r="H106" s="166"/>
      <c r="I106" s="161"/>
    </row>
    <row r="107" spans="1:9" ht="12.75">
      <c r="A107" s="54"/>
      <c r="B107" s="57" t="s">
        <v>35</v>
      </c>
      <c r="C107" s="129"/>
      <c r="D107" s="134"/>
      <c r="E107" s="138"/>
      <c r="F107" s="133"/>
      <c r="G107" s="159"/>
      <c r="H107" s="166"/>
      <c r="I107" s="161"/>
    </row>
    <row r="108" spans="1:9" ht="12.75">
      <c r="A108" s="54"/>
      <c r="B108" s="57" t="s">
        <v>36</v>
      </c>
      <c r="C108" s="129"/>
      <c r="D108" s="134"/>
      <c r="E108" s="138"/>
      <c r="F108" s="133"/>
      <c r="G108" s="159"/>
      <c r="H108" s="166"/>
      <c r="I108" s="161"/>
    </row>
    <row r="109" spans="1:9" ht="12.75">
      <c r="A109" s="54">
        <v>41030800</v>
      </c>
      <c r="B109" s="57" t="s">
        <v>197</v>
      </c>
      <c r="C109" s="129">
        <v>81555600</v>
      </c>
      <c r="D109" s="134">
        <v>59373300</v>
      </c>
      <c r="E109" s="138">
        <v>58806230</v>
      </c>
      <c r="F109" s="133">
        <v>58806230</v>
      </c>
      <c r="G109" s="159">
        <f>F109/C109*100</f>
        <v>72.10569231297421</v>
      </c>
      <c r="H109" s="166">
        <f>F109/D109*100</f>
        <v>99.04490739103267</v>
      </c>
      <c r="I109" s="161">
        <f>F109/E109*100</f>
        <v>100</v>
      </c>
    </row>
    <row r="110" spans="1:9" ht="12.75">
      <c r="A110" s="54"/>
      <c r="B110" s="57" t="s">
        <v>198</v>
      </c>
      <c r="C110" s="129"/>
      <c r="D110" s="134"/>
      <c r="E110" s="182"/>
      <c r="F110" s="127"/>
      <c r="G110" s="159"/>
      <c r="H110" s="166"/>
      <c r="I110" s="161"/>
    </row>
    <row r="111" spans="1:9" ht="12.75">
      <c r="A111" s="54"/>
      <c r="B111" s="57" t="s">
        <v>199</v>
      </c>
      <c r="C111" s="129"/>
      <c r="D111" s="134"/>
      <c r="E111" s="138"/>
      <c r="F111" s="133"/>
      <c r="G111" s="159"/>
      <c r="H111" s="166"/>
      <c r="I111" s="161"/>
    </row>
    <row r="112" spans="1:9" ht="12.75">
      <c r="A112" s="54"/>
      <c r="B112" s="57" t="s">
        <v>37</v>
      </c>
      <c r="C112" s="129"/>
      <c r="D112" s="134"/>
      <c r="E112" s="181"/>
      <c r="F112" s="136"/>
      <c r="G112" s="159"/>
      <c r="H112" s="166"/>
      <c r="I112" s="161"/>
    </row>
    <row r="113" spans="1:9" ht="12.75">
      <c r="A113" s="54">
        <v>41031000</v>
      </c>
      <c r="B113" s="57" t="s">
        <v>200</v>
      </c>
      <c r="C113" s="129">
        <v>8640</v>
      </c>
      <c r="D113" s="134">
        <v>10380</v>
      </c>
      <c r="E113" s="137">
        <v>7658</v>
      </c>
      <c r="F113" s="136">
        <v>7658</v>
      </c>
      <c r="G113" s="159">
        <f>F113/C113*100</f>
        <v>88.63425925925927</v>
      </c>
      <c r="H113" s="166">
        <f>F113/D113*100</f>
        <v>73.77649325626204</v>
      </c>
      <c r="I113" s="161">
        <f>F113/E113*100</f>
        <v>100</v>
      </c>
    </row>
    <row r="114" spans="1:9" ht="12.75">
      <c r="A114" s="54"/>
      <c r="B114" s="57" t="s">
        <v>201</v>
      </c>
      <c r="C114" s="129"/>
      <c r="D114" s="134"/>
      <c r="E114" s="137"/>
      <c r="F114" s="136"/>
      <c r="G114" s="159"/>
      <c r="H114" s="166"/>
      <c r="I114" s="161"/>
    </row>
    <row r="115" spans="1:9" ht="12.75">
      <c r="A115" s="54"/>
      <c r="B115" s="57" t="s">
        <v>202</v>
      </c>
      <c r="C115" s="129"/>
      <c r="D115" s="134"/>
      <c r="E115" s="137"/>
      <c r="F115" s="136"/>
      <c r="G115" s="159"/>
      <c r="H115" s="166"/>
      <c r="I115" s="161"/>
    </row>
    <row r="116" spans="1:9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4">
        <v>71044925</v>
      </c>
      <c r="F116" s="137">
        <v>70079120</v>
      </c>
      <c r="G116" s="164">
        <f>F116/C116*100</f>
        <v>129.43089602673373</v>
      </c>
      <c r="H116" s="166">
        <f>F116/D116*100</f>
        <v>75.68719773206858</v>
      </c>
      <c r="I116" s="165">
        <f>F116/E116*100</f>
        <v>98.64057144123947</v>
      </c>
    </row>
    <row r="117" spans="1:9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</f>
        <v>41195960</v>
      </c>
      <c r="E117" s="134">
        <f>E118+E122+E125+E129+E131+E132+E134+E139+E143+E145+E146+E148</f>
        <v>40466411</v>
      </c>
      <c r="F117" s="134">
        <f>F118+F122+F125+F129+F131+F132+F134+F139+F143+F145+F146+F148</f>
        <v>38311694</v>
      </c>
      <c r="G117" s="164">
        <f>F117/C117*100</f>
        <v>112.08967877881895</v>
      </c>
      <c r="H117" s="166">
        <f>F117/D117*100</f>
        <v>92.99866783053484</v>
      </c>
      <c r="I117" s="165">
        <f>F117/E117*100</f>
        <v>94.67529502431042</v>
      </c>
    </row>
    <row r="118" spans="1:9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7500</v>
      </c>
      <c r="F118" s="137">
        <v>0</v>
      </c>
      <c r="G118" s="164">
        <f>F118/C118*100</f>
        <v>0</v>
      </c>
      <c r="H118" s="166">
        <f>F118/D118*100</f>
        <v>0</v>
      </c>
      <c r="I118" s="165">
        <v>0</v>
      </c>
    </row>
    <row r="119" spans="1:9" ht="12.75">
      <c r="A119" s="88"/>
      <c r="B119" s="89" t="s">
        <v>175</v>
      </c>
      <c r="C119" s="129"/>
      <c r="D119" s="134"/>
      <c r="E119" s="137"/>
      <c r="F119" s="137"/>
      <c r="G119" s="164"/>
      <c r="H119" s="166"/>
      <c r="I119" s="165"/>
    </row>
    <row r="120" spans="1:9" ht="12.75">
      <c r="A120" s="88"/>
      <c r="B120" s="89" t="s">
        <v>176</v>
      </c>
      <c r="C120" s="129"/>
      <c r="D120" s="134"/>
      <c r="E120" s="137"/>
      <c r="F120" s="137"/>
      <c r="G120" s="164"/>
      <c r="H120" s="166"/>
      <c r="I120" s="165"/>
    </row>
    <row r="121" spans="1:9" ht="12.75">
      <c r="A121" s="88"/>
      <c r="B121" s="89" t="s">
        <v>48</v>
      </c>
      <c r="C121" s="129"/>
      <c r="D121" s="134"/>
      <c r="E121" s="137"/>
      <c r="F121" s="137"/>
      <c r="G121" s="164"/>
      <c r="H121" s="166"/>
      <c r="I121" s="165"/>
    </row>
    <row r="122" spans="1:9" ht="12.75">
      <c r="A122" s="88">
        <v>41035000</v>
      </c>
      <c r="B122" s="89" t="s">
        <v>233</v>
      </c>
      <c r="C122" s="129">
        <v>9969</v>
      </c>
      <c r="D122" s="134">
        <v>106296</v>
      </c>
      <c r="E122" s="137">
        <v>62949</v>
      </c>
      <c r="F122" s="137">
        <v>10195</v>
      </c>
      <c r="G122" s="164">
        <f>F122/C122*100</f>
        <v>102.26702778613704</v>
      </c>
      <c r="H122" s="166">
        <f>F122/D122*100</f>
        <v>9.591141717468203</v>
      </c>
      <c r="I122" s="165">
        <f>F122/E122*100</f>
        <v>16.195650447187408</v>
      </c>
    </row>
    <row r="123" spans="1:9" ht="12.75">
      <c r="A123" s="88"/>
      <c r="B123" s="89" t="s">
        <v>42</v>
      </c>
      <c r="C123" s="129"/>
      <c r="D123" s="134"/>
      <c r="E123" s="137"/>
      <c r="F123" s="137"/>
      <c r="G123" s="164"/>
      <c r="H123" s="166"/>
      <c r="I123" s="165"/>
    </row>
    <row r="124" spans="1:9" ht="12.75">
      <c r="A124" s="88"/>
      <c r="B124" s="89" t="s">
        <v>43</v>
      </c>
      <c r="C124" s="129"/>
      <c r="D124" s="134"/>
      <c r="E124" s="137"/>
      <c r="F124" s="137"/>
      <c r="G124" s="164"/>
      <c r="H124" s="166"/>
      <c r="I124" s="165"/>
    </row>
    <row r="125" spans="1:9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37">
        <v>198240</v>
      </c>
      <c r="G125" s="164">
        <f>F125/C125*100</f>
        <v>55.06666666666666</v>
      </c>
      <c r="H125" s="166">
        <f>F125/D125*100</f>
        <v>55.06666666666666</v>
      </c>
      <c r="I125" s="165">
        <f>F125/E125*100</f>
        <v>55.06666666666666</v>
      </c>
    </row>
    <row r="126" spans="1:9" ht="12.75">
      <c r="A126" s="88"/>
      <c r="B126" s="89" t="s">
        <v>175</v>
      </c>
      <c r="C126" s="129"/>
      <c r="D126" s="134"/>
      <c r="E126" s="137"/>
      <c r="F126" s="137"/>
      <c r="G126" s="164"/>
      <c r="H126" s="166"/>
      <c r="I126" s="165"/>
    </row>
    <row r="127" spans="1:9" ht="12.75">
      <c r="A127" s="88"/>
      <c r="B127" s="89" t="s">
        <v>178</v>
      </c>
      <c r="C127" s="129"/>
      <c r="D127" s="134"/>
      <c r="E127" s="137"/>
      <c r="F127" s="137"/>
      <c r="G127" s="164"/>
      <c r="H127" s="166"/>
      <c r="I127" s="165"/>
    </row>
    <row r="128" spans="1:9" ht="12.75">
      <c r="A128" s="88"/>
      <c r="B128" s="85" t="s">
        <v>47</v>
      </c>
      <c r="C128" s="129"/>
      <c r="D128" s="134"/>
      <c r="E128" s="137"/>
      <c r="F128" s="137"/>
      <c r="G128" s="164"/>
      <c r="H128" s="166"/>
      <c r="I128" s="165"/>
    </row>
    <row r="129" spans="1:9" ht="12.75">
      <c r="A129" s="88">
        <v>41035000</v>
      </c>
      <c r="B129" s="89" t="s">
        <v>165</v>
      </c>
      <c r="C129" s="134">
        <v>50000</v>
      </c>
      <c r="D129" s="134">
        <v>50000</v>
      </c>
      <c r="E129" s="137">
        <v>50000</v>
      </c>
      <c r="F129" s="137">
        <v>30376</v>
      </c>
      <c r="G129" s="164">
        <f>F129/C129*100</f>
        <v>60.751999999999995</v>
      </c>
      <c r="H129" s="166">
        <f>F129/D129*100</f>
        <v>60.751999999999995</v>
      </c>
      <c r="I129" s="165">
        <f>F129/E129*100</f>
        <v>60.751999999999995</v>
      </c>
    </row>
    <row r="130" spans="1:9" ht="12.75">
      <c r="A130" s="88"/>
      <c r="B130" s="85" t="s">
        <v>265</v>
      </c>
      <c r="C130" s="134"/>
      <c r="D130" s="134"/>
      <c r="E130" s="137"/>
      <c r="F130" s="137"/>
      <c r="G130" s="164"/>
      <c r="H130" s="166"/>
      <c r="I130" s="165"/>
    </row>
    <row r="131" spans="1:9" ht="12.75">
      <c r="A131" s="88">
        <v>41035000</v>
      </c>
      <c r="B131" s="89" t="s">
        <v>217</v>
      </c>
      <c r="C131" s="134">
        <v>33260600</v>
      </c>
      <c r="D131" s="134">
        <v>35040836</v>
      </c>
      <c r="E131" s="137">
        <v>34354634</v>
      </c>
      <c r="F131" s="137">
        <v>33824729</v>
      </c>
      <c r="G131" s="164">
        <f>F131/C131*100</f>
        <v>101.69608786371865</v>
      </c>
      <c r="H131" s="166">
        <f>F131/D131*100</f>
        <v>96.52945780174879</v>
      </c>
      <c r="I131" s="165">
        <f>F131/E131*100</f>
        <v>98.45754433011861</v>
      </c>
    </row>
    <row r="132" spans="1:9" ht="12.75">
      <c r="A132" s="88">
        <v>41035000</v>
      </c>
      <c r="B132" s="89" t="s">
        <v>266</v>
      </c>
      <c r="C132" s="134">
        <v>391433</v>
      </c>
      <c r="D132" s="134">
        <v>391433</v>
      </c>
      <c r="E132" s="137">
        <v>391433</v>
      </c>
      <c r="F132" s="137">
        <v>365991</v>
      </c>
      <c r="G132" s="164">
        <f>F132/C132*100</f>
        <v>93.50029251493869</v>
      </c>
      <c r="H132" s="166">
        <f>F132/D132*100</f>
        <v>93.50029251493869</v>
      </c>
      <c r="I132" s="165">
        <f>F132/E132*100</f>
        <v>93.50029251493869</v>
      </c>
    </row>
    <row r="133" spans="1:9" ht="12.75">
      <c r="A133" s="88"/>
      <c r="B133" s="85" t="s">
        <v>250</v>
      </c>
      <c r="C133" s="134"/>
      <c r="D133" s="134"/>
      <c r="E133" s="137"/>
      <c r="F133" s="137"/>
      <c r="G133" s="164"/>
      <c r="H133" s="166"/>
      <c r="I133" s="165"/>
    </row>
    <row r="134" spans="1:9" ht="12.75">
      <c r="A134" s="88">
        <v>41035000</v>
      </c>
      <c r="B134" s="89" t="s">
        <v>267</v>
      </c>
      <c r="C134" s="134">
        <v>100000</v>
      </c>
      <c r="D134" s="134">
        <v>100000</v>
      </c>
      <c r="E134" s="137">
        <v>100000</v>
      </c>
      <c r="F134" s="137">
        <v>0</v>
      </c>
      <c r="G134" s="164">
        <f>F134/C134*100</f>
        <v>0</v>
      </c>
      <c r="H134" s="166">
        <f>F134/D134*100</f>
        <v>0</v>
      </c>
      <c r="I134" s="165">
        <f>F134/E134*100</f>
        <v>0</v>
      </c>
    </row>
    <row r="135" spans="1:9" ht="12.75">
      <c r="A135" s="88"/>
      <c r="B135" s="85" t="s">
        <v>268</v>
      </c>
      <c r="C135" s="134"/>
      <c r="D135" s="134"/>
      <c r="E135" s="137"/>
      <c r="F135" s="137"/>
      <c r="G135" s="164"/>
      <c r="H135" s="166"/>
      <c r="I135" s="165"/>
    </row>
    <row r="136" spans="1:9" ht="12.75">
      <c r="A136" s="88"/>
      <c r="B136" s="85" t="s">
        <v>269</v>
      </c>
      <c r="C136" s="134"/>
      <c r="D136" s="134"/>
      <c r="E136" s="137"/>
      <c r="F136" s="137"/>
      <c r="G136" s="164"/>
      <c r="H136" s="166"/>
      <c r="I136" s="165"/>
    </row>
    <row r="137" spans="1:9" ht="12.75">
      <c r="A137" s="88"/>
      <c r="B137" s="85" t="s">
        <v>270</v>
      </c>
      <c r="C137" s="134"/>
      <c r="D137" s="134"/>
      <c r="E137" s="137"/>
      <c r="F137" s="137"/>
      <c r="G137" s="164"/>
      <c r="H137" s="166"/>
      <c r="I137" s="165"/>
    </row>
    <row r="138" spans="1:9" ht="12.75">
      <c r="A138" s="88"/>
      <c r="B138" s="85" t="s">
        <v>271</v>
      </c>
      <c r="C138" s="134"/>
      <c r="D138" s="134"/>
      <c r="E138" s="137"/>
      <c r="F138" s="137"/>
      <c r="G138" s="164"/>
      <c r="H138" s="166"/>
      <c r="I138" s="165"/>
    </row>
    <row r="139" spans="1:9" ht="12.75">
      <c r="A139" s="12">
        <v>41035000</v>
      </c>
      <c r="B139" s="19" t="s">
        <v>9</v>
      </c>
      <c r="C139" s="180">
        <v>0</v>
      </c>
      <c r="D139" s="134">
        <v>930000</v>
      </c>
      <c r="E139" s="137">
        <v>930000</v>
      </c>
      <c r="F139" s="137">
        <v>0</v>
      </c>
      <c r="G139" s="164">
        <v>0</v>
      </c>
      <c r="H139" s="166">
        <f>F139/D139*100</f>
        <v>0</v>
      </c>
      <c r="I139" s="165">
        <f>F139/E139*100</f>
        <v>0</v>
      </c>
    </row>
    <row r="140" spans="1:9" ht="12.75">
      <c r="A140" s="12"/>
      <c r="B140" s="19" t="s">
        <v>175</v>
      </c>
      <c r="C140" s="180"/>
      <c r="D140" s="134"/>
      <c r="E140" s="137"/>
      <c r="F140" s="137"/>
      <c r="G140" s="164"/>
      <c r="H140" s="166"/>
      <c r="I140" s="165"/>
    </row>
    <row r="141" spans="1:9" ht="12.75">
      <c r="A141" s="12"/>
      <c r="B141" s="19" t="s">
        <v>284</v>
      </c>
      <c r="C141" s="180"/>
      <c r="D141" s="134"/>
      <c r="E141" s="137"/>
      <c r="F141" s="137"/>
      <c r="G141" s="164"/>
      <c r="H141" s="166"/>
      <c r="I141" s="165"/>
    </row>
    <row r="142" spans="1:9" ht="12.75">
      <c r="A142" s="12"/>
      <c r="B142" s="19" t="s">
        <v>47</v>
      </c>
      <c r="C142" s="180"/>
      <c r="D142" s="134"/>
      <c r="E142" s="137"/>
      <c r="F142" s="137"/>
      <c r="G142" s="164"/>
      <c r="H142" s="166"/>
      <c r="I142" s="165"/>
    </row>
    <row r="143" spans="1:9" ht="12.75">
      <c r="A143" s="12">
        <v>41035000</v>
      </c>
      <c r="B143" s="19" t="s">
        <v>251</v>
      </c>
      <c r="C143" s="180">
        <v>0</v>
      </c>
      <c r="D143" s="134">
        <v>20000</v>
      </c>
      <c r="E143" s="137">
        <v>20000</v>
      </c>
      <c r="F143" s="137">
        <v>0</v>
      </c>
      <c r="G143" s="164">
        <v>0</v>
      </c>
      <c r="H143" s="166">
        <f>F143/D143*100</f>
        <v>0</v>
      </c>
      <c r="I143" s="165">
        <f>F143/E143*100</f>
        <v>0</v>
      </c>
    </row>
    <row r="144" spans="1:9" ht="12.75">
      <c r="A144" s="12"/>
      <c r="B144" s="19" t="s">
        <v>252</v>
      </c>
      <c r="C144" s="180"/>
      <c r="D144" s="134"/>
      <c r="E144" s="137"/>
      <c r="F144" s="137"/>
      <c r="G144" s="164"/>
      <c r="H144" s="166"/>
      <c r="I144" s="165"/>
    </row>
    <row r="145" spans="1:9" ht="12.75">
      <c r="A145" s="12">
        <v>41035000</v>
      </c>
      <c r="B145" s="19" t="s">
        <v>280</v>
      </c>
      <c r="C145" s="180">
        <v>0</v>
      </c>
      <c r="D145" s="134">
        <v>109901</v>
      </c>
      <c r="E145" s="137">
        <v>109901</v>
      </c>
      <c r="F145" s="137">
        <v>109901</v>
      </c>
      <c r="G145" s="164">
        <v>0</v>
      </c>
      <c r="H145" s="166">
        <f>F145/D145*100</f>
        <v>100</v>
      </c>
      <c r="I145" s="165">
        <f>F145/E145*100</f>
        <v>100</v>
      </c>
    </row>
    <row r="146" spans="1:9" ht="12.75">
      <c r="A146" s="12">
        <v>41035000</v>
      </c>
      <c r="B146" s="19" t="s">
        <v>251</v>
      </c>
      <c r="C146" s="180">
        <v>0</v>
      </c>
      <c r="D146" s="134">
        <v>3772262</v>
      </c>
      <c r="E146" s="137">
        <v>3772262</v>
      </c>
      <c r="F146" s="137">
        <v>3772262</v>
      </c>
      <c r="G146" s="164">
        <v>0</v>
      </c>
      <c r="H146" s="166">
        <f>F146/D146*100</f>
        <v>100</v>
      </c>
      <c r="I146" s="165">
        <f>F146/E146*100</f>
        <v>100</v>
      </c>
    </row>
    <row r="147" spans="1:9" ht="12.75">
      <c r="A147" s="12"/>
      <c r="B147" s="19" t="s">
        <v>283</v>
      </c>
      <c r="C147" s="180"/>
      <c r="D147" s="134"/>
      <c r="E147" s="137"/>
      <c r="F147" s="137"/>
      <c r="G147" s="164"/>
      <c r="H147" s="166"/>
      <c r="I147" s="165"/>
    </row>
    <row r="148" spans="1:9" ht="12.75">
      <c r="A148" s="12">
        <v>41035000</v>
      </c>
      <c r="B148" s="19" t="s">
        <v>281</v>
      </c>
      <c r="C148" s="180">
        <v>0</v>
      </c>
      <c r="D148" s="134">
        <v>307732</v>
      </c>
      <c r="E148" s="137">
        <v>307732</v>
      </c>
      <c r="F148" s="137">
        <v>0</v>
      </c>
      <c r="G148" s="164">
        <v>0</v>
      </c>
      <c r="H148" s="166">
        <f>F148/D148*100</f>
        <v>0</v>
      </c>
      <c r="I148" s="165">
        <f>F148/E148*100</f>
        <v>0</v>
      </c>
    </row>
    <row r="149" spans="1:9" ht="12.75">
      <c r="A149" s="12"/>
      <c r="B149" s="19" t="s">
        <v>282</v>
      </c>
      <c r="C149" s="180"/>
      <c r="D149" s="134"/>
      <c r="E149" s="137"/>
      <c r="F149" s="137"/>
      <c r="G149" s="164"/>
      <c r="H149" s="166"/>
      <c r="I149" s="165"/>
    </row>
    <row r="150" spans="1:9" ht="12.75">
      <c r="A150" s="88">
        <v>41035200</v>
      </c>
      <c r="B150" s="85" t="s">
        <v>272</v>
      </c>
      <c r="C150" s="134">
        <v>493326</v>
      </c>
      <c r="D150" s="134">
        <v>493326</v>
      </c>
      <c r="E150" s="179">
        <v>493326</v>
      </c>
      <c r="F150" s="179"/>
      <c r="G150" s="164">
        <f>F150/C150*100</f>
        <v>0</v>
      </c>
      <c r="H150" s="166">
        <f>F150/D150*100</f>
        <v>0</v>
      </c>
      <c r="I150" s="165">
        <f>F150/E150*100</f>
        <v>0</v>
      </c>
    </row>
    <row r="151" spans="1:9" ht="12.75">
      <c r="A151" s="88"/>
      <c r="B151" s="85" t="s">
        <v>254</v>
      </c>
      <c r="C151" s="134"/>
      <c r="D151" s="134"/>
      <c r="E151" s="137"/>
      <c r="F151" s="137"/>
      <c r="G151" s="164"/>
      <c r="H151" s="166"/>
      <c r="I151" s="165"/>
    </row>
    <row r="152" spans="1:9" ht="12.75">
      <c r="A152" s="54">
        <v>41035800</v>
      </c>
      <c r="B152" s="55" t="s">
        <v>154</v>
      </c>
      <c r="C152" s="129">
        <v>1160633</v>
      </c>
      <c r="D152" s="134">
        <v>1087333</v>
      </c>
      <c r="E152" s="137">
        <v>830344</v>
      </c>
      <c r="F152" s="137">
        <v>729898</v>
      </c>
      <c r="G152" s="164">
        <f>F152/C152*100</f>
        <v>62.88792408969933</v>
      </c>
      <c r="H152" s="166">
        <f>F152/D152*100</f>
        <v>67.12736576559342</v>
      </c>
      <c r="I152" s="165">
        <f>F152/E152*100</f>
        <v>87.90308594991954</v>
      </c>
    </row>
    <row r="153" spans="1:9" ht="12.75">
      <c r="A153" s="54"/>
      <c r="B153" s="55" t="s">
        <v>50</v>
      </c>
      <c r="C153" s="129"/>
      <c r="D153" s="134"/>
      <c r="E153" s="137"/>
      <c r="F153" s="137"/>
      <c r="G153" s="164"/>
      <c r="H153" s="166"/>
      <c r="I153" s="165"/>
    </row>
    <row r="154" spans="1:9" ht="12.75">
      <c r="A154" s="54"/>
      <c r="B154" s="55" t="s">
        <v>51</v>
      </c>
      <c r="C154" s="129"/>
      <c r="D154" s="134"/>
      <c r="E154" s="182"/>
      <c r="F154" s="138"/>
      <c r="G154" s="164"/>
      <c r="H154" s="166"/>
      <c r="I154" s="165"/>
    </row>
    <row r="155" spans="1:9" ht="12.75">
      <c r="A155" s="54"/>
      <c r="B155" s="55" t="s">
        <v>52</v>
      </c>
      <c r="C155" s="129"/>
      <c r="D155" s="134"/>
      <c r="E155" s="183"/>
      <c r="F155" s="136"/>
      <c r="G155" s="159"/>
      <c r="H155" s="166"/>
      <c r="I155" s="161"/>
    </row>
    <row r="156" spans="1:9" ht="12.75">
      <c r="A156" s="54"/>
      <c r="B156" s="55" t="s">
        <v>53</v>
      </c>
      <c r="C156" s="129"/>
      <c r="D156" s="134"/>
      <c r="E156" s="137"/>
      <c r="F156" s="136"/>
      <c r="G156" s="159"/>
      <c r="H156" s="166"/>
      <c r="I156" s="161"/>
    </row>
    <row r="157" spans="1:9" ht="13.5" thickBot="1">
      <c r="A157" s="54"/>
      <c r="B157" s="55"/>
      <c r="C157" s="129"/>
      <c r="D157" s="134"/>
      <c r="E157" s="137"/>
      <c r="F157" s="136"/>
      <c r="G157" s="159"/>
      <c r="H157" s="166"/>
      <c r="I157" s="161"/>
    </row>
    <row r="158" spans="1:9" ht="13.5" thickBot="1">
      <c r="A158" s="11">
        <v>900102</v>
      </c>
      <c r="B158" s="32" t="s">
        <v>115</v>
      </c>
      <c r="C158" s="140">
        <f>C99+C101</f>
        <v>343174618</v>
      </c>
      <c r="D158" s="140">
        <f>D99+D101</f>
        <v>438491613</v>
      </c>
      <c r="E158" s="140">
        <f>E99+E101</f>
        <v>343259360</v>
      </c>
      <c r="F158" s="140">
        <f>F99+F101</f>
        <v>341819782</v>
      </c>
      <c r="G158" s="168">
        <f>F158/C158*100</f>
        <v>99.60520506793425</v>
      </c>
      <c r="H158" s="170">
        <f>F158/D158*100</f>
        <v>77.95355073302166</v>
      </c>
      <c r="I158" s="169">
        <f>F158/E158*100</f>
        <v>99.5806150777651</v>
      </c>
    </row>
    <row r="159" spans="1:9" ht="13.5" thickBot="1">
      <c r="A159" s="10">
        <v>602100</v>
      </c>
      <c r="B159" s="15" t="s">
        <v>116</v>
      </c>
      <c r="C159" s="140"/>
      <c r="D159" s="126"/>
      <c r="E159" s="136"/>
      <c r="F159" s="137">
        <v>22565602</v>
      </c>
      <c r="G159" s="40"/>
      <c r="H159" s="40"/>
      <c r="I159" s="40"/>
    </row>
    <row r="160" spans="1:9" ht="13.5" thickBot="1">
      <c r="A160" s="10">
        <v>603000</v>
      </c>
      <c r="B160" s="15" t="s">
        <v>122</v>
      </c>
      <c r="C160" s="140"/>
      <c r="D160" s="140"/>
      <c r="E160" s="141"/>
      <c r="F160" s="142"/>
      <c r="G160" s="43"/>
      <c r="H160" s="43"/>
      <c r="I160" s="43"/>
    </row>
    <row r="161" spans="1:9" ht="15.75" customHeight="1" thickBot="1">
      <c r="A161" s="10">
        <v>208400</v>
      </c>
      <c r="B161" s="15" t="s">
        <v>288</v>
      </c>
      <c r="C161" s="140"/>
      <c r="D161" s="140"/>
      <c r="E161" s="150"/>
      <c r="F161" s="184">
        <v>-232660</v>
      </c>
      <c r="G161" s="43"/>
      <c r="H161" s="43"/>
      <c r="I161" s="43"/>
    </row>
    <row r="162" spans="1:9" ht="13.5" thickBot="1">
      <c r="A162" s="9"/>
      <c r="B162" s="31" t="s">
        <v>117</v>
      </c>
      <c r="C162" s="140">
        <f>C158</f>
        <v>343174618</v>
      </c>
      <c r="D162" s="140">
        <f>D158</f>
        <v>438491613</v>
      </c>
      <c r="E162" s="140">
        <f>E158</f>
        <v>343259360</v>
      </c>
      <c r="F162" s="140">
        <f>F158+F159+F160+F161</f>
        <v>364152724</v>
      </c>
      <c r="G162" s="43">
        <f>F162/C162*100</f>
        <v>106.11295384322392</v>
      </c>
      <c r="H162" s="43">
        <f>F162/D162*100</f>
        <v>83.04667938996589</v>
      </c>
      <c r="I162" s="43">
        <f>F162/E162*100</f>
        <v>106.08675725550498</v>
      </c>
    </row>
    <row r="163" spans="1:9" ht="12.75">
      <c r="A163" s="7"/>
      <c r="B163" s="30" t="s">
        <v>118</v>
      </c>
      <c r="C163" s="143">
        <f>C164+C179</f>
        <v>9665941</v>
      </c>
      <c r="D163" s="143">
        <f>D164+D179</f>
        <v>14141278</v>
      </c>
      <c r="E163" s="143">
        <f>E164+E179</f>
        <v>14141278</v>
      </c>
      <c r="F163" s="143">
        <f>F164+F179</f>
        <v>10688946</v>
      </c>
      <c r="G163" s="173">
        <f>F163/C163*100</f>
        <v>110.58360484509475</v>
      </c>
      <c r="H163" s="45">
        <f>F163/D163*100</f>
        <v>75.58684582822005</v>
      </c>
      <c r="I163" s="172">
        <f>F163/E163*100</f>
        <v>75.58684582822005</v>
      </c>
    </row>
    <row r="164" spans="1:9" ht="12.75">
      <c r="A164" s="7">
        <v>25000000</v>
      </c>
      <c r="B164" s="8" t="s">
        <v>79</v>
      </c>
      <c r="C164" s="126">
        <f>C165+C172</f>
        <v>9665941</v>
      </c>
      <c r="D164" s="126">
        <f>D165+D172</f>
        <v>13918113</v>
      </c>
      <c r="E164" s="126">
        <f>E165+E172</f>
        <v>13918113</v>
      </c>
      <c r="F164" s="126">
        <f>F165+F172</f>
        <v>10469461</v>
      </c>
      <c r="G164" s="171">
        <f>F164/C164*100</f>
        <v>108.31289990286513</v>
      </c>
      <c r="H164" s="40">
        <f>F164/D164*100</f>
        <v>75.2218422138116</v>
      </c>
      <c r="I164" s="172">
        <f>F164/E164*100</f>
        <v>75.2218422138116</v>
      </c>
    </row>
    <row r="165" spans="1:9" ht="12.75">
      <c r="A165" s="7">
        <v>25010000</v>
      </c>
      <c r="B165" s="8" t="s">
        <v>100</v>
      </c>
      <c r="C165" s="126">
        <f>C167+C169+C170</f>
        <v>9665941</v>
      </c>
      <c r="D165" s="126">
        <f>D167+D169+D170</f>
        <v>9765071</v>
      </c>
      <c r="E165" s="126">
        <f>E167+E169+E170</f>
        <v>9765071</v>
      </c>
      <c r="F165" s="126">
        <f>F167+F169+F170</f>
        <v>6110068</v>
      </c>
      <c r="G165" s="171">
        <f>F165/C165*100</f>
        <v>63.212345285368485</v>
      </c>
      <c r="H165" s="40">
        <f>F165/D165*100</f>
        <v>62.57064592771522</v>
      </c>
      <c r="I165" s="172">
        <f>F165/E165*100</f>
        <v>62.57064592771522</v>
      </c>
    </row>
    <row r="166" spans="1:9" ht="12.75">
      <c r="A166" s="7"/>
      <c r="B166" s="8" t="s">
        <v>228</v>
      </c>
      <c r="C166" s="126"/>
      <c r="D166" s="126"/>
      <c r="E166" s="126"/>
      <c r="F166" s="126"/>
      <c r="G166" s="171"/>
      <c r="H166" s="38"/>
      <c r="I166" s="172"/>
    </row>
    <row r="167" spans="1:9" ht="12.75">
      <c r="A167" s="12">
        <v>25010100</v>
      </c>
      <c r="B167" s="13" t="s">
        <v>207</v>
      </c>
      <c r="C167" s="128">
        <v>9330718</v>
      </c>
      <c r="D167" s="128">
        <v>9330718</v>
      </c>
      <c r="E167" s="128">
        <v>9330718</v>
      </c>
      <c r="F167" s="131">
        <v>5804813</v>
      </c>
      <c r="G167" s="159">
        <f>F167/C167*100</f>
        <v>62.21185765125471</v>
      </c>
      <c r="H167" s="40">
        <f>F167/D167*100</f>
        <v>62.21185765125471</v>
      </c>
      <c r="I167" s="161">
        <f>F167/E167*100</f>
        <v>62.21185765125471</v>
      </c>
    </row>
    <row r="168" spans="1:9" ht="12.75">
      <c r="A168" s="12"/>
      <c r="B168" s="13" t="s">
        <v>208</v>
      </c>
      <c r="C168" s="128"/>
      <c r="D168" s="128"/>
      <c r="E168" s="128"/>
      <c r="F168" s="144"/>
      <c r="G168" s="159"/>
      <c r="H168" s="40"/>
      <c r="I168" s="161"/>
    </row>
    <row r="169" spans="1:9" ht="12.75">
      <c r="A169" s="12">
        <v>25010300</v>
      </c>
      <c r="B169" s="13" t="s">
        <v>99</v>
      </c>
      <c r="C169" s="128">
        <v>335223</v>
      </c>
      <c r="D169" s="131">
        <v>395025</v>
      </c>
      <c r="E169" s="131">
        <v>395025</v>
      </c>
      <c r="F169" s="145">
        <v>245247</v>
      </c>
      <c r="G169" s="171">
        <f>F169/C169*100</f>
        <v>73.15935959048157</v>
      </c>
      <c r="H169" s="40">
        <f>F169/D169*100</f>
        <v>62.083918739320296</v>
      </c>
      <c r="I169" s="172">
        <f>F169/E169*100</f>
        <v>62.083918739320296</v>
      </c>
    </row>
    <row r="170" spans="1:9" ht="12.75">
      <c r="A170" s="12">
        <v>25010400</v>
      </c>
      <c r="B170" s="13" t="s">
        <v>209</v>
      </c>
      <c r="C170" s="128">
        <v>0</v>
      </c>
      <c r="D170" s="131">
        <v>39328</v>
      </c>
      <c r="E170" s="131">
        <v>39328</v>
      </c>
      <c r="F170" s="131">
        <v>60008</v>
      </c>
      <c r="G170" s="159">
        <v>0</v>
      </c>
      <c r="H170" s="40">
        <f>F170/D170*100</f>
        <v>152.58340113913752</v>
      </c>
      <c r="I170" s="161">
        <f>F170/E170*100</f>
        <v>152.58340113913752</v>
      </c>
    </row>
    <row r="171" spans="1:9" ht="12.75">
      <c r="A171" s="12"/>
      <c r="B171" s="13" t="s">
        <v>210</v>
      </c>
      <c r="C171" s="128"/>
      <c r="D171" s="131"/>
      <c r="E171" s="131"/>
      <c r="F171" s="131"/>
      <c r="G171" s="159"/>
      <c r="H171" s="40"/>
      <c r="I171" s="161"/>
    </row>
    <row r="172" spans="1:9" ht="12.75">
      <c r="A172" s="7">
        <v>25020000</v>
      </c>
      <c r="B172" s="8" t="s">
        <v>104</v>
      </c>
      <c r="C172" s="126">
        <f>C173+C174</f>
        <v>0</v>
      </c>
      <c r="D172" s="145">
        <f>D173+D174</f>
        <v>4153042</v>
      </c>
      <c r="E172" s="145">
        <f>E173+E174</f>
        <v>4153042</v>
      </c>
      <c r="F172" s="145">
        <f>F173+F174</f>
        <v>4359393</v>
      </c>
      <c r="G172" s="159">
        <v>0</v>
      </c>
      <c r="H172" s="40">
        <f>F172/D172*100</f>
        <v>104.96867115719033</v>
      </c>
      <c r="I172" s="161">
        <f>F172/E172*100</f>
        <v>104.96867115719033</v>
      </c>
    </row>
    <row r="173" spans="1:9" ht="12.75">
      <c r="A173" s="12">
        <v>25020100</v>
      </c>
      <c r="B173" s="13" t="s">
        <v>211</v>
      </c>
      <c r="C173" s="128">
        <v>0</v>
      </c>
      <c r="D173" s="131">
        <v>2048992</v>
      </c>
      <c r="E173" s="131">
        <v>2048992</v>
      </c>
      <c r="F173" s="131">
        <v>2042499</v>
      </c>
      <c r="G173" s="159">
        <v>0</v>
      </c>
      <c r="H173" s="40">
        <f>F173/D173*100</f>
        <v>99.68311247676907</v>
      </c>
      <c r="I173" s="161">
        <f>F173/E173*100</f>
        <v>99.68311247676907</v>
      </c>
    </row>
    <row r="174" spans="1:9" ht="12.75">
      <c r="A174" s="12">
        <v>25020200</v>
      </c>
      <c r="B174" s="13" t="s">
        <v>101</v>
      </c>
      <c r="C174" s="128">
        <v>0</v>
      </c>
      <c r="D174" s="131">
        <v>2104050</v>
      </c>
      <c r="E174" s="131">
        <v>2104050</v>
      </c>
      <c r="F174" s="131">
        <v>2316894</v>
      </c>
      <c r="G174" s="159">
        <v>0</v>
      </c>
      <c r="H174" s="40">
        <f>F174/D174*100</f>
        <v>110.11591929849575</v>
      </c>
      <c r="I174" s="161">
        <f>F174/E174*100</f>
        <v>110.11591929849575</v>
      </c>
    </row>
    <row r="175" spans="1:9" ht="14.25">
      <c r="A175" s="12"/>
      <c r="B175" s="13" t="s">
        <v>102</v>
      </c>
      <c r="C175" s="146"/>
      <c r="D175" s="144"/>
      <c r="E175" s="183"/>
      <c r="F175" s="146"/>
      <c r="G175" s="174"/>
      <c r="H175" s="53"/>
      <c r="I175" s="176"/>
    </row>
    <row r="176" spans="1:9" ht="14.25">
      <c r="A176" s="12"/>
      <c r="B176" s="13" t="s">
        <v>103</v>
      </c>
      <c r="C176" s="146"/>
      <c r="D176" s="144"/>
      <c r="E176" s="144"/>
      <c r="F176" s="146"/>
      <c r="G176" s="174"/>
      <c r="H176" s="53"/>
      <c r="I176" s="176"/>
    </row>
    <row r="177" spans="1:9" ht="14.25">
      <c r="A177" s="12"/>
      <c r="B177" s="13" t="s">
        <v>38</v>
      </c>
      <c r="C177" s="146"/>
      <c r="D177" s="146"/>
      <c r="E177" s="146"/>
      <c r="F177" s="146"/>
      <c r="G177" s="174"/>
      <c r="H177" s="53"/>
      <c r="I177" s="176"/>
    </row>
    <row r="178" spans="1:9" ht="14.25">
      <c r="A178" s="12"/>
      <c r="B178" s="13" t="s">
        <v>39</v>
      </c>
      <c r="C178" s="146"/>
      <c r="D178" s="146"/>
      <c r="E178" s="146"/>
      <c r="F178" s="146"/>
      <c r="G178" s="174"/>
      <c r="H178" s="53"/>
      <c r="I178" s="176"/>
    </row>
    <row r="179" spans="1:9" ht="14.25">
      <c r="A179" s="7">
        <v>40000000</v>
      </c>
      <c r="B179" s="8" t="s">
        <v>295</v>
      </c>
      <c r="C179" s="128">
        <f aca="true" t="shared" si="10" ref="C179:F181">C180</f>
        <v>0</v>
      </c>
      <c r="D179" s="128">
        <f t="shared" si="10"/>
        <v>223165</v>
      </c>
      <c r="E179" s="128">
        <f t="shared" si="10"/>
        <v>223165</v>
      </c>
      <c r="F179" s="128">
        <f t="shared" si="10"/>
        <v>219485</v>
      </c>
      <c r="G179" s="174">
        <v>0</v>
      </c>
      <c r="H179" s="53">
        <f>F179/D179*100</f>
        <v>98.3509958998947</v>
      </c>
      <c r="I179" s="161">
        <f>F179/E179*100</f>
        <v>98.3509958998947</v>
      </c>
    </row>
    <row r="180" spans="1:9" ht="14.25">
      <c r="A180" s="7">
        <v>41000000</v>
      </c>
      <c r="B180" s="8" t="s">
        <v>81</v>
      </c>
      <c r="C180" s="128">
        <f t="shared" si="10"/>
        <v>0</v>
      </c>
      <c r="D180" s="128">
        <f t="shared" si="10"/>
        <v>223165</v>
      </c>
      <c r="E180" s="128">
        <f t="shared" si="10"/>
        <v>223165</v>
      </c>
      <c r="F180" s="128">
        <f t="shared" si="10"/>
        <v>219485</v>
      </c>
      <c r="G180" s="174">
        <v>0</v>
      </c>
      <c r="H180" s="53">
        <f aca="true" t="shared" si="11" ref="H180:H185">F180/D180*100</f>
        <v>98.3509958998947</v>
      </c>
      <c r="I180" s="161">
        <f aca="true" t="shared" si="12" ref="I180:I185">F180/E180*100</f>
        <v>98.3509958998947</v>
      </c>
    </row>
    <row r="181" spans="1:9" ht="14.25">
      <c r="A181" s="7">
        <v>41030000</v>
      </c>
      <c r="B181" s="17" t="s">
        <v>296</v>
      </c>
      <c r="C181" s="128">
        <f t="shared" si="10"/>
        <v>0</v>
      </c>
      <c r="D181" s="128">
        <f t="shared" si="10"/>
        <v>223165</v>
      </c>
      <c r="E181" s="128">
        <f t="shared" si="10"/>
        <v>223165</v>
      </c>
      <c r="F181" s="128">
        <f t="shared" si="10"/>
        <v>219485</v>
      </c>
      <c r="G181" s="174">
        <v>0</v>
      </c>
      <c r="H181" s="53">
        <f t="shared" si="11"/>
        <v>98.3509958998947</v>
      </c>
      <c r="I181" s="161">
        <f t="shared" si="12"/>
        <v>98.3509958998947</v>
      </c>
    </row>
    <row r="182" spans="1:9" ht="14.25">
      <c r="A182" s="88">
        <v>41035000</v>
      </c>
      <c r="B182" s="185" t="s">
        <v>297</v>
      </c>
      <c r="C182" s="128">
        <f>C183+C185</f>
        <v>0</v>
      </c>
      <c r="D182" s="128">
        <f>D183+D185</f>
        <v>223165</v>
      </c>
      <c r="E182" s="128">
        <f>E183+E185</f>
        <v>223165</v>
      </c>
      <c r="F182" s="128">
        <f>F183+F185</f>
        <v>219485</v>
      </c>
      <c r="G182" s="174">
        <v>0</v>
      </c>
      <c r="H182" s="53">
        <f t="shared" si="11"/>
        <v>98.3509958998947</v>
      </c>
      <c r="I182" s="161">
        <f t="shared" si="12"/>
        <v>98.3509958998947</v>
      </c>
    </row>
    <row r="183" spans="1:9" ht="14.25">
      <c r="A183" s="54">
        <v>41035000</v>
      </c>
      <c r="B183" s="19" t="s">
        <v>251</v>
      </c>
      <c r="C183" s="128">
        <v>0</v>
      </c>
      <c r="D183" s="128">
        <v>23000</v>
      </c>
      <c r="E183" s="128">
        <v>23000</v>
      </c>
      <c r="F183" s="128">
        <v>23000</v>
      </c>
      <c r="G183" s="174">
        <v>0</v>
      </c>
      <c r="H183" s="53">
        <f t="shared" si="11"/>
        <v>100</v>
      </c>
      <c r="I183" s="161">
        <f t="shared" si="12"/>
        <v>100</v>
      </c>
    </row>
    <row r="184" spans="1:9" ht="14.25">
      <c r="A184" s="12"/>
      <c r="B184" s="19" t="s">
        <v>283</v>
      </c>
      <c r="C184" s="146"/>
      <c r="D184" s="146"/>
      <c r="E184" s="146"/>
      <c r="F184" s="146"/>
      <c r="G184" s="174"/>
      <c r="H184" s="53"/>
      <c r="I184" s="161"/>
    </row>
    <row r="185" spans="1:9" ht="14.25">
      <c r="A185" s="54">
        <v>41035000</v>
      </c>
      <c r="B185" s="19" t="s">
        <v>285</v>
      </c>
      <c r="C185" s="128">
        <v>0</v>
      </c>
      <c r="D185" s="128">
        <v>200165</v>
      </c>
      <c r="E185" s="128">
        <v>200165</v>
      </c>
      <c r="F185" s="128">
        <v>196485</v>
      </c>
      <c r="G185" s="174">
        <v>0</v>
      </c>
      <c r="H185" s="53">
        <f t="shared" si="11"/>
        <v>98.16151674868235</v>
      </c>
      <c r="I185" s="161">
        <f t="shared" si="12"/>
        <v>98.16151674868235</v>
      </c>
    </row>
    <row r="186" spans="1:9" ht="14.25">
      <c r="A186" s="12"/>
      <c r="B186" s="186" t="s">
        <v>298</v>
      </c>
      <c r="C186" s="146"/>
      <c r="D186" s="146"/>
      <c r="E186" s="146"/>
      <c r="F186" s="146"/>
      <c r="G186" s="174"/>
      <c r="H186" s="53"/>
      <c r="I186" s="176"/>
    </row>
    <row r="187" spans="1:9" ht="14.25">
      <c r="A187" s="12"/>
      <c r="B187" s="186" t="s">
        <v>287</v>
      </c>
      <c r="C187" s="146"/>
      <c r="D187" s="146"/>
      <c r="E187" s="146"/>
      <c r="F187" s="146"/>
      <c r="G187" s="174"/>
      <c r="H187" s="53"/>
      <c r="I187" s="176"/>
    </row>
    <row r="188" spans="1:9" ht="15" thickBot="1">
      <c r="A188" s="12"/>
      <c r="B188" s="19"/>
      <c r="C188" s="146"/>
      <c r="D188" s="146"/>
      <c r="E188" s="146"/>
      <c r="F188" s="146"/>
      <c r="G188" s="174"/>
      <c r="H188" s="53"/>
      <c r="I188" s="176"/>
    </row>
    <row r="189" spans="1:9" ht="13.5" thickBot="1">
      <c r="A189" s="10">
        <v>602100</v>
      </c>
      <c r="B189" s="33" t="s">
        <v>116</v>
      </c>
      <c r="C189" s="147"/>
      <c r="D189" s="147"/>
      <c r="E189" s="148"/>
      <c r="F189" s="141">
        <v>1797887</v>
      </c>
      <c r="G189" s="50"/>
      <c r="H189" s="43"/>
      <c r="I189" s="50"/>
    </row>
    <row r="190" spans="1:9" ht="13.5" thickBot="1">
      <c r="A190" s="10">
        <v>602300</v>
      </c>
      <c r="B190" s="93" t="s">
        <v>54</v>
      </c>
      <c r="C190" s="147"/>
      <c r="D190" s="147"/>
      <c r="E190" s="149"/>
      <c r="F190" s="184">
        <v>-8483</v>
      </c>
      <c r="G190" s="50"/>
      <c r="H190" s="50"/>
      <c r="I190" s="50"/>
    </row>
    <row r="191" spans="1:9" ht="13.5" thickBot="1">
      <c r="A191" s="10">
        <v>602400</v>
      </c>
      <c r="B191" s="15" t="s">
        <v>288</v>
      </c>
      <c r="C191" s="147"/>
      <c r="D191" s="147"/>
      <c r="E191" s="149"/>
      <c r="F191" s="184">
        <v>232660</v>
      </c>
      <c r="G191" s="50"/>
      <c r="H191" s="50"/>
      <c r="I191" s="50"/>
    </row>
    <row r="192" spans="1:9" ht="13.5" thickBot="1">
      <c r="A192" s="20"/>
      <c r="B192" s="8" t="s">
        <v>121</v>
      </c>
      <c r="C192" s="140">
        <f>C163</f>
        <v>9665941</v>
      </c>
      <c r="D192" s="140">
        <f>D163</f>
        <v>14141278</v>
      </c>
      <c r="E192" s="140">
        <f>E163</f>
        <v>14141278</v>
      </c>
      <c r="F192" s="140">
        <f>F163+F189+F190+F191</f>
        <v>12711010</v>
      </c>
      <c r="G192" s="43">
        <f>F192/C192*100</f>
        <v>131.5030786966318</v>
      </c>
      <c r="H192" s="43">
        <f>F192/D192*100</f>
        <v>89.88586462977392</v>
      </c>
      <c r="I192" s="43">
        <f>F192/E192*100</f>
        <v>89.88586462977392</v>
      </c>
    </row>
    <row r="193" spans="1:9" ht="13.5" thickBot="1">
      <c r="A193" s="10">
        <v>900103</v>
      </c>
      <c r="B193" s="33" t="s">
        <v>119</v>
      </c>
      <c r="C193" s="140">
        <f>C162+C192</f>
        <v>352840559</v>
      </c>
      <c r="D193" s="140">
        <f>D162+D192</f>
        <v>452632891</v>
      </c>
      <c r="E193" s="140">
        <f>E162+E192</f>
        <v>357400638</v>
      </c>
      <c r="F193" s="140">
        <f>F162+F192</f>
        <v>376863734</v>
      </c>
      <c r="G193" s="42">
        <f>F193/C193*100</f>
        <v>106.80850723853432</v>
      </c>
      <c r="H193" s="42">
        <f>F193/D193*100</f>
        <v>83.2603510468266</v>
      </c>
      <c r="I193" s="42">
        <f>F193/E193*100</f>
        <v>105.44573622165723</v>
      </c>
    </row>
    <row r="194" spans="3:9" ht="12.75">
      <c r="C194" s="151"/>
      <c r="D194" s="151"/>
      <c r="E194" s="151"/>
      <c r="F194" s="151"/>
      <c r="G194" s="5"/>
      <c r="H194" s="5"/>
      <c r="I194" s="5"/>
    </row>
    <row r="195" spans="3:9" ht="12.75">
      <c r="C195" s="151"/>
      <c r="D195" s="151"/>
      <c r="E195" s="151"/>
      <c r="F195" s="151"/>
      <c r="G195" s="5"/>
      <c r="H195" s="5"/>
      <c r="I195" s="5"/>
    </row>
    <row r="196" spans="3:9" ht="12.75">
      <c r="C196" s="151"/>
      <c r="D196" s="151"/>
      <c r="E196" s="151"/>
      <c r="F196" s="151"/>
      <c r="G196" s="5"/>
      <c r="H196" s="5"/>
      <c r="I196" s="5"/>
    </row>
    <row r="197" spans="3:9" ht="12.75">
      <c r="C197" s="151"/>
      <c r="D197" s="151"/>
      <c r="E197" s="151"/>
      <c r="F197" s="151"/>
      <c r="G197" s="5"/>
      <c r="H197" s="5"/>
      <c r="I197" s="5"/>
    </row>
    <row r="198" spans="3:9" ht="12.75">
      <c r="C198" s="151"/>
      <c r="D198" s="151"/>
      <c r="E198" s="151"/>
      <c r="F198" s="151"/>
      <c r="G198" s="5"/>
      <c r="H198" s="5"/>
      <c r="I198" s="5"/>
    </row>
    <row r="199" spans="3:9" ht="12.75">
      <c r="C199" s="151"/>
      <c r="D199" s="151"/>
      <c r="E199" s="151"/>
      <c r="F199" s="151"/>
      <c r="G199" s="5"/>
      <c r="H199" s="5"/>
      <c r="I199" s="5"/>
    </row>
    <row r="200" spans="7:9" ht="12.75">
      <c r="G200" s="5"/>
      <c r="H200" s="5"/>
      <c r="I200" s="5"/>
    </row>
    <row r="201" spans="2:9" ht="14.25">
      <c r="B201" s="34"/>
      <c r="C201" s="5"/>
      <c r="D201" s="5"/>
      <c r="E201" s="5"/>
      <c r="G201" s="5"/>
      <c r="H201" s="5"/>
      <c r="I201" s="5"/>
    </row>
    <row r="202" spans="2:9" ht="15">
      <c r="B202" s="154" t="s">
        <v>276</v>
      </c>
      <c r="C202" s="154"/>
      <c r="D202" s="154"/>
      <c r="E202" s="154"/>
      <c r="F202" s="154"/>
      <c r="G202" s="154"/>
      <c r="H202" s="154"/>
      <c r="I202" s="5"/>
    </row>
    <row r="203" spans="2:9" ht="15">
      <c r="B203" s="154" t="s">
        <v>277</v>
      </c>
      <c r="E203" s="154" t="s">
        <v>278</v>
      </c>
      <c r="G203" s="5"/>
      <c r="H203" s="5"/>
      <c r="I203" s="5"/>
    </row>
    <row r="204" spans="7:9" ht="12.75">
      <c r="G204" s="5"/>
      <c r="H204" s="5"/>
      <c r="I204" s="5"/>
    </row>
    <row r="205" spans="7:9" ht="12.75">
      <c r="G205" s="5"/>
      <c r="H205" s="5"/>
      <c r="I205" s="5"/>
    </row>
    <row r="206" spans="7:9" ht="12.75">
      <c r="G206" s="5"/>
      <c r="H206" s="5"/>
      <c r="I206" s="5"/>
    </row>
  </sheetData>
  <sheetProtection/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2017-09-27T08:22:41Z</cp:lastPrinted>
  <dcterms:created xsi:type="dcterms:W3CDTF">2002-09-24T12:38:18Z</dcterms:created>
  <dcterms:modified xsi:type="dcterms:W3CDTF">2017-10-02T06:29:13Z</dcterms:modified>
  <cp:category/>
  <cp:version/>
  <cp:contentType/>
  <cp:contentStatus/>
</cp:coreProperties>
</file>