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410" windowHeight="9315" activeTab="0"/>
  </bookViews>
  <sheets>
    <sheet name="Додаток 2" sheetId="1" r:id="rId1"/>
    <sheet name="Додаток 3" sheetId="2" r:id="rId2"/>
  </sheets>
  <definedNames>
    <definedName name="_xlnm.Print_Area" localSheetId="0">'Додаток 2'!$A$1:$Q$79</definedName>
    <definedName name="_xlnm.Print_Area" localSheetId="1">'Додаток 3'!$A$1:$R$90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<sst xmlns="http://schemas.openxmlformats.org/spreadsheetml/2006/main" count="302" uniqueCount="191">
  <si>
    <t>Додаток 3</t>
  </si>
  <si>
    <t>до рішення районної у місті ради</t>
  </si>
  <si>
    <t>від________________№________</t>
  </si>
  <si>
    <t xml:space="preserve"> Загальний  фонд</t>
  </si>
  <si>
    <t>Спеціальний фонд</t>
  </si>
  <si>
    <t xml:space="preserve">  Разом</t>
  </si>
  <si>
    <t>всього</t>
  </si>
  <si>
    <t xml:space="preserve">          з них</t>
  </si>
  <si>
    <t>видатки розвитку</t>
  </si>
  <si>
    <t>Всього</t>
  </si>
  <si>
    <t xml:space="preserve"> видатки розвитку</t>
  </si>
  <si>
    <t xml:space="preserve">         з них</t>
  </si>
  <si>
    <t>видатки споживання</t>
  </si>
  <si>
    <t>оплата праці</t>
  </si>
  <si>
    <t>комунальні послуги та енергносії</t>
  </si>
  <si>
    <t>оплату праці</t>
  </si>
  <si>
    <t>бюджет розвитку</t>
  </si>
  <si>
    <t>з них</t>
  </si>
  <si>
    <t>капітальні видатки за рахунок коштів, що передаються із загального фонду до бюджету розвитку (спеціального фонду))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</si>
  <si>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</si>
  <si>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</si>
  <si>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</si>
  <si>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</si>
  <si>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</si>
  <si>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в тому числі: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</si>
  <si>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</si>
  <si>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</si>
  <si>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</si>
  <si>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</si>
  <si>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</si>
  <si>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</si>
  <si>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</si>
  <si>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</si>
  <si>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</si>
  <si>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</si>
  <si>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</si>
  <si>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</si>
  <si>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</si>
  <si>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</si>
  <si>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>грн.</t>
  </si>
  <si>
    <t xml:space="preserve"> Видатки загального  фонду</t>
  </si>
  <si>
    <t>Додаток 2</t>
  </si>
  <si>
    <t xml:space="preserve">                                          Видатки спеціального фонду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</si>
  <si>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</si>
  <si>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</si>
  <si>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</si>
  <si>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 xml:space="preserve"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 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</si>
  <si>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</si>
  <si>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 / тимчасовою програмною класифікацією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</si>
  <si>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</si>
  <si>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</si>
  <si>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</si>
  <si>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</si>
  <si>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</si>
  <si>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</si>
  <si>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</si>
  <si>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</si>
  <si>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</si>
  <si>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</si>
  <si>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</si>
  <si>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</si>
  <si>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</si>
  <si>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</si>
  <si>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</si>
  <si>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</si>
  <si>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</si>
  <si>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</si>
  <si>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</si>
  <si>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</si>
  <si>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</si>
  <si>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</si>
  <si>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</si>
  <si>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</si>
  <si>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>3049</t>
  </si>
  <si>
    <t>Надання державної соціальної допомоги інвалідам з дитинства та дітям-інвалідам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</si>
  <si>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</si>
  <si>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</si>
  <si>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</si>
  <si>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</si>
  <si>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</si>
  <si>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</si>
  <si>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 xml:space="preserve"> </t>
  </si>
  <si>
    <t>А.В.Атаманенко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</si>
  <si>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</si>
  <si>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</si>
  <si>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</si>
  <si>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</si>
  <si>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Надання допомоги по догляду за інвалідами I чи II групи внаслідок психічного розладу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</si>
  <si>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</si>
  <si>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</si>
  <si>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</si>
  <si>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</si>
  <si>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</si>
  <si>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</si>
  <si>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</si>
  <si>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</si>
  <si>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0114080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</si>
  <si>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</si>
  <si>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</si>
  <si>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</si>
  <si>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</si>
  <si>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</si>
  <si>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</si>
  <si>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</si>
  <si>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</si>
  <si>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</si>
  <si>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0813220</t>
  </si>
  <si>
    <t>3220</t>
  </si>
  <si>
    <t>Забезпечення  належних умов для виховання та розвитку дітей-сиріт і дітей, позбавлених батьківського піклування у дитячих будинках сімейного типу, прийомних сім'ях, в сім'ях патронатного вихователя, надання допомоги дітям сиротам та дітям, позбавлених батьківського піклування, яким виповнюється 18 років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</si>
  <si>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</si>
  <si>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</si>
  <si>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</si>
  <si>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</si>
  <si>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</si>
  <si>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</si>
  <si>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</si>
  <si>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</si>
  <si>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</si>
  <si>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3161</t>
  </si>
  <si>
    <t>Забезпеченнями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</si>
  <si>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3182</t>
  </si>
  <si>
    <t>3200</t>
  </si>
  <si>
    <t>3230</t>
  </si>
  <si>
    <t>Інші заклади та заходи</t>
  </si>
  <si>
    <t>0900000</t>
  </si>
  <si>
    <t>0910150</t>
  </si>
  <si>
    <t>0913112</t>
  </si>
  <si>
    <t>3700000</t>
  </si>
  <si>
    <t>3710170</t>
  </si>
  <si>
    <t>0813031</t>
  </si>
  <si>
    <t>0813032</t>
  </si>
  <si>
    <t>0813012</t>
  </si>
  <si>
    <t>0813021</t>
  </si>
  <si>
    <t>0813022</t>
  </si>
  <si>
    <t>0813041</t>
  </si>
  <si>
    <t>0813043</t>
  </si>
  <si>
    <t>0813044</t>
  </si>
  <si>
    <t>0813045</t>
  </si>
  <si>
    <t>0813046</t>
  </si>
  <si>
    <t>0813047</t>
  </si>
  <si>
    <t>0813048</t>
  </si>
  <si>
    <t>0813049</t>
  </si>
  <si>
    <t>0813080</t>
  </si>
  <si>
    <t>0813104</t>
  </si>
  <si>
    <t>0813161</t>
  </si>
  <si>
    <t>Управління соціального захисту населення Шевченківської районної у місті Дніпрі ради, всього:</t>
  </si>
  <si>
    <t xml:space="preserve">Розподіл  видатків  бюджету  району  у  місті  на  2018 рік </t>
  </si>
  <si>
    <t xml:space="preserve">у тому числі за рахунок  субвенції з міського бюджету </t>
  </si>
  <si>
    <t>0813182</t>
  </si>
  <si>
    <t>0813200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</si>
  <si>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</si>
  <si>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</si>
  <si>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</si>
  <si>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</si>
  <si>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</si>
  <si>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</si>
  <si>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</si>
  <si>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</si>
  <si>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</si>
  <si>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</si>
  <si>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</si>
  <si>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</si>
  <si>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</si>
  <si>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Надання допомоги сім'ям з дітьми, малозабезпеченим сім'ям, інвалідам з дитинства, дітям-інвалідам та тимчасової допомоги дітям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</si>
  <si>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</si>
  <si>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</si>
  <si>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</si>
  <si>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</si>
  <si>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</si>
  <si>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</si>
  <si>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</si>
  <si>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Надання соціальних гарантій інвалідам, фізичним особам, які надають соціальні послуги громадянам похилого  віку, інвалідам, дітям-інвалідам, хворим, які не здатні до самообслуговування і потребують сторонньої допомоги</t>
  </si>
  <si>
    <t>3180</t>
  </si>
  <si>
    <t>Соціальний захист ветеранів війни та праці</t>
  </si>
  <si>
    <t>Розподіл  видатків  бюджету  району  у  місті  на  2018 рік за тимчасовою класифікацією видатків та кредитування місцевих бюджетів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</si>
  <si>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</si>
  <si>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</si>
  <si>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</si>
  <si>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r>
      <t xml:space="preserve">у тому числі за рахунок субвенції з місцевого бюджету </t>
    </r>
    <r>
      <rPr>
        <sz val="12"/>
        <rFont val="Times New Roman"/>
        <family val="1"/>
      </rPr>
      <t>на надання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  </r>
  </si>
  <si>
    <r>
      <t xml:space="preserve">у тому числі за рахунок субвенції з місцевого бюджету </t>
    </r>
    <r>
      <rPr>
        <sz val="12"/>
        <rFont val="Times New Roman"/>
        <family val="1"/>
      </rPr>
      <t>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  </r>
  </si>
  <si>
    <r>
      <t>у тому числі за рахунок субвенції з місцевого бюджету</t>
    </r>
    <r>
      <rPr>
        <sz val="12"/>
        <rFont val="Times New Roman"/>
        <family val="1"/>
      </rPr>
      <t xml:space="preserve"> на виплату допомоги  сім'ям з дітьми, 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за рахунок відповідної субвенції з державного бюджету</t>
    </r>
  </si>
  <si>
    <r>
      <t xml:space="preserve">у тому числі за рахунок субвенції з місцевого бюджету </t>
    </r>
    <r>
      <rPr>
        <sz val="12"/>
        <rFont val="Times New Roman"/>
        <family val="1"/>
      </rPr>
  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за рахунок відповідної субвенції з державного бюджету</t>
    </r>
  </si>
  <si>
    <t>Фінансове управління Шевченківської районної у місті Дніпрі ради, всього:</t>
  </si>
  <si>
    <t>від_________________№________</t>
  </si>
  <si>
    <t xml:space="preserve">у тому числі за рахунок субвенції з міського бюджету 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</si>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</sst>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73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73" fontId="0" fillId="24" borderId="0" xfId="0" applyNumberFormat="1" applyFont="1" applyFill="1" applyBorder="1" applyAlignment="1">
      <alignment horizontal="center"/>
    </xf>
    <xf numFmtId="173" fontId="0" fillId="24" borderId="0" xfId="0" applyNumberFormat="1" applyFill="1" applyBorder="1" applyAlignment="1">
      <alignment/>
    </xf>
    <xf numFmtId="17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73" fontId="0" fillId="24" borderId="0" xfId="0" applyNumberFormat="1" applyFill="1" applyAlignment="1">
      <alignment/>
    </xf>
    <xf numFmtId="173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73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Border="1" applyAlignment="1">
      <alignment horizontal="center" vertical="center"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vertical="center" wrapText="1"/>
    </xf>
    <xf numFmtId="0" fontId="28" fillId="0" borderId="10" xfId="53" applyFont="1" applyFill="1" applyBorder="1" applyAlignment="1">
      <alignment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49" fontId="30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2" fontId="27" fillId="0" borderId="10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23" fillId="24" borderId="0" xfId="0" applyFont="1" applyFill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47"/>
  <sheetViews>
    <sheetView tabSelected="1" view="pageBreakPreview" zoomScaleNormal="75" zoomScaleSheetLayoutView="100" zoomScalePageLayoutView="0" workbookViewId="0" topLeftCell="K1">
      <selection activeCell="D9" sqref="D9:D12"/>
    </sheetView>
  </sheetViews>
  <sheetFormatPr defaultColWidth="9.00390625" defaultRowHeight="12.75"/>
  <cols>
    <col min="1" max="1" width="17.375" style="4" customWidth="1"/>
    <col min="2" max="2" width="13.25390625" style="4" customWidth="1"/>
    <col min="3" max="3" width="15.625" style="4" customWidth="1"/>
    <col min="4" max="4" width="91.625" style="18" customWidth="1"/>
    <col min="5" max="5" width="16.75390625" style="4" customWidth="1"/>
    <col min="6" max="6" width="15.375" style="4" customWidth="1"/>
    <col min="7" max="7" width="12.25390625" style="4" customWidth="1"/>
    <col min="8" max="8" width="12.375" style="4" customWidth="1"/>
    <col min="9" max="9" width="14.125" style="4" customWidth="1"/>
    <col min="10" max="10" width="11.00390625" style="4" customWidth="1"/>
    <col min="11" max="11" width="13.00390625" style="4" customWidth="1"/>
    <col min="12" max="12" width="12.25390625" style="4" customWidth="1"/>
    <col min="13" max="13" width="13.125" style="4" customWidth="1"/>
    <col min="14" max="14" width="12.00390625" style="4" customWidth="1"/>
    <col min="15" max="15" width="11.00390625" style="4" customWidth="1"/>
    <col min="16" max="16" width="16.00390625" style="4" customWidth="1"/>
    <col min="17" max="17" width="15.75390625" style="4" customWidth="1"/>
    <col min="18" max="16384" width="9.125" style="1" customWidth="1"/>
  </cols>
  <sheetData>
    <row r="1" ht="12.75">
      <c r="O1" s="4" t="s">
        <v>41</v>
      </c>
    </row>
    <row r="2" ht="12.75">
      <c r="O2" s="4" t="s">
        <v>1</v>
      </c>
    </row>
    <row r="3" spans="1:15" ht="18.75" customHeight="1">
      <c r="A3" s="5"/>
      <c r="B3" s="5"/>
      <c r="O3" s="4" t="s">
        <v>183</v>
      </c>
    </row>
    <row r="4" ht="12.75"/>
    <row r="5" ht="12.75"/>
    <row r="6" spans="4:15" ht="21.75" customHeight="1">
      <c r="D6" s="87" t="s">
        <v>174</v>
      </c>
      <c r="E6" s="87"/>
      <c r="F6" s="87"/>
      <c r="G6" s="87"/>
      <c r="H6" s="87"/>
      <c r="I6" s="87"/>
      <c r="J6" s="87"/>
      <c r="K6" s="87"/>
      <c r="L6" s="87"/>
      <c r="M6" s="87"/>
      <c r="O6" s="6"/>
    </row>
    <row r="7" spans="4:15" ht="10.5" customHeight="1">
      <c r="D7" s="19"/>
      <c r="E7" s="6"/>
      <c r="F7" s="6"/>
      <c r="G7" s="6"/>
      <c r="H7" s="6"/>
      <c r="I7" s="6"/>
      <c r="J7" s="6"/>
      <c r="K7" s="6"/>
      <c r="L7" s="6"/>
      <c r="O7" s="6"/>
    </row>
    <row r="8" ht="10.5" customHeight="1" thickBot="1">
      <c r="Q8" s="28" t="s">
        <v>39</v>
      </c>
    </row>
    <row r="9" spans="1:17" ht="18" customHeight="1" thickBot="1">
      <c r="A9" s="84" t="s">
        <v>47</v>
      </c>
      <c r="B9" s="84" t="s">
        <v>44</v>
      </c>
      <c r="C9" s="84" t="s">
        <v>45</v>
      </c>
      <c r="D9" s="84" t="s">
        <v>48</v>
      </c>
      <c r="E9" s="82" t="s">
        <v>40</v>
      </c>
      <c r="F9" s="83"/>
      <c r="G9" s="83"/>
      <c r="H9" s="83"/>
      <c r="I9" s="83"/>
      <c r="J9" s="83" t="s">
        <v>42</v>
      </c>
      <c r="K9" s="85"/>
      <c r="L9" s="85"/>
      <c r="M9" s="85"/>
      <c r="N9" s="85"/>
      <c r="O9" s="85"/>
      <c r="P9" s="85"/>
      <c r="Q9" s="81" t="s">
        <v>5</v>
      </c>
    </row>
    <row r="10" spans="1:17" ht="12.75" customHeight="1" thickBot="1">
      <c r="A10" s="84"/>
      <c r="B10" s="85"/>
      <c r="C10" s="84"/>
      <c r="D10" s="84"/>
      <c r="E10" s="84" t="s">
        <v>6</v>
      </c>
      <c r="F10" s="86" t="s">
        <v>7</v>
      </c>
      <c r="G10" s="86"/>
      <c r="H10" s="86"/>
      <c r="I10" s="84" t="s">
        <v>8</v>
      </c>
      <c r="J10" s="84" t="s">
        <v>9</v>
      </c>
      <c r="K10" s="84" t="s">
        <v>12</v>
      </c>
      <c r="L10" s="85" t="s">
        <v>7</v>
      </c>
      <c r="M10" s="85"/>
      <c r="N10" s="84" t="s">
        <v>10</v>
      </c>
      <c r="O10" s="86" t="s">
        <v>11</v>
      </c>
      <c r="P10" s="86"/>
      <c r="Q10" s="81"/>
    </row>
    <row r="11" spans="1:17" ht="12.75" customHeight="1" thickBot="1">
      <c r="A11" s="84"/>
      <c r="B11" s="85"/>
      <c r="C11" s="84"/>
      <c r="D11" s="84"/>
      <c r="E11" s="85"/>
      <c r="F11" s="84" t="s">
        <v>12</v>
      </c>
      <c r="G11" s="84" t="s">
        <v>13</v>
      </c>
      <c r="H11" s="84" t="s">
        <v>14</v>
      </c>
      <c r="I11" s="81"/>
      <c r="J11" s="84"/>
      <c r="K11" s="84"/>
      <c r="L11" s="84" t="s">
        <v>15</v>
      </c>
      <c r="M11" s="84" t="s">
        <v>14</v>
      </c>
      <c r="N11" s="84"/>
      <c r="O11" s="84" t="s">
        <v>16</v>
      </c>
      <c r="P11" s="37" t="s">
        <v>17</v>
      </c>
      <c r="Q11" s="81"/>
    </row>
    <row r="12" spans="1:17" ht="183" customHeight="1" thickBot="1">
      <c r="A12" s="84"/>
      <c r="B12" s="85"/>
      <c r="C12" s="84"/>
      <c r="D12" s="84"/>
      <c r="E12" s="85"/>
      <c r="F12" s="84"/>
      <c r="G12" s="85"/>
      <c r="H12" s="85"/>
      <c r="I12" s="81"/>
      <c r="J12" s="84"/>
      <c r="K12" s="84"/>
      <c r="L12" s="85"/>
      <c r="M12" s="85"/>
      <c r="N12" s="84"/>
      <c r="O12" s="85"/>
      <c r="P12" s="35" t="s">
        <v>18</v>
      </c>
      <c r="Q12" s="81"/>
    </row>
    <row r="13" spans="1:17" ht="20.25" customHeight="1" thickBo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</row>
    <row r="14" spans="1:17" s="3" customFormat="1" ht="24" customHeight="1" thickBot="1">
      <c r="A14" s="50"/>
      <c r="B14" s="50" t="s">
        <v>50</v>
      </c>
      <c r="C14" s="66"/>
      <c r="D14" s="44" t="s">
        <v>36</v>
      </c>
      <c r="E14" s="67">
        <f>E15</f>
        <v>24680070</v>
      </c>
      <c r="F14" s="67">
        <f aca="true" t="shared" si="0" ref="F14:Q14">F15</f>
        <v>24680070</v>
      </c>
      <c r="G14" s="67">
        <f t="shared" si="0"/>
        <v>17752912</v>
      </c>
      <c r="H14" s="67">
        <f t="shared" si="0"/>
        <v>1186422</v>
      </c>
      <c r="I14" s="67">
        <f t="shared" si="0"/>
        <v>0</v>
      </c>
      <c r="J14" s="67">
        <f t="shared" si="0"/>
        <v>0</v>
      </c>
      <c r="K14" s="67">
        <f t="shared" si="0"/>
        <v>0</v>
      </c>
      <c r="L14" s="67">
        <f t="shared" si="0"/>
        <v>0</v>
      </c>
      <c r="M14" s="67">
        <f t="shared" si="0"/>
        <v>0</v>
      </c>
      <c r="N14" s="67">
        <f t="shared" si="0"/>
        <v>0</v>
      </c>
      <c r="O14" s="67">
        <f t="shared" si="0"/>
        <v>0</v>
      </c>
      <c r="P14" s="67">
        <f t="shared" si="0"/>
        <v>0</v>
      </c>
      <c r="Q14" s="67">
        <f t="shared" si="0"/>
        <v>24680070</v>
      </c>
    </row>
    <row r="15" spans="1:17" ht="47.25" customHeight="1" thickBot="1">
      <c r="A15" s="39"/>
      <c r="B15" s="39" t="s">
        <v>89</v>
      </c>
      <c r="C15" s="39" t="s">
        <v>21</v>
      </c>
      <c r="D15" s="36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v>
      </c>
      <c r="E15" s="65">
        <f>'Додаток 3'!F17+'Додаток 3'!F26+'Додаток 3'!F70+'Додаток 3'!F76+'Додаток 3'!F85</f>
        <v>24680070</v>
      </c>
      <c r="F15" s="65">
        <f>'Додаток 3'!G17+'Додаток 3'!G26+'Додаток 3'!G70+'Додаток 3'!G76+'Додаток 3'!G85</f>
        <v>24680070</v>
      </c>
      <c r="G15" s="65">
        <f>'Додаток 3'!H17+'Додаток 3'!H26+'Додаток 3'!H70+'Додаток 3'!H76+'Додаток 3'!H85</f>
        <v>17752912</v>
      </c>
      <c r="H15" s="65">
        <f>'Додаток 3'!I17+'Додаток 3'!I26+'Додаток 3'!I70+'Додаток 3'!I76+'Додаток 3'!I85</f>
        <v>1186422</v>
      </c>
      <c r="I15" s="65">
        <f>'Додаток 3'!J17+'Додаток 3'!J26+'Додаток 3'!J70+'Додаток 3'!J76+'Додаток 3'!J85</f>
        <v>0</v>
      </c>
      <c r="J15" s="65">
        <f>'Додаток 3'!K17+'Додаток 3'!K26+'Додаток 3'!K70+'Додаток 3'!K76+'Додаток 3'!K85</f>
        <v>0</v>
      </c>
      <c r="K15" s="65">
        <f>'Додаток 3'!L17+'Додаток 3'!L26+'Додаток 3'!L70+'Додаток 3'!L76+'Додаток 3'!L85</f>
        <v>0</v>
      </c>
      <c r="L15" s="65">
        <f>'Додаток 3'!M17+'Додаток 3'!M26+'Додаток 3'!M70+'Додаток 3'!M76+'Додаток 3'!M85</f>
        <v>0</v>
      </c>
      <c r="M15" s="65">
        <f>'Додаток 3'!N17+'Додаток 3'!N26+'Додаток 3'!N70+'Додаток 3'!N76+'Додаток 3'!N85</f>
        <v>0</v>
      </c>
      <c r="N15" s="65">
        <f>'Додаток 3'!O17+'Додаток 3'!O26+'Додаток 3'!O70+'Додаток 3'!O76+'Додаток 3'!O85</f>
        <v>0</v>
      </c>
      <c r="O15" s="65">
        <f>'Додаток 3'!P17+'Додаток 3'!P26+'Додаток 3'!P70+'Додаток 3'!P76+'Додаток 3'!P85</f>
        <v>0</v>
      </c>
      <c r="P15" s="65">
        <f>'Додаток 3'!Q17+'Додаток 3'!Q26+'Додаток 3'!Q70+'Додаток 3'!Q76+'Додаток 3'!Q85</f>
        <v>0</v>
      </c>
      <c r="Q15" s="65">
        <f>'Додаток 3'!R17+'Додаток 3'!R26+'Додаток 3'!R70+'Додаток 3'!R76+'Додаток 3'!R85</f>
        <v>24680070</v>
      </c>
    </row>
    <row r="16" spans="1:17" s="3" customFormat="1" ht="18.75" customHeight="1" thickBot="1">
      <c r="A16" s="50"/>
      <c r="B16" s="50" t="s">
        <v>51</v>
      </c>
      <c r="C16" s="50"/>
      <c r="D16" s="44" t="s">
        <v>37</v>
      </c>
      <c r="E16" s="65">
        <f>E18+E20+E23+E25+E28+E30+E33+E35+E37+E39+E41+E43+E45+E47+E49+E52+E54+E56+E58+E60+E62+E65+E67+E63</f>
        <v>341503148</v>
      </c>
      <c r="F16" s="65">
        <f aca="true" t="shared" si="1" ref="F16:Q16">F18+F20+F23+F25+F28+F30+F33+F35+F37+F39+F41+F43+F45+F47+F49+F52+F54+F56+F58+F60+F62+F65+F67+F63</f>
        <v>341503148</v>
      </c>
      <c r="G16" s="65">
        <f t="shared" si="1"/>
        <v>6681923</v>
      </c>
      <c r="H16" s="65">
        <f t="shared" si="1"/>
        <v>269066</v>
      </c>
      <c r="I16" s="65">
        <f t="shared" si="1"/>
        <v>0</v>
      </c>
      <c r="J16" s="65">
        <f t="shared" si="1"/>
        <v>87657</v>
      </c>
      <c r="K16" s="65">
        <f t="shared" si="1"/>
        <v>87657</v>
      </c>
      <c r="L16" s="65">
        <f t="shared" si="1"/>
        <v>67014</v>
      </c>
      <c r="M16" s="65">
        <f t="shared" si="1"/>
        <v>0</v>
      </c>
      <c r="N16" s="65">
        <f t="shared" si="1"/>
        <v>0</v>
      </c>
      <c r="O16" s="65">
        <f t="shared" si="1"/>
        <v>0</v>
      </c>
      <c r="P16" s="65">
        <f t="shared" si="1"/>
        <v>0</v>
      </c>
      <c r="Q16" s="65">
        <f t="shared" si="1"/>
        <v>341590805</v>
      </c>
    </row>
    <row r="17" spans="1:17" s="30" customFormat="1" ht="51.75" customHeight="1" thickBot="1">
      <c r="A17" s="50"/>
      <c r="B17" s="50" t="s">
        <v>155</v>
      </c>
      <c r="C17" s="50"/>
      <c r="D17" s="44" t="s">
        <v>156</v>
      </c>
      <c r="E17" s="65">
        <f>E18+E20</f>
        <v>164045815</v>
      </c>
      <c r="F17" s="65">
        <f aca="true" t="shared" si="2" ref="F17:Q17">F18+F20</f>
        <v>164045815</v>
      </c>
      <c r="G17" s="65">
        <f t="shared" si="2"/>
        <v>0</v>
      </c>
      <c r="H17" s="65">
        <f t="shared" si="2"/>
        <v>0</v>
      </c>
      <c r="I17" s="65">
        <f t="shared" si="2"/>
        <v>0</v>
      </c>
      <c r="J17" s="65">
        <f t="shared" si="2"/>
        <v>0</v>
      </c>
      <c r="K17" s="65">
        <f t="shared" si="2"/>
        <v>0</v>
      </c>
      <c r="L17" s="65">
        <f t="shared" si="2"/>
        <v>0</v>
      </c>
      <c r="M17" s="65">
        <f t="shared" si="2"/>
        <v>0</v>
      </c>
      <c r="N17" s="65">
        <f t="shared" si="2"/>
        <v>0</v>
      </c>
      <c r="O17" s="65">
        <f t="shared" si="2"/>
        <v>0</v>
      </c>
      <c r="P17" s="65">
        <f t="shared" si="2"/>
        <v>0</v>
      </c>
      <c r="Q17" s="65">
        <f t="shared" si="2"/>
        <v>164045815</v>
      </c>
    </row>
    <row r="18" spans="1:107" s="3" customFormat="1" ht="36" customHeight="1" thickBot="1">
      <c r="A18" s="39"/>
      <c r="B18" s="39" t="s">
        <v>49</v>
      </c>
      <c r="C18" s="39" t="s">
        <v>27</v>
      </c>
      <c r="D18" s="36" t="str">
        <f>'Додаток 3'!E28</f>
        <v>Надання пільг на оплату житлово-комунальних послуг окремим категоріям громадян відповідно до законодавства</v>
      </c>
      <c r="E18" s="65">
        <f>'Додаток 3'!F28</f>
        <v>33222515</v>
      </c>
      <c r="F18" s="65">
        <f>'Додаток 3'!G28</f>
        <v>33222515</v>
      </c>
      <c r="G18" s="65">
        <f>'Додаток 3'!H28</f>
        <v>0</v>
      </c>
      <c r="H18" s="65">
        <f>'Додаток 3'!I28</f>
        <v>0</v>
      </c>
      <c r="I18" s="65">
        <f>'Додаток 3'!J28</f>
        <v>0</v>
      </c>
      <c r="J18" s="65">
        <f>'Додаток 3'!K28</f>
        <v>0</v>
      </c>
      <c r="K18" s="65">
        <f>'Додаток 3'!L28</f>
        <v>0</v>
      </c>
      <c r="L18" s="65">
        <f>'Додаток 3'!M28</f>
        <v>0</v>
      </c>
      <c r="M18" s="65">
        <f>'Додаток 3'!N28</f>
        <v>0</v>
      </c>
      <c r="N18" s="65">
        <f>'Додаток 3'!O28</f>
        <v>0</v>
      </c>
      <c r="O18" s="65">
        <f>'Додаток 3'!P28</f>
        <v>0</v>
      </c>
      <c r="P18" s="65">
        <f>'Додаток 3'!Q28</f>
        <v>0</v>
      </c>
      <c r="Q18" s="65">
        <f>'Додаток 3'!R28</f>
        <v>33222515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1:17" ht="20.25" customHeight="1" thickBot="1">
      <c r="A19" s="39"/>
      <c r="B19" s="39"/>
      <c r="C19" s="39"/>
      <c r="D19" s="36" t="str">
        <f>'Додаток 3'!E29</f>
        <v>у тому числі за рахунок субвенції з міського бюджету </v>
      </c>
      <c r="E19" s="65">
        <f>'Додаток 3'!F29</f>
        <v>33222515</v>
      </c>
      <c r="F19" s="65">
        <f>'Додаток 3'!G29</f>
        <v>33222515</v>
      </c>
      <c r="G19" s="65">
        <f>'Додаток 3'!H29</f>
        <v>0</v>
      </c>
      <c r="H19" s="65">
        <f>'Додаток 3'!I29</f>
        <v>0</v>
      </c>
      <c r="I19" s="65">
        <f>'Додаток 3'!J29</f>
        <v>0</v>
      </c>
      <c r="J19" s="65">
        <f>'Додаток 3'!K29</f>
        <v>0</v>
      </c>
      <c r="K19" s="65">
        <f>'Додаток 3'!L29</f>
        <v>0</v>
      </c>
      <c r="L19" s="65">
        <f>'Додаток 3'!M29</f>
        <v>0</v>
      </c>
      <c r="M19" s="65">
        <f>'Додаток 3'!N29</f>
        <v>0</v>
      </c>
      <c r="N19" s="65">
        <f>'Додаток 3'!O29</f>
        <v>0</v>
      </c>
      <c r="O19" s="65">
        <f>'Додаток 3'!P29</f>
        <v>0</v>
      </c>
      <c r="P19" s="65">
        <f>'Додаток 3'!Q29</f>
        <v>0</v>
      </c>
      <c r="Q19" s="65">
        <f>'Додаток 3'!R29</f>
        <v>33222515</v>
      </c>
    </row>
    <row r="20" spans="1:17" ht="34.5" customHeight="1" thickBot="1">
      <c r="A20" s="41"/>
      <c r="B20" s="41" t="s">
        <v>55</v>
      </c>
      <c r="C20" s="39" t="s">
        <v>29</v>
      </c>
      <c r="D20" s="52" t="str">
        <f>'Додаток 3'!E30</f>
        <v>Надання субсидій  населенню для відшкодування витрат на оплату житлово-комунальних послуг</v>
      </c>
      <c r="E20" s="65">
        <f>'Додаток 3'!F30</f>
        <v>130823300</v>
      </c>
      <c r="F20" s="65">
        <f>'Додаток 3'!G30</f>
        <v>130823300</v>
      </c>
      <c r="G20" s="65">
        <f>'Додаток 3'!H30</f>
        <v>0</v>
      </c>
      <c r="H20" s="65">
        <f>'Додаток 3'!I30</f>
        <v>0</v>
      </c>
      <c r="I20" s="65">
        <f>'Додаток 3'!J30</f>
        <v>0</v>
      </c>
      <c r="J20" s="65">
        <f>'Додаток 3'!K30</f>
        <v>0</v>
      </c>
      <c r="K20" s="65">
        <f>'Додаток 3'!L30</f>
        <v>0</v>
      </c>
      <c r="L20" s="65">
        <f>'Додаток 3'!M30</f>
        <v>0</v>
      </c>
      <c r="M20" s="65">
        <f>'Додаток 3'!N30</f>
        <v>0</v>
      </c>
      <c r="N20" s="65">
        <f>'Додаток 3'!O30</f>
        <v>0</v>
      </c>
      <c r="O20" s="65">
        <f>'Додаток 3'!P30</f>
        <v>0</v>
      </c>
      <c r="P20" s="65">
        <f>'Додаток 3'!Q30</f>
        <v>0</v>
      </c>
      <c r="Q20" s="65">
        <f>'Додаток 3'!R30</f>
        <v>130823300</v>
      </c>
    </row>
    <row r="21" spans="1:17" ht="79.5" customHeight="1" thickBot="1">
      <c r="A21" s="35"/>
      <c r="B21" s="35"/>
      <c r="C21" s="49"/>
      <c r="D21" s="52" t="str">
        <f>'Додаток 3'!E31</f>
        <v>у тому числі за рахунок субвенції з місцевого бюджету на надання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1" s="65">
        <f>'Додаток 3'!F31</f>
        <v>130823300</v>
      </c>
      <c r="F21" s="65">
        <f>'Додаток 3'!G31</f>
        <v>130823300</v>
      </c>
      <c r="G21" s="65">
        <f>'Додаток 3'!H31</f>
        <v>0</v>
      </c>
      <c r="H21" s="65">
        <f>'Додаток 3'!I31</f>
        <v>0</v>
      </c>
      <c r="I21" s="65">
        <f>'Додаток 3'!J31</f>
        <v>0</v>
      </c>
      <c r="J21" s="65">
        <f>'Додаток 3'!K31</f>
        <v>0</v>
      </c>
      <c r="K21" s="65">
        <f>'Додаток 3'!L31</f>
        <v>0</v>
      </c>
      <c r="L21" s="65">
        <f>'Додаток 3'!M31</f>
        <v>0</v>
      </c>
      <c r="M21" s="65">
        <f>'Додаток 3'!N31</f>
        <v>0</v>
      </c>
      <c r="N21" s="65">
        <f>'Додаток 3'!O31</f>
        <v>0</v>
      </c>
      <c r="O21" s="65">
        <f>'Додаток 3'!P31</f>
        <v>0</v>
      </c>
      <c r="P21" s="65">
        <f>'Додаток 3'!Q31</f>
        <v>0</v>
      </c>
      <c r="Q21" s="65">
        <f>'Додаток 3'!R31</f>
        <v>130823300</v>
      </c>
    </row>
    <row r="22" spans="1:18" s="30" customFormat="1" ht="36.75" customHeight="1" thickBot="1">
      <c r="A22" s="39"/>
      <c r="B22" s="50" t="s">
        <v>157</v>
      </c>
      <c r="C22" s="50"/>
      <c r="D22" s="44" t="s">
        <v>158</v>
      </c>
      <c r="E22" s="65">
        <f>E23+E25</f>
        <v>47500</v>
      </c>
      <c r="F22" s="65">
        <f aca="true" t="shared" si="3" ref="F22:Q22">F23+F25</f>
        <v>47500</v>
      </c>
      <c r="G22" s="65">
        <f t="shared" si="3"/>
        <v>0</v>
      </c>
      <c r="H22" s="65">
        <f t="shared" si="3"/>
        <v>0</v>
      </c>
      <c r="I22" s="65">
        <f t="shared" si="3"/>
        <v>0</v>
      </c>
      <c r="J22" s="65">
        <f t="shared" si="3"/>
        <v>0</v>
      </c>
      <c r="K22" s="65">
        <f t="shared" si="3"/>
        <v>0</v>
      </c>
      <c r="L22" s="65">
        <f t="shared" si="3"/>
        <v>0</v>
      </c>
      <c r="M22" s="65">
        <f t="shared" si="3"/>
        <v>0</v>
      </c>
      <c r="N22" s="65">
        <f t="shared" si="3"/>
        <v>0</v>
      </c>
      <c r="O22" s="65">
        <f t="shared" si="3"/>
        <v>0</v>
      </c>
      <c r="P22" s="65">
        <f t="shared" si="3"/>
        <v>0</v>
      </c>
      <c r="Q22" s="65">
        <f t="shared" si="3"/>
        <v>47500</v>
      </c>
      <c r="R22" s="31"/>
    </row>
    <row r="23" spans="1:17" ht="36.75" customHeight="1" thickBot="1">
      <c r="A23" s="39"/>
      <c r="B23" s="68" t="str">
        <f>'Додаток 3'!C32</f>
        <v>3021</v>
      </c>
      <c r="C23" s="68" t="str">
        <f>'Додаток 3'!D32</f>
        <v>1030</v>
      </c>
      <c r="D23" s="69" t="str">
        <f>'Додаток 3'!E32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23" s="65">
        <f>'Додаток 3'!F32</f>
        <v>1190</v>
      </c>
      <c r="F23" s="65">
        <f>'Додаток 3'!G32</f>
        <v>1190</v>
      </c>
      <c r="G23" s="65">
        <f>'Додаток 3'!H32</f>
        <v>0</v>
      </c>
      <c r="H23" s="65">
        <f>'Додаток 3'!I32</f>
        <v>0</v>
      </c>
      <c r="I23" s="65">
        <f>'Додаток 3'!J32</f>
        <v>0</v>
      </c>
      <c r="J23" s="65">
        <f>'Додаток 3'!K32</f>
        <v>0</v>
      </c>
      <c r="K23" s="65">
        <f>'Додаток 3'!L32</f>
        <v>0</v>
      </c>
      <c r="L23" s="65">
        <f>'Додаток 3'!M32</f>
        <v>0</v>
      </c>
      <c r="M23" s="65">
        <f>'Додаток 3'!N32</f>
        <v>0</v>
      </c>
      <c r="N23" s="65">
        <f>'Додаток 3'!O32</f>
        <v>0</v>
      </c>
      <c r="O23" s="65">
        <f>'Додаток 3'!P32</f>
        <v>0</v>
      </c>
      <c r="P23" s="65">
        <f>'Додаток 3'!Q32</f>
        <v>0</v>
      </c>
      <c r="Q23" s="65">
        <f>'Додаток 3'!R32</f>
        <v>1190</v>
      </c>
    </row>
    <row r="24" spans="1:17" ht="49.5" customHeight="1" thickBot="1">
      <c r="A24" s="39"/>
      <c r="B24" s="39"/>
      <c r="C24" s="39"/>
      <c r="D24" s="69" t="str">
        <f>'Додаток 3'!E33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4" s="65">
        <f>'Додаток 3'!F33</f>
        <v>1190</v>
      </c>
      <c r="F24" s="65">
        <f>'Додаток 3'!G33</f>
        <v>1190</v>
      </c>
      <c r="G24" s="65">
        <f>'Додаток 3'!H33</f>
        <v>0</v>
      </c>
      <c r="H24" s="65">
        <f>'Додаток 3'!I33</f>
        <v>0</v>
      </c>
      <c r="I24" s="65">
        <f>'Додаток 3'!J33</f>
        <v>0</v>
      </c>
      <c r="J24" s="65">
        <f>'Додаток 3'!K33</f>
        <v>0</v>
      </c>
      <c r="K24" s="65">
        <f>'Додаток 3'!L33</f>
        <v>0</v>
      </c>
      <c r="L24" s="65">
        <f>'Додаток 3'!M33</f>
        <v>0</v>
      </c>
      <c r="M24" s="65">
        <f>'Додаток 3'!N33</f>
        <v>0</v>
      </c>
      <c r="N24" s="65">
        <f>'Додаток 3'!O33</f>
        <v>0</v>
      </c>
      <c r="O24" s="65">
        <f>'Додаток 3'!P33</f>
        <v>0</v>
      </c>
      <c r="P24" s="65">
        <f>'Додаток 3'!Q33</f>
        <v>0</v>
      </c>
      <c r="Q24" s="65">
        <f>'Додаток 3'!R33</f>
        <v>1190</v>
      </c>
    </row>
    <row r="25" spans="1:17" ht="36" customHeight="1" thickBot="1">
      <c r="A25" s="39"/>
      <c r="B25" s="68" t="str">
        <f>'Додаток 3'!C34</f>
        <v>3022</v>
      </c>
      <c r="C25" s="68" t="str">
        <f>'Додаток 3'!D34</f>
        <v>1060</v>
      </c>
      <c r="D25" s="69" t="str">
        <f>'Додаток 3'!E34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25" s="65">
        <f>'Додаток 3'!F34</f>
        <v>46310</v>
      </c>
      <c r="F25" s="65">
        <f>'Додаток 3'!G34</f>
        <v>46310</v>
      </c>
      <c r="G25" s="65">
        <f>'Додаток 3'!H34</f>
        <v>0</v>
      </c>
      <c r="H25" s="65">
        <f>'Додаток 3'!I34</f>
        <v>0</v>
      </c>
      <c r="I25" s="65">
        <f>'Додаток 3'!J34</f>
        <v>0</v>
      </c>
      <c r="J25" s="65">
        <f>'Додаток 3'!K34</f>
        <v>0</v>
      </c>
      <c r="K25" s="65">
        <f>'Додаток 3'!L34</f>
        <v>0</v>
      </c>
      <c r="L25" s="65">
        <f>'Додаток 3'!M34</f>
        <v>0</v>
      </c>
      <c r="M25" s="65">
        <f>'Додаток 3'!N34</f>
        <v>0</v>
      </c>
      <c r="N25" s="65">
        <f>'Додаток 3'!O34</f>
        <v>0</v>
      </c>
      <c r="O25" s="65">
        <f>'Додаток 3'!P34</f>
        <v>0</v>
      </c>
      <c r="P25" s="65">
        <f>'Додаток 3'!Q34</f>
        <v>0</v>
      </c>
      <c r="Q25" s="65">
        <f>'Додаток 3'!R34</f>
        <v>46310</v>
      </c>
    </row>
    <row r="26" spans="1:17" ht="52.5" customHeight="1" thickBot="1">
      <c r="A26" s="39"/>
      <c r="B26" s="39"/>
      <c r="C26" s="39"/>
      <c r="D26" s="69" t="str">
        <f>'Додаток 3'!E35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6" s="65">
        <f>'Додаток 3'!F35</f>
        <v>46310</v>
      </c>
      <c r="F26" s="65">
        <f>'Додаток 3'!G35</f>
        <v>46310</v>
      </c>
      <c r="G26" s="65">
        <f>'Додаток 3'!H35</f>
        <v>0</v>
      </c>
      <c r="H26" s="65">
        <f>'Додаток 3'!I35</f>
        <v>0</v>
      </c>
      <c r="I26" s="65">
        <f>'Додаток 3'!J35</f>
        <v>0</v>
      </c>
      <c r="J26" s="65">
        <f>'Додаток 3'!K35</f>
        <v>0</v>
      </c>
      <c r="K26" s="65">
        <f>'Додаток 3'!L35</f>
        <v>0</v>
      </c>
      <c r="L26" s="65">
        <f>'Додаток 3'!M35</f>
        <v>0</v>
      </c>
      <c r="M26" s="65">
        <f>'Додаток 3'!N35</f>
        <v>0</v>
      </c>
      <c r="N26" s="65">
        <f>'Додаток 3'!O35</f>
        <v>0</v>
      </c>
      <c r="O26" s="65">
        <f>'Додаток 3'!P35</f>
        <v>0</v>
      </c>
      <c r="P26" s="65">
        <f>'Додаток 3'!Q35</f>
        <v>0</v>
      </c>
      <c r="Q26" s="65">
        <f>'Додаток 3'!R35</f>
        <v>46310</v>
      </c>
    </row>
    <row r="27" spans="1:17" s="30" customFormat="1" ht="55.5" customHeight="1" thickBot="1">
      <c r="A27" s="50"/>
      <c r="B27" s="50" t="s">
        <v>159</v>
      </c>
      <c r="C27" s="70"/>
      <c r="D27" s="44" t="s">
        <v>161</v>
      </c>
      <c r="E27" s="65">
        <f>'Додаток 3'!F31</f>
        <v>130823300</v>
      </c>
      <c r="F27" s="65">
        <f>'Додаток 3'!G31</f>
        <v>130823300</v>
      </c>
      <c r="G27" s="65">
        <f>'Додаток 3'!H31</f>
        <v>0</v>
      </c>
      <c r="H27" s="65">
        <f>'Додаток 3'!I31</f>
        <v>0</v>
      </c>
      <c r="I27" s="65">
        <f>'Додаток 3'!J31</f>
        <v>0</v>
      </c>
      <c r="J27" s="65">
        <f>'Додаток 3'!K31</f>
        <v>0</v>
      </c>
      <c r="K27" s="65">
        <f>'Додаток 3'!L31</f>
        <v>0</v>
      </c>
      <c r="L27" s="65">
        <f>'Додаток 3'!M31</f>
        <v>0</v>
      </c>
      <c r="M27" s="65">
        <f>'Додаток 3'!N31</f>
        <v>0</v>
      </c>
      <c r="N27" s="65">
        <f>'Додаток 3'!O31</f>
        <v>0</v>
      </c>
      <c r="O27" s="65">
        <f>'Додаток 3'!P31</f>
        <v>0</v>
      </c>
      <c r="P27" s="65">
        <f>'Додаток 3'!Q31</f>
        <v>0</v>
      </c>
      <c r="Q27" s="65">
        <f>'Додаток 3'!R31</f>
        <v>130823300</v>
      </c>
    </row>
    <row r="28" spans="1:17" ht="23.25" customHeight="1" thickBot="1">
      <c r="A28" s="39"/>
      <c r="B28" s="68" t="str">
        <f>'Додаток 3'!C36</f>
        <v>3031</v>
      </c>
      <c r="C28" s="68" t="str">
        <f>'Додаток 3'!D36</f>
        <v>1030</v>
      </c>
      <c r="D28" s="71" t="str">
        <f>'Додаток 3'!E36</f>
        <v>Надання інших пільг окремим категоріям громадян відповідно до законодавства</v>
      </c>
      <c r="E28" s="65">
        <f>'Додаток 3'!F36</f>
        <v>250000</v>
      </c>
      <c r="F28" s="65">
        <f>'Додаток 3'!G36</f>
        <v>250000</v>
      </c>
      <c r="G28" s="65">
        <f>'Додаток 3'!H36</f>
        <v>0</v>
      </c>
      <c r="H28" s="65">
        <f>'Додаток 3'!I36</f>
        <v>0</v>
      </c>
      <c r="I28" s="65">
        <f>'Додаток 3'!J36</f>
        <v>0</v>
      </c>
      <c r="J28" s="65">
        <f>'Додаток 3'!K36</f>
        <v>0</v>
      </c>
      <c r="K28" s="65">
        <f>'Додаток 3'!L36</f>
        <v>0</v>
      </c>
      <c r="L28" s="65">
        <f>'Додаток 3'!M36</f>
        <v>0</v>
      </c>
      <c r="M28" s="65">
        <f>'Додаток 3'!N36</f>
        <v>0</v>
      </c>
      <c r="N28" s="65">
        <f>'Додаток 3'!O36</f>
        <v>0</v>
      </c>
      <c r="O28" s="65">
        <f>'Додаток 3'!P36</f>
        <v>0</v>
      </c>
      <c r="P28" s="65">
        <f>'Додаток 3'!Q36</f>
        <v>0</v>
      </c>
      <c r="Q28" s="65">
        <f>'Додаток 3'!R36</f>
        <v>250000</v>
      </c>
    </row>
    <row r="29" spans="1:17" ht="18.75" customHeight="1" thickBot="1">
      <c r="A29" s="39"/>
      <c r="B29" s="39"/>
      <c r="C29" s="39"/>
      <c r="D29" s="71" t="str">
        <f>'Додаток 3'!E37</f>
        <v>у тому числі за рахунок  субвенції з міського бюджету </v>
      </c>
      <c r="E29" s="65">
        <f>'Додаток 3'!F37</f>
        <v>250000</v>
      </c>
      <c r="F29" s="65">
        <f>'Додаток 3'!G37</f>
        <v>250000</v>
      </c>
      <c r="G29" s="65">
        <f>'Додаток 3'!H37</f>
        <v>0</v>
      </c>
      <c r="H29" s="65">
        <f>'Додаток 3'!I37</f>
        <v>0</v>
      </c>
      <c r="I29" s="65">
        <f>'Додаток 3'!J37</f>
        <v>0</v>
      </c>
      <c r="J29" s="65">
        <f>'Додаток 3'!K37</f>
        <v>0</v>
      </c>
      <c r="K29" s="65">
        <f>'Додаток 3'!L37</f>
        <v>0</v>
      </c>
      <c r="L29" s="65">
        <f>'Додаток 3'!M37</f>
        <v>0</v>
      </c>
      <c r="M29" s="65">
        <f>'Додаток 3'!N37</f>
        <v>0</v>
      </c>
      <c r="N29" s="65">
        <f>'Додаток 3'!O37</f>
        <v>0</v>
      </c>
      <c r="O29" s="65">
        <f>'Додаток 3'!P37</f>
        <v>0</v>
      </c>
      <c r="P29" s="65">
        <f>'Додаток 3'!Q37</f>
        <v>0</v>
      </c>
      <c r="Q29" s="65">
        <f>'Додаток 3'!R37</f>
        <v>250000</v>
      </c>
    </row>
    <row r="30" spans="1:17" ht="19.5" customHeight="1" thickBot="1">
      <c r="A30" s="41"/>
      <c r="B30" s="68" t="str">
        <f>'Додаток 3'!C38</f>
        <v>3032</v>
      </c>
      <c r="C30" s="68" t="str">
        <f>'Додаток 3'!D38</f>
        <v>1070</v>
      </c>
      <c r="D30" s="71" t="str">
        <f>'Додаток 3'!E38</f>
        <v>Надання пільг окремим категоріям громадян з оплати послуг зв'язку</v>
      </c>
      <c r="E30" s="65">
        <f>'Додаток 3'!F38</f>
        <v>700000</v>
      </c>
      <c r="F30" s="65">
        <f>'Додаток 3'!G38</f>
        <v>700000</v>
      </c>
      <c r="G30" s="65">
        <f>'Додаток 3'!H38</f>
        <v>0</v>
      </c>
      <c r="H30" s="65">
        <f>'Додаток 3'!I38</f>
        <v>0</v>
      </c>
      <c r="I30" s="65">
        <f>'Додаток 3'!J38</f>
        <v>0</v>
      </c>
      <c r="J30" s="65">
        <f>'Додаток 3'!K38</f>
        <v>0</v>
      </c>
      <c r="K30" s="65">
        <f>'Додаток 3'!L38</f>
        <v>0</v>
      </c>
      <c r="L30" s="65">
        <f>'Додаток 3'!M38</f>
        <v>0</v>
      </c>
      <c r="M30" s="65">
        <f>'Додаток 3'!N38</f>
        <v>0</v>
      </c>
      <c r="N30" s="65">
        <f>'Додаток 3'!O38</f>
        <v>0</v>
      </c>
      <c r="O30" s="65">
        <f>'Додаток 3'!P38</f>
        <v>0</v>
      </c>
      <c r="P30" s="65">
        <f>'Додаток 3'!Q38</f>
        <v>0</v>
      </c>
      <c r="Q30" s="65">
        <f>'Додаток 3'!R38</f>
        <v>700000</v>
      </c>
    </row>
    <row r="31" spans="1:17" ht="18" customHeight="1" thickBot="1">
      <c r="A31" s="41"/>
      <c r="B31" s="41"/>
      <c r="C31" s="39"/>
      <c r="D31" s="71" t="str">
        <f>'Додаток 3'!E39</f>
        <v>у тому числі за рахунок  субвенції з міського бюджету </v>
      </c>
      <c r="E31" s="65">
        <f>'Додаток 3'!F39</f>
        <v>700000</v>
      </c>
      <c r="F31" s="65">
        <f>'Додаток 3'!G39</f>
        <v>700000</v>
      </c>
      <c r="G31" s="65">
        <f>'Додаток 3'!H39</f>
        <v>0</v>
      </c>
      <c r="H31" s="65">
        <f>'Додаток 3'!I39</f>
        <v>0</v>
      </c>
      <c r="I31" s="65">
        <f>'Додаток 3'!J39</f>
        <v>0</v>
      </c>
      <c r="J31" s="65">
        <f>'Додаток 3'!K39</f>
        <v>0</v>
      </c>
      <c r="K31" s="65">
        <f>'Додаток 3'!L39</f>
        <v>0</v>
      </c>
      <c r="L31" s="65">
        <f>'Додаток 3'!M39</f>
        <v>0</v>
      </c>
      <c r="M31" s="65">
        <f>'Додаток 3'!N39</f>
        <v>0</v>
      </c>
      <c r="N31" s="65">
        <f>'Додаток 3'!O39</f>
        <v>0</v>
      </c>
      <c r="O31" s="65">
        <f>'Додаток 3'!P39</f>
        <v>0</v>
      </c>
      <c r="P31" s="65">
        <f>'Додаток 3'!Q39</f>
        <v>0</v>
      </c>
      <c r="Q31" s="65">
        <f>'Додаток 3'!R39</f>
        <v>700000</v>
      </c>
    </row>
    <row r="32" spans="1:17" s="30" customFormat="1" ht="38.25" customHeight="1" thickBot="1">
      <c r="A32" s="41"/>
      <c r="B32" s="64" t="s">
        <v>160</v>
      </c>
      <c r="C32" s="50"/>
      <c r="D32" s="51" t="s">
        <v>163</v>
      </c>
      <c r="E32" s="65">
        <f aca="true" t="shared" si="4" ref="E32:Q32">E33+E35+E37+E39+E41+E43+E45+E47</f>
        <v>156395000</v>
      </c>
      <c r="F32" s="65">
        <f t="shared" si="4"/>
        <v>156395000</v>
      </c>
      <c r="G32" s="65">
        <f t="shared" si="4"/>
        <v>0</v>
      </c>
      <c r="H32" s="65">
        <f t="shared" si="4"/>
        <v>0</v>
      </c>
      <c r="I32" s="65">
        <f t="shared" si="4"/>
        <v>0</v>
      </c>
      <c r="J32" s="65">
        <f t="shared" si="4"/>
        <v>0</v>
      </c>
      <c r="K32" s="65">
        <f t="shared" si="4"/>
        <v>0</v>
      </c>
      <c r="L32" s="65">
        <f t="shared" si="4"/>
        <v>0</v>
      </c>
      <c r="M32" s="65">
        <f t="shared" si="4"/>
        <v>0</v>
      </c>
      <c r="N32" s="65">
        <f t="shared" si="4"/>
        <v>0</v>
      </c>
      <c r="O32" s="65">
        <f t="shared" si="4"/>
        <v>0</v>
      </c>
      <c r="P32" s="65">
        <f t="shared" si="4"/>
        <v>0</v>
      </c>
      <c r="Q32" s="65">
        <f t="shared" si="4"/>
        <v>156395000</v>
      </c>
    </row>
    <row r="33" spans="1:17" ht="21" customHeight="1" thickBot="1">
      <c r="A33" s="39"/>
      <c r="B33" s="39" t="s">
        <v>56</v>
      </c>
      <c r="C33" s="39" t="s">
        <v>23</v>
      </c>
      <c r="D33" s="36" t="str">
        <f>'Додаток 3'!E40</f>
        <v>Надання допомоги у зв'язку з вагітністю і пологами</v>
      </c>
      <c r="E33" s="65">
        <f>'Додаток 3'!F40</f>
        <v>1400500</v>
      </c>
      <c r="F33" s="65">
        <f>'Додаток 3'!G40</f>
        <v>1400500</v>
      </c>
      <c r="G33" s="65">
        <f>'Додаток 3'!H40</f>
        <v>0</v>
      </c>
      <c r="H33" s="65">
        <f>'Додаток 3'!I40</f>
        <v>0</v>
      </c>
      <c r="I33" s="65">
        <f>'Додаток 3'!J40</f>
        <v>0</v>
      </c>
      <c r="J33" s="65">
        <f>'Додаток 3'!K40</f>
        <v>0</v>
      </c>
      <c r="K33" s="65">
        <f>'Додаток 3'!L40</f>
        <v>0</v>
      </c>
      <c r="L33" s="65">
        <f>'Додаток 3'!M40</f>
        <v>0</v>
      </c>
      <c r="M33" s="65">
        <f>'Додаток 3'!N40</f>
        <v>0</v>
      </c>
      <c r="N33" s="65">
        <f>'Додаток 3'!O40</f>
        <v>0</v>
      </c>
      <c r="O33" s="65">
        <f>'Додаток 3'!P40</f>
        <v>0</v>
      </c>
      <c r="P33" s="65">
        <f>'Додаток 3'!Q40</f>
        <v>0</v>
      </c>
      <c r="Q33" s="65">
        <f>'Додаток 3'!R40</f>
        <v>1400500</v>
      </c>
    </row>
    <row r="34" spans="1:17" ht="69.75" customHeight="1" thickBot="1">
      <c r="A34" s="39"/>
      <c r="B34" s="39"/>
      <c r="C34" s="49"/>
      <c r="D34" s="36" t="str">
        <f>'Додаток 3'!E41</f>
        <v>у тому числі за рахунок субвенції з місцевого бюджету на виплату допомоги  сім'ям з дітьми, 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за рахунок відповідної субвенції з державного бюджету</v>
      </c>
      <c r="E34" s="65">
        <f>'Додаток 3'!F41</f>
        <v>1400500</v>
      </c>
      <c r="F34" s="65">
        <f>'Додаток 3'!G41</f>
        <v>1400500</v>
      </c>
      <c r="G34" s="65">
        <f>'Додаток 3'!H41</f>
        <v>0</v>
      </c>
      <c r="H34" s="65">
        <f>'Додаток 3'!I41</f>
        <v>0</v>
      </c>
      <c r="I34" s="65">
        <f>'Додаток 3'!J41</f>
        <v>0</v>
      </c>
      <c r="J34" s="65">
        <f>'Додаток 3'!K41</f>
        <v>0</v>
      </c>
      <c r="K34" s="65">
        <f>'Додаток 3'!L41</f>
        <v>0</v>
      </c>
      <c r="L34" s="65">
        <f>'Додаток 3'!M41</f>
        <v>0</v>
      </c>
      <c r="M34" s="65">
        <f>'Додаток 3'!N41</f>
        <v>0</v>
      </c>
      <c r="N34" s="65">
        <f>'Додаток 3'!O41</f>
        <v>0</v>
      </c>
      <c r="O34" s="65">
        <f>'Додаток 3'!P41</f>
        <v>0</v>
      </c>
      <c r="P34" s="65">
        <f>'Додаток 3'!Q41</f>
        <v>0</v>
      </c>
      <c r="Q34" s="65">
        <f>'Додаток 3'!R41</f>
        <v>1400500</v>
      </c>
    </row>
    <row r="35" spans="1:17" ht="22.5" customHeight="1" thickBot="1">
      <c r="A35" s="39"/>
      <c r="B35" s="39" t="s">
        <v>57</v>
      </c>
      <c r="C35" s="39" t="s">
        <v>23</v>
      </c>
      <c r="D35" s="36" t="str">
        <f>'Додаток 3'!E42</f>
        <v>Надання допомоги при народженні дитини</v>
      </c>
      <c r="E35" s="65">
        <f>'Додаток 3'!F42</f>
        <v>82002500</v>
      </c>
      <c r="F35" s="65">
        <f>'Додаток 3'!G42</f>
        <v>82002500</v>
      </c>
      <c r="G35" s="65">
        <f>'Додаток 3'!H42</f>
        <v>0</v>
      </c>
      <c r="H35" s="65">
        <f>'Додаток 3'!I42</f>
        <v>0</v>
      </c>
      <c r="I35" s="65">
        <f>'Додаток 3'!J42</f>
        <v>0</v>
      </c>
      <c r="J35" s="65">
        <f>'Додаток 3'!K42</f>
        <v>0</v>
      </c>
      <c r="K35" s="65">
        <f>'Додаток 3'!L42</f>
        <v>0</v>
      </c>
      <c r="L35" s="65">
        <f>'Додаток 3'!M42</f>
        <v>0</v>
      </c>
      <c r="M35" s="65">
        <f>'Додаток 3'!N42</f>
        <v>0</v>
      </c>
      <c r="N35" s="65">
        <f>'Додаток 3'!O42</f>
        <v>0</v>
      </c>
      <c r="O35" s="65">
        <f>'Додаток 3'!P42</f>
        <v>0</v>
      </c>
      <c r="P35" s="65">
        <f>'Додаток 3'!Q42</f>
        <v>0</v>
      </c>
      <c r="Q35" s="65">
        <f>'Додаток 3'!R42</f>
        <v>82002500</v>
      </c>
    </row>
    <row r="36" spans="1:17" ht="69" customHeight="1" thickBot="1">
      <c r="A36" s="39"/>
      <c r="B36" s="39"/>
      <c r="C36" s="49"/>
      <c r="D36" s="36" t="str">
        <f>'Додаток 3'!E43</f>
        <v>у тому числі за рахунок субвенції з місцевого бюджету на виплату допомоги  сім'ям з дітьми, 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за рахунок відповідної субвенції з державного бюджету</v>
      </c>
      <c r="E36" s="65">
        <f>'Додаток 3'!F43</f>
        <v>82002500</v>
      </c>
      <c r="F36" s="65">
        <f>'Додаток 3'!G43</f>
        <v>82002500</v>
      </c>
      <c r="G36" s="65">
        <f>'Додаток 3'!H43</f>
        <v>0</v>
      </c>
      <c r="H36" s="65">
        <f>'Додаток 3'!I43</f>
        <v>0</v>
      </c>
      <c r="I36" s="65">
        <f>'Додаток 3'!J43</f>
        <v>0</v>
      </c>
      <c r="J36" s="65">
        <f>'Додаток 3'!K43</f>
        <v>0</v>
      </c>
      <c r="K36" s="65">
        <f>'Додаток 3'!L43</f>
        <v>0</v>
      </c>
      <c r="L36" s="65">
        <f>'Додаток 3'!M43</f>
        <v>0</v>
      </c>
      <c r="M36" s="65">
        <f>'Додаток 3'!N43</f>
        <v>0</v>
      </c>
      <c r="N36" s="65">
        <f>'Додаток 3'!O43</f>
        <v>0</v>
      </c>
      <c r="O36" s="65">
        <f>'Додаток 3'!P43</f>
        <v>0</v>
      </c>
      <c r="P36" s="65">
        <f>'Додаток 3'!Q43</f>
        <v>0</v>
      </c>
      <c r="Q36" s="65">
        <f>'Додаток 3'!R43</f>
        <v>82002500</v>
      </c>
    </row>
    <row r="37" spans="1:17" ht="24.75" customHeight="1" thickBot="1">
      <c r="A37" s="39"/>
      <c r="B37" s="39" t="s">
        <v>59</v>
      </c>
      <c r="C37" s="39" t="s">
        <v>23</v>
      </c>
      <c r="D37" s="36" t="str">
        <f>'Додаток 3'!E44</f>
        <v>Надання допомоги на дітей, над якими встановлено опіку чи піклування</v>
      </c>
      <c r="E37" s="65">
        <f>'Додаток 3'!F44</f>
        <v>7903000</v>
      </c>
      <c r="F37" s="65">
        <f>'Додаток 3'!G44</f>
        <v>7903000</v>
      </c>
      <c r="G37" s="65">
        <f>'Додаток 3'!H44</f>
        <v>0</v>
      </c>
      <c r="H37" s="65">
        <f>'Додаток 3'!I44</f>
        <v>0</v>
      </c>
      <c r="I37" s="65">
        <f>'Додаток 3'!J44</f>
        <v>0</v>
      </c>
      <c r="J37" s="65">
        <f>'Додаток 3'!K44</f>
        <v>0</v>
      </c>
      <c r="K37" s="65">
        <f>'Додаток 3'!L44</f>
        <v>0</v>
      </c>
      <c r="L37" s="65">
        <f>'Додаток 3'!M44</f>
        <v>0</v>
      </c>
      <c r="M37" s="65">
        <f>'Додаток 3'!N44</f>
        <v>0</v>
      </c>
      <c r="N37" s="65">
        <f>'Додаток 3'!O44</f>
        <v>0</v>
      </c>
      <c r="O37" s="65">
        <f>'Додаток 3'!P44</f>
        <v>0</v>
      </c>
      <c r="P37" s="65">
        <f>'Додаток 3'!Q44</f>
        <v>0</v>
      </c>
      <c r="Q37" s="65">
        <f>'Додаток 3'!R44</f>
        <v>7903000</v>
      </c>
    </row>
    <row r="38" spans="1:17" ht="66.75" customHeight="1" thickBot="1">
      <c r="A38" s="39"/>
      <c r="B38" s="39"/>
      <c r="C38" s="39"/>
      <c r="D38" s="36" t="str">
        <f>'Додаток 3'!E45</f>
        <v>у тому числі за рахунок субвенції з місцевого бюджету на виплату допомоги  сім'ям з дітьми, 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за рахунок відповідної субвенції з державного бюджету</v>
      </c>
      <c r="E38" s="65">
        <f>'Додаток 3'!F45</f>
        <v>7903000</v>
      </c>
      <c r="F38" s="65">
        <f>'Додаток 3'!G45</f>
        <v>7903000</v>
      </c>
      <c r="G38" s="65">
        <f>'Додаток 3'!H45</f>
        <v>0</v>
      </c>
      <c r="H38" s="65">
        <f>'Додаток 3'!I45</f>
        <v>0</v>
      </c>
      <c r="I38" s="65">
        <f>'Додаток 3'!J45</f>
        <v>0</v>
      </c>
      <c r="J38" s="65">
        <f>'Додаток 3'!K45</f>
        <v>0</v>
      </c>
      <c r="K38" s="65">
        <f>'Додаток 3'!L45</f>
        <v>0</v>
      </c>
      <c r="L38" s="65">
        <f>'Додаток 3'!M45</f>
        <v>0</v>
      </c>
      <c r="M38" s="65">
        <f>'Додаток 3'!N45</f>
        <v>0</v>
      </c>
      <c r="N38" s="65">
        <f>'Додаток 3'!O45</f>
        <v>0</v>
      </c>
      <c r="O38" s="65">
        <f>'Додаток 3'!P45</f>
        <v>0</v>
      </c>
      <c r="P38" s="65">
        <f>'Додаток 3'!Q45</f>
        <v>0</v>
      </c>
      <c r="Q38" s="65">
        <f>'Додаток 3'!R45</f>
        <v>7903000</v>
      </c>
    </row>
    <row r="39" spans="1:17" ht="22.5" customHeight="1" thickBot="1">
      <c r="A39" s="39"/>
      <c r="B39" s="39" t="s">
        <v>61</v>
      </c>
      <c r="C39" s="39" t="s">
        <v>23</v>
      </c>
      <c r="D39" s="36" t="str">
        <f>'Додаток 3'!E46</f>
        <v>Надання допомоги на дітей одиноким матерям</v>
      </c>
      <c r="E39" s="65">
        <f>'Додаток 3'!F46</f>
        <v>21003500</v>
      </c>
      <c r="F39" s="65">
        <f>'Додаток 3'!G46</f>
        <v>21003500</v>
      </c>
      <c r="G39" s="65">
        <f>'Додаток 3'!H46</f>
        <v>0</v>
      </c>
      <c r="H39" s="65">
        <f>'Додаток 3'!I46</f>
        <v>0</v>
      </c>
      <c r="I39" s="65">
        <f>'Додаток 3'!J46</f>
        <v>0</v>
      </c>
      <c r="J39" s="65">
        <f>'Додаток 3'!K46</f>
        <v>0</v>
      </c>
      <c r="K39" s="65">
        <f>'Додаток 3'!L46</f>
        <v>0</v>
      </c>
      <c r="L39" s="65">
        <f>'Додаток 3'!M46</f>
        <v>0</v>
      </c>
      <c r="M39" s="65">
        <f>'Додаток 3'!N46</f>
        <v>0</v>
      </c>
      <c r="N39" s="65">
        <f>'Додаток 3'!O46</f>
        <v>0</v>
      </c>
      <c r="O39" s="65">
        <f>'Додаток 3'!P46</f>
        <v>0</v>
      </c>
      <c r="P39" s="65">
        <f>'Додаток 3'!Q46</f>
        <v>0</v>
      </c>
      <c r="Q39" s="65">
        <f>'Додаток 3'!R46</f>
        <v>21003500</v>
      </c>
    </row>
    <row r="40" spans="1:17" ht="69" customHeight="1" thickBot="1">
      <c r="A40" s="39"/>
      <c r="B40" s="39"/>
      <c r="C40" s="39"/>
      <c r="D40" s="36" t="str">
        <f>'Додаток 3'!E47</f>
        <v>у тому числі за рахунок субвенції з місцевого бюджету на виплату допомоги  сім'ям з дітьми, 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за рахунок відповідної субвенції з державного бюджету</v>
      </c>
      <c r="E40" s="65">
        <f>'Додаток 3'!F47</f>
        <v>21003500</v>
      </c>
      <c r="F40" s="65">
        <f>'Додаток 3'!G47</f>
        <v>21003500</v>
      </c>
      <c r="G40" s="65">
        <f>'Додаток 3'!H47</f>
        <v>0</v>
      </c>
      <c r="H40" s="65">
        <f>'Додаток 3'!I47</f>
        <v>0</v>
      </c>
      <c r="I40" s="65">
        <f>'Додаток 3'!J47</f>
        <v>0</v>
      </c>
      <c r="J40" s="65">
        <f>'Додаток 3'!K47</f>
        <v>0</v>
      </c>
      <c r="K40" s="65">
        <f>'Додаток 3'!L47</f>
        <v>0</v>
      </c>
      <c r="L40" s="65">
        <f>'Додаток 3'!M47</f>
        <v>0</v>
      </c>
      <c r="M40" s="65">
        <f>'Додаток 3'!N47</f>
        <v>0</v>
      </c>
      <c r="N40" s="65">
        <f>'Додаток 3'!O47</f>
        <v>0</v>
      </c>
      <c r="O40" s="65">
        <f>'Додаток 3'!P47</f>
        <v>0</v>
      </c>
      <c r="P40" s="65">
        <f>'Додаток 3'!Q47</f>
        <v>0</v>
      </c>
      <c r="Q40" s="65">
        <f>'Додаток 3'!R47</f>
        <v>21003500</v>
      </c>
    </row>
    <row r="41" spans="1:17" ht="21.75" customHeight="1" thickBot="1">
      <c r="A41" s="39"/>
      <c r="B41" s="39" t="s">
        <v>63</v>
      </c>
      <c r="C41" s="39" t="s">
        <v>23</v>
      </c>
      <c r="D41" s="36" t="str">
        <f>'Додаток 3'!E48</f>
        <v>Надання тимчасової державної допомоги дітям</v>
      </c>
      <c r="E41" s="65">
        <f>'Додаток 3'!F48</f>
        <v>1000300</v>
      </c>
      <c r="F41" s="65">
        <f>'Додаток 3'!G48</f>
        <v>1000300</v>
      </c>
      <c r="G41" s="65">
        <f>'Додаток 3'!H48</f>
        <v>0</v>
      </c>
      <c r="H41" s="65">
        <f>'Додаток 3'!I48</f>
        <v>0</v>
      </c>
      <c r="I41" s="65">
        <f>'Додаток 3'!J48</f>
        <v>0</v>
      </c>
      <c r="J41" s="65">
        <f>'Додаток 3'!K48</f>
        <v>0</v>
      </c>
      <c r="K41" s="65">
        <f>'Додаток 3'!L48</f>
        <v>0</v>
      </c>
      <c r="L41" s="65">
        <f>'Додаток 3'!M48</f>
        <v>0</v>
      </c>
      <c r="M41" s="65">
        <f>'Додаток 3'!N48</f>
        <v>0</v>
      </c>
      <c r="N41" s="65">
        <f>'Додаток 3'!O48</f>
        <v>0</v>
      </c>
      <c r="O41" s="65">
        <f>'Додаток 3'!P48</f>
        <v>0</v>
      </c>
      <c r="P41" s="65">
        <f>'Додаток 3'!Q48</f>
        <v>0</v>
      </c>
      <c r="Q41" s="65">
        <f>'Додаток 3'!R48</f>
        <v>1000300</v>
      </c>
    </row>
    <row r="42" spans="1:17" ht="67.5" customHeight="1" thickBot="1">
      <c r="A42" s="39"/>
      <c r="B42" s="39"/>
      <c r="C42" s="49"/>
      <c r="D42" s="36" t="str">
        <f>'Додаток 3'!E49</f>
        <v>у тому числі за рахунок субвенції з місцевого бюджету на виплату допомоги  сім'ям з дітьми, 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за рахунок відповідної субвенції з державного бюджету</v>
      </c>
      <c r="E42" s="65">
        <f>'Додаток 3'!F49</f>
        <v>1000300</v>
      </c>
      <c r="F42" s="65">
        <f>'Додаток 3'!G49</f>
        <v>1000300</v>
      </c>
      <c r="G42" s="65">
        <f>'Додаток 3'!H49</f>
        <v>0</v>
      </c>
      <c r="H42" s="65">
        <f>'Додаток 3'!I49</f>
        <v>0</v>
      </c>
      <c r="I42" s="65">
        <f>'Додаток 3'!J49</f>
        <v>0</v>
      </c>
      <c r="J42" s="65">
        <f>'Додаток 3'!K49</f>
        <v>0</v>
      </c>
      <c r="K42" s="65">
        <f>'Додаток 3'!L49</f>
        <v>0</v>
      </c>
      <c r="L42" s="65">
        <f>'Додаток 3'!M49</f>
        <v>0</v>
      </c>
      <c r="M42" s="65">
        <f>'Додаток 3'!N49</f>
        <v>0</v>
      </c>
      <c r="N42" s="65">
        <f>'Додаток 3'!O49</f>
        <v>0</v>
      </c>
      <c r="O42" s="65">
        <f>'Додаток 3'!P49</f>
        <v>0</v>
      </c>
      <c r="P42" s="65">
        <f>'Додаток 3'!Q49</f>
        <v>0</v>
      </c>
      <c r="Q42" s="65">
        <f>'Додаток 3'!R49</f>
        <v>1000300</v>
      </c>
    </row>
    <row r="43" spans="1:17" ht="17.25" customHeight="1" thickBot="1">
      <c r="A43" s="39"/>
      <c r="B43" s="39" t="s">
        <v>65</v>
      </c>
      <c r="C43" s="39" t="s">
        <v>23</v>
      </c>
      <c r="D43" s="36" t="str">
        <f>'Додаток 3'!E50</f>
        <v>Надання допомоги при усиновленні дитини</v>
      </c>
      <c r="E43" s="65">
        <f>'Додаток 3'!F50</f>
        <v>537040</v>
      </c>
      <c r="F43" s="65">
        <f>'Додаток 3'!G50</f>
        <v>537040</v>
      </c>
      <c r="G43" s="65">
        <f>'Додаток 3'!H50</f>
        <v>0</v>
      </c>
      <c r="H43" s="65">
        <f>'Додаток 3'!I50</f>
        <v>0</v>
      </c>
      <c r="I43" s="65">
        <f>'Додаток 3'!J50</f>
        <v>0</v>
      </c>
      <c r="J43" s="65">
        <f>'Додаток 3'!K50</f>
        <v>0</v>
      </c>
      <c r="K43" s="65">
        <f>'Додаток 3'!L50</f>
        <v>0</v>
      </c>
      <c r="L43" s="65">
        <f>'Додаток 3'!M50</f>
        <v>0</v>
      </c>
      <c r="M43" s="65">
        <f>'Додаток 3'!N50</f>
        <v>0</v>
      </c>
      <c r="N43" s="65">
        <f>'Додаток 3'!O50</f>
        <v>0</v>
      </c>
      <c r="O43" s="65">
        <f>'Додаток 3'!P50</f>
        <v>0</v>
      </c>
      <c r="P43" s="65">
        <f>'Додаток 3'!Q50</f>
        <v>0</v>
      </c>
      <c r="Q43" s="65">
        <f>'Додаток 3'!R50</f>
        <v>537040</v>
      </c>
    </row>
    <row r="44" spans="1:17" ht="67.5" customHeight="1" thickBot="1">
      <c r="A44" s="39"/>
      <c r="B44" s="39"/>
      <c r="C44" s="49"/>
      <c r="D44" s="36" t="str">
        <f>'Додаток 3'!E51</f>
        <v>у тому числі за рахунок субвенції з місцевого бюджету на виплату допомоги  сім'ям з дітьми, 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за рахунок відповідної субвенції з державного бюджету</v>
      </c>
      <c r="E44" s="65">
        <f>'Додаток 3'!F51</f>
        <v>537040</v>
      </c>
      <c r="F44" s="65">
        <f>'Додаток 3'!G51</f>
        <v>537040</v>
      </c>
      <c r="G44" s="65">
        <f>'Додаток 3'!H51</f>
        <v>0</v>
      </c>
      <c r="H44" s="65">
        <f>'Додаток 3'!I51</f>
        <v>0</v>
      </c>
      <c r="I44" s="65">
        <f>'Додаток 3'!J51</f>
        <v>0</v>
      </c>
      <c r="J44" s="65">
        <f>'Додаток 3'!K51</f>
        <v>0</v>
      </c>
      <c r="K44" s="65">
        <f>'Додаток 3'!L51</f>
        <v>0</v>
      </c>
      <c r="L44" s="65">
        <f>'Додаток 3'!M51</f>
        <v>0</v>
      </c>
      <c r="M44" s="65">
        <f>'Додаток 3'!N51</f>
        <v>0</v>
      </c>
      <c r="N44" s="65">
        <f>'Додаток 3'!O51</f>
        <v>0</v>
      </c>
      <c r="O44" s="65">
        <f>'Додаток 3'!P51</f>
        <v>0</v>
      </c>
      <c r="P44" s="65">
        <f>'Додаток 3'!Q51</f>
        <v>0</v>
      </c>
      <c r="Q44" s="65">
        <f>'Додаток 3'!R51</f>
        <v>537040</v>
      </c>
    </row>
    <row r="45" spans="1:17" ht="23.25" customHeight="1" thickBot="1">
      <c r="A45" s="39"/>
      <c r="B45" s="39" t="s">
        <v>67</v>
      </c>
      <c r="C45" s="39" t="s">
        <v>23</v>
      </c>
      <c r="D45" s="36" t="str">
        <f>'Додаток 3'!E52</f>
        <v>Надання державної соціальної допомоги малозабезпеченим сім’ям</v>
      </c>
      <c r="E45" s="65">
        <f>'Додаток 3'!F52</f>
        <v>16097000</v>
      </c>
      <c r="F45" s="65">
        <f>'Додаток 3'!G52</f>
        <v>16097000</v>
      </c>
      <c r="G45" s="65">
        <f>'Додаток 3'!H52</f>
        <v>0</v>
      </c>
      <c r="H45" s="65">
        <f>'Додаток 3'!I52</f>
        <v>0</v>
      </c>
      <c r="I45" s="65">
        <f>'Додаток 3'!J52</f>
        <v>0</v>
      </c>
      <c r="J45" s="65">
        <f>'Додаток 3'!K52</f>
        <v>0</v>
      </c>
      <c r="K45" s="65">
        <f>'Додаток 3'!L52</f>
        <v>0</v>
      </c>
      <c r="L45" s="65">
        <f>'Додаток 3'!M52</f>
        <v>0</v>
      </c>
      <c r="M45" s="65">
        <f>'Додаток 3'!N52</f>
        <v>0</v>
      </c>
      <c r="N45" s="65">
        <f>'Додаток 3'!O52</f>
        <v>0</v>
      </c>
      <c r="O45" s="65">
        <f>'Додаток 3'!P52</f>
        <v>0</v>
      </c>
      <c r="P45" s="65">
        <f>'Додаток 3'!Q52</f>
        <v>0</v>
      </c>
      <c r="Q45" s="65">
        <f>'Додаток 3'!R52</f>
        <v>16097000</v>
      </c>
    </row>
    <row r="46" spans="1:17" ht="63.75" customHeight="1" thickBot="1">
      <c r="A46" s="39"/>
      <c r="B46" s="39"/>
      <c r="C46" s="49"/>
      <c r="D46" s="36" t="str">
        <f>'Додаток 3'!E53</f>
        <v>у тому числі за рахунок субвенції з місцевого бюджету на виплату допомоги  сім'ям з дітьми, 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за рахунок відповідної субвенції з державного бюджету</v>
      </c>
      <c r="E46" s="65">
        <f>'Додаток 3'!F53</f>
        <v>16097000</v>
      </c>
      <c r="F46" s="65">
        <f>'Додаток 3'!G53</f>
        <v>16097000</v>
      </c>
      <c r="G46" s="65">
        <f>'Додаток 3'!H53</f>
        <v>0</v>
      </c>
      <c r="H46" s="65">
        <f>'Додаток 3'!I53</f>
        <v>0</v>
      </c>
      <c r="I46" s="65">
        <f>'Додаток 3'!J53</f>
        <v>0</v>
      </c>
      <c r="J46" s="65">
        <f>'Додаток 3'!K53</f>
        <v>0</v>
      </c>
      <c r="K46" s="65">
        <f>'Додаток 3'!L53</f>
        <v>0</v>
      </c>
      <c r="L46" s="65">
        <f>'Додаток 3'!M53</f>
        <v>0</v>
      </c>
      <c r="M46" s="65">
        <f>'Додаток 3'!N53</f>
        <v>0</v>
      </c>
      <c r="N46" s="65">
        <f>'Додаток 3'!O53</f>
        <v>0</v>
      </c>
      <c r="O46" s="65">
        <f>'Додаток 3'!P53</f>
        <v>0</v>
      </c>
      <c r="P46" s="65">
        <f>'Додаток 3'!Q53</f>
        <v>0</v>
      </c>
      <c r="Q46" s="65">
        <f>'Додаток 3'!R53</f>
        <v>16097000</v>
      </c>
    </row>
    <row r="47" spans="1:17" ht="22.5" customHeight="1" thickBot="1">
      <c r="A47" s="39"/>
      <c r="B47" s="39" t="s">
        <v>73</v>
      </c>
      <c r="C47" s="39" t="s">
        <v>31</v>
      </c>
      <c r="D47" s="36" t="str">
        <f>'Додаток 3'!E54</f>
        <v>Надання державної соціальної допомоги інвалідам з дитинства та дітям-інвалідам</v>
      </c>
      <c r="E47" s="65">
        <f>'Додаток 3'!F54</f>
        <v>26451160</v>
      </c>
      <c r="F47" s="65">
        <f>'Додаток 3'!G54</f>
        <v>26451160</v>
      </c>
      <c r="G47" s="65">
        <f>'Додаток 3'!H54</f>
        <v>0</v>
      </c>
      <c r="H47" s="65">
        <f>'Додаток 3'!I54</f>
        <v>0</v>
      </c>
      <c r="I47" s="65">
        <f>'Додаток 3'!J54</f>
        <v>0</v>
      </c>
      <c r="J47" s="65">
        <f>'Додаток 3'!K54</f>
        <v>0</v>
      </c>
      <c r="K47" s="65">
        <f>'Додаток 3'!L54</f>
        <v>0</v>
      </c>
      <c r="L47" s="65">
        <f>'Додаток 3'!M54</f>
        <v>0</v>
      </c>
      <c r="M47" s="65">
        <f>'Додаток 3'!N54</f>
        <v>0</v>
      </c>
      <c r="N47" s="65">
        <f>'Додаток 3'!O54</f>
        <v>0</v>
      </c>
      <c r="O47" s="65">
        <f>'Додаток 3'!P54</f>
        <v>0</v>
      </c>
      <c r="P47" s="65">
        <f>'Додаток 3'!Q54</f>
        <v>0</v>
      </c>
      <c r="Q47" s="65">
        <f>'Додаток 3'!R54</f>
        <v>26451160</v>
      </c>
    </row>
    <row r="48" spans="1:17" ht="63.75" customHeight="1" thickBot="1">
      <c r="A48" s="39"/>
      <c r="B48" s="39"/>
      <c r="C48" s="49"/>
      <c r="D48" s="36" t="str">
        <f>'Додаток 3'!E55</f>
        <v>у тому числі за рахунок субвенції з місцевого бюджету на виплату допомоги  сім'ям з дітьми, 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за рахунок відповідної субвенції з державного бюджету</v>
      </c>
      <c r="E48" s="65">
        <f>'Додаток 3'!F55</f>
        <v>26451160</v>
      </c>
      <c r="F48" s="65">
        <f>'Додаток 3'!G55</f>
        <v>26451160</v>
      </c>
      <c r="G48" s="65">
        <f>'Додаток 3'!H55</f>
        <v>0</v>
      </c>
      <c r="H48" s="65">
        <f>'Додаток 3'!I55</f>
        <v>0</v>
      </c>
      <c r="I48" s="65">
        <f>'Додаток 3'!J55</f>
        <v>0</v>
      </c>
      <c r="J48" s="65">
        <f>'Додаток 3'!K55</f>
        <v>0</v>
      </c>
      <c r="K48" s="65">
        <f>'Додаток 3'!L55</f>
        <v>0</v>
      </c>
      <c r="L48" s="65">
        <f>'Додаток 3'!M55</f>
        <v>0</v>
      </c>
      <c r="M48" s="65">
        <f>'Додаток 3'!N55</f>
        <v>0</v>
      </c>
      <c r="N48" s="65">
        <f>'Додаток 3'!O55</f>
        <v>0</v>
      </c>
      <c r="O48" s="65">
        <f>'Додаток 3'!P55</f>
        <v>0</v>
      </c>
      <c r="P48" s="65">
        <f>'Додаток 3'!Q55</f>
        <v>0</v>
      </c>
      <c r="Q48" s="65">
        <f>'Додаток 3'!R55</f>
        <v>26451160</v>
      </c>
    </row>
    <row r="49" spans="1:17" s="30" customFormat="1" ht="26.25" customHeight="1" thickBot="1">
      <c r="A49" s="42"/>
      <c r="B49" s="41" t="s">
        <v>70</v>
      </c>
      <c r="C49" s="39" t="s">
        <v>31</v>
      </c>
      <c r="D49" s="36" t="str">
        <f>'Додаток 3'!E56</f>
        <v>Надання допомоги по догляду за інвалідами I чи II групи внаслідок психічного розладу</v>
      </c>
      <c r="E49" s="65">
        <f>'Додаток 3'!F56</f>
        <v>5005000</v>
      </c>
      <c r="F49" s="65">
        <f>'Додаток 3'!G56</f>
        <v>5005000</v>
      </c>
      <c r="G49" s="65">
        <f>'Додаток 3'!H56</f>
        <v>0</v>
      </c>
      <c r="H49" s="65">
        <f>'Додаток 3'!I56</f>
        <v>0</v>
      </c>
      <c r="I49" s="65">
        <f>'Додаток 3'!J56</f>
        <v>0</v>
      </c>
      <c r="J49" s="65">
        <f>'Додаток 3'!K56</f>
        <v>0</v>
      </c>
      <c r="K49" s="65">
        <f>'Додаток 3'!L56</f>
        <v>0</v>
      </c>
      <c r="L49" s="65">
        <f>'Додаток 3'!M56</f>
        <v>0</v>
      </c>
      <c r="M49" s="65">
        <f>'Додаток 3'!N56</f>
        <v>0</v>
      </c>
      <c r="N49" s="65">
        <f>'Додаток 3'!O56</f>
        <v>0</v>
      </c>
      <c r="O49" s="65">
        <f>'Додаток 3'!P56</f>
        <v>0</v>
      </c>
      <c r="P49" s="65">
        <f>'Додаток 3'!Q56</f>
        <v>0</v>
      </c>
      <c r="Q49" s="65">
        <f>'Додаток 3'!R56</f>
        <v>5005000</v>
      </c>
    </row>
    <row r="50" spans="1:17" ht="65.25" customHeight="1" thickBot="1">
      <c r="A50" s="42"/>
      <c r="B50" s="36"/>
      <c r="C50" s="49"/>
      <c r="D50" s="36" t="str">
        <f>'Додаток 3'!E57</f>
        <v>у тому числі за рахунок субвенції з місцевого бюджету на виплату допомоги  сім'ям з дітьми, 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за рахунок відповідної субвенції з державного бюджету</v>
      </c>
      <c r="E50" s="65">
        <f>'Додаток 3'!F57</f>
        <v>5005000</v>
      </c>
      <c r="F50" s="65">
        <f>'Додаток 3'!G57</f>
        <v>5005000</v>
      </c>
      <c r="G50" s="65">
        <f>'Додаток 3'!H57</f>
        <v>0</v>
      </c>
      <c r="H50" s="65">
        <f>'Додаток 3'!I57</f>
        <v>0</v>
      </c>
      <c r="I50" s="65">
        <f>'Додаток 3'!J57</f>
        <v>0</v>
      </c>
      <c r="J50" s="65">
        <f>'Додаток 3'!K57</f>
        <v>0</v>
      </c>
      <c r="K50" s="65">
        <f>'Додаток 3'!L57</f>
        <v>0</v>
      </c>
      <c r="L50" s="65">
        <f>'Додаток 3'!M57</f>
        <v>0</v>
      </c>
      <c r="M50" s="65">
        <f>'Додаток 3'!N57</f>
        <v>0</v>
      </c>
      <c r="N50" s="65">
        <f>'Додаток 3'!O57</f>
        <v>0</v>
      </c>
      <c r="O50" s="65">
        <f>'Додаток 3'!P57</f>
        <v>0</v>
      </c>
      <c r="P50" s="65">
        <f>'Додаток 3'!Q57</f>
        <v>0</v>
      </c>
      <c r="Q50" s="65">
        <f>'Додаток 3'!R57</f>
        <v>5005000</v>
      </c>
    </row>
    <row r="51" spans="1:17" s="32" customFormat="1" ht="36" customHeight="1" thickBot="1">
      <c r="A51" s="72"/>
      <c r="B51" s="73">
        <v>3100</v>
      </c>
      <c r="C51" s="70"/>
      <c r="D51" s="44" t="s">
        <v>164</v>
      </c>
      <c r="E51" s="67">
        <f>E52</f>
        <v>6453371</v>
      </c>
      <c r="F51" s="67">
        <f aca="true" t="shared" si="5" ref="F51:Q51">F52</f>
        <v>6453371</v>
      </c>
      <c r="G51" s="67">
        <f t="shared" si="5"/>
        <v>4773306</v>
      </c>
      <c r="H51" s="67">
        <f t="shared" si="5"/>
        <v>208798</v>
      </c>
      <c r="I51" s="67">
        <f t="shared" si="5"/>
        <v>0</v>
      </c>
      <c r="J51" s="67">
        <f t="shared" si="5"/>
        <v>87657</v>
      </c>
      <c r="K51" s="67">
        <f t="shared" si="5"/>
        <v>87657</v>
      </c>
      <c r="L51" s="67">
        <f t="shared" si="5"/>
        <v>67014</v>
      </c>
      <c r="M51" s="67">
        <f t="shared" si="5"/>
        <v>0</v>
      </c>
      <c r="N51" s="67">
        <f t="shared" si="5"/>
        <v>0</v>
      </c>
      <c r="O51" s="67">
        <f t="shared" si="5"/>
        <v>0</v>
      </c>
      <c r="P51" s="67">
        <f t="shared" si="5"/>
        <v>0</v>
      </c>
      <c r="Q51" s="67">
        <f t="shared" si="5"/>
        <v>6541028</v>
      </c>
    </row>
    <row r="52" spans="1:17" ht="36" customHeight="1" thickBot="1">
      <c r="A52" s="41"/>
      <c r="B52" s="35">
        <v>3104</v>
      </c>
      <c r="C52" s="39" t="s">
        <v>34</v>
      </c>
      <c r="D52" s="36" t="str">
        <f>'Додаток 3'!E58</f>
        <v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v>
      </c>
      <c r="E52" s="65">
        <f>'Додаток 3'!F58</f>
        <v>6453371</v>
      </c>
      <c r="F52" s="65">
        <f>'Додаток 3'!G58</f>
        <v>6453371</v>
      </c>
      <c r="G52" s="65">
        <f>'Додаток 3'!H58</f>
        <v>4773306</v>
      </c>
      <c r="H52" s="65">
        <f>'Додаток 3'!I58</f>
        <v>208798</v>
      </c>
      <c r="I52" s="65">
        <f>'Додаток 3'!J58</f>
        <v>0</v>
      </c>
      <c r="J52" s="65">
        <f>'Додаток 3'!K58</f>
        <v>87657</v>
      </c>
      <c r="K52" s="65">
        <f>'Додаток 3'!L58</f>
        <v>87657</v>
      </c>
      <c r="L52" s="65">
        <f>'Додаток 3'!M58</f>
        <v>67014</v>
      </c>
      <c r="M52" s="65">
        <f>'Додаток 3'!N58</f>
        <v>0</v>
      </c>
      <c r="N52" s="65">
        <f>'Додаток 3'!O58</f>
        <v>0</v>
      </c>
      <c r="O52" s="65">
        <f>'Додаток 3'!P58</f>
        <v>0</v>
      </c>
      <c r="P52" s="65">
        <f>'Додаток 3'!Q58</f>
        <v>0</v>
      </c>
      <c r="Q52" s="65">
        <f>'Додаток 3'!R58</f>
        <v>6541028</v>
      </c>
    </row>
    <row r="53" spans="1:17" s="30" customFormat="1" ht="20.25" customHeight="1" thickBot="1">
      <c r="A53" s="41"/>
      <c r="B53" s="73">
        <v>3110</v>
      </c>
      <c r="C53" s="50"/>
      <c r="D53" s="44" t="s">
        <v>165</v>
      </c>
      <c r="E53" s="65">
        <f>E54</f>
        <v>43200</v>
      </c>
      <c r="F53" s="65">
        <f aca="true" t="shared" si="6" ref="F53:Q53">F54</f>
        <v>43200</v>
      </c>
      <c r="G53" s="65">
        <f t="shared" si="6"/>
        <v>0</v>
      </c>
      <c r="H53" s="65">
        <f t="shared" si="6"/>
        <v>0</v>
      </c>
      <c r="I53" s="65">
        <f t="shared" si="6"/>
        <v>0</v>
      </c>
      <c r="J53" s="65">
        <f t="shared" si="6"/>
        <v>0</v>
      </c>
      <c r="K53" s="65">
        <f t="shared" si="6"/>
        <v>0</v>
      </c>
      <c r="L53" s="65">
        <f t="shared" si="6"/>
        <v>0</v>
      </c>
      <c r="M53" s="65">
        <f t="shared" si="6"/>
        <v>0</v>
      </c>
      <c r="N53" s="65">
        <f t="shared" si="6"/>
        <v>0</v>
      </c>
      <c r="O53" s="65">
        <f t="shared" si="6"/>
        <v>0</v>
      </c>
      <c r="P53" s="65">
        <f t="shared" si="6"/>
        <v>0</v>
      </c>
      <c r="Q53" s="65">
        <f t="shared" si="6"/>
        <v>43200</v>
      </c>
    </row>
    <row r="54" spans="1:17" ht="18" customHeight="1" thickBot="1">
      <c r="A54" s="41"/>
      <c r="B54" s="41" t="str">
        <f>'Додаток 3'!C72</f>
        <v>3112</v>
      </c>
      <c r="C54" s="41" t="str">
        <f>'Додаток 3'!D72</f>
        <v>1040</v>
      </c>
      <c r="D54" s="74" t="str">
        <f>'Додаток 3'!E72</f>
        <v>Заходи державної політики з питань дітей та їх соціального захисту</v>
      </c>
      <c r="E54" s="65">
        <f>'Додаток 3'!F72</f>
        <v>43200</v>
      </c>
      <c r="F54" s="65">
        <f>'Додаток 3'!G72</f>
        <v>43200</v>
      </c>
      <c r="G54" s="65">
        <f>'Додаток 3'!H72</f>
        <v>0</v>
      </c>
      <c r="H54" s="65">
        <f>'Додаток 3'!I72</f>
        <v>0</v>
      </c>
      <c r="I54" s="65">
        <f>'Додаток 3'!J72</f>
        <v>0</v>
      </c>
      <c r="J54" s="65">
        <f>'Додаток 3'!K72</f>
        <v>0</v>
      </c>
      <c r="K54" s="65">
        <f>'Додаток 3'!L72</f>
        <v>0</v>
      </c>
      <c r="L54" s="65">
        <f>'Додаток 3'!M72</f>
        <v>0</v>
      </c>
      <c r="M54" s="65">
        <f>'Додаток 3'!N72</f>
        <v>0</v>
      </c>
      <c r="N54" s="65">
        <f>'Додаток 3'!O72</f>
        <v>0</v>
      </c>
      <c r="O54" s="65">
        <f>'Додаток 3'!P72</f>
        <v>0</v>
      </c>
      <c r="P54" s="65">
        <f>'Додаток 3'!Q72</f>
        <v>0</v>
      </c>
      <c r="Q54" s="65">
        <f>'Додаток 3'!R72</f>
        <v>43200</v>
      </c>
    </row>
    <row r="55" spans="1:17" s="30" customFormat="1" ht="23.25" customHeight="1" thickBot="1">
      <c r="A55" s="41"/>
      <c r="B55" s="64" t="s">
        <v>166</v>
      </c>
      <c r="C55" s="64"/>
      <c r="D55" s="75" t="s">
        <v>167</v>
      </c>
      <c r="E55" s="65">
        <f>E56</f>
        <v>2321450</v>
      </c>
      <c r="F55" s="65">
        <f aca="true" t="shared" si="7" ref="F55:Q55">F56</f>
        <v>2321450</v>
      </c>
      <c r="G55" s="65">
        <f t="shared" si="7"/>
        <v>1830978</v>
      </c>
      <c r="H55" s="65">
        <f t="shared" si="7"/>
        <v>60268</v>
      </c>
      <c r="I55" s="65">
        <f t="shared" si="7"/>
        <v>0</v>
      </c>
      <c r="J55" s="65">
        <f t="shared" si="7"/>
        <v>0</v>
      </c>
      <c r="K55" s="65">
        <f t="shared" si="7"/>
        <v>0</v>
      </c>
      <c r="L55" s="65">
        <f t="shared" si="7"/>
        <v>0</v>
      </c>
      <c r="M55" s="65">
        <f t="shared" si="7"/>
        <v>0</v>
      </c>
      <c r="N55" s="65">
        <f t="shared" si="7"/>
        <v>0</v>
      </c>
      <c r="O55" s="65">
        <f t="shared" si="7"/>
        <v>0</v>
      </c>
      <c r="P55" s="65">
        <f t="shared" si="7"/>
        <v>0</v>
      </c>
      <c r="Q55" s="65">
        <f t="shared" si="7"/>
        <v>2321450</v>
      </c>
    </row>
    <row r="56" spans="1:17" ht="18" customHeight="1" thickBot="1">
      <c r="A56" s="41"/>
      <c r="B56" s="41" t="str">
        <f>'Додаток 3'!C19</f>
        <v>3121</v>
      </c>
      <c r="C56" s="41" t="str">
        <f>'Додаток 3'!D19</f>
        <v>1040</v>
      </c>
      <c r="D56" s="36" t="str">
        <f>'Додаток 3'!E19</f>
        <v>Утримання та забезпечення діяльності центрів соціальних служб для сім"ї, дітей та молоді </v>
      </c>
      <c r="E56" s="65">
        <f>'Додаток 3'!F19</f>
        <v>2321450</v>
      </c>
      <c r="F56" s="65">
        <f>'Додаток 3'!G19</f>
        <v>2321450</v>
      </c>
      <c r="G56" s="65">
        <f>'Додаток 3'!H19</f>
        <v>1830978</v>
      </c>
      <c r="H56" s="65">
        <f>'Додаток 3'!I19</f>
        <v>60268</v>
      </c>
      <c r="I56" s="65">
        <f>'Додаток 3'!J19</f>
        <v>0</v>
      </c>
      <c r="J56" s="65">
        <f>'Додаток 3'!K19</f>
        <v>0</v>
      </c>
      <c r="K56" s="65">
        <f>'Додаток 3'!L19</f>
        <v>0</v>
      </c>
      <c r="L56" s="65">
        <f>'Додаток 3'!M19</f>
        <v>0</v>
      </c>
      <c r="M56" s="65">
        <f>'Додаток 3'!N19</f>
        <v>0</v>
      </c>
      <c r="N56" s="65">
        <f>'Додаток 3'!O19</f>
        <v>0</v>
      </c>
      <c r="O56" s="65">
        <f>'Додаток 3'!P19</f>
        <v>0</v>
      </c>
      <c r="P56" s="65">
        <f>'Додаток 3'!Q19</f>
        <v>0</v>
      </c>
      <c r="Q56" s="65">
        <f>'Додаток 3'!R19</f>
        <v>2321450</v>
      </c>
    </row>
    <row r="57" spans="1:17" s="30" customFormat="1" ht="19.5" customHeight="1" thickBot="1">
      <c r="A57" s="41"/>
      <c r="B57" s="64" t="s">
        <v>168</v>
      </c>
      <c r="C57" s="64"/>
      <c r="D57" s="75" t="s">
        <v>169</v>
      </c>
      <c r="E57" s="65">
        <f>E58</f>
        <v>133542</v>
      </c>
      <c r="F57" s="65">
        <f aca="true" t="shared" si="8" ref="F57:Q57">F58</f>
        <v>133542</v>
      </c>
      <c r="G57" s="65">
        <f t="shared" si="8"/>
        <v>0</v>
      </c>
      <c r="H57" s="65">
        <f t="shared" si="8"/>
        <v>0</v>
      </c>
      <c r="I57" s="65">
        <f t="shared" si="8"/>
        <v>0</v>
      </c>
      <c r="J57" s="65">
        <f t="shared" si="8"/>
        <v>0</v>
      </c>
      <c r="K57" s="65">
        <f t="shared" si="8"/>
        <v>0</v>
      </c>
      <c r="L57" s="65">
        <f t="shared" si="8"/>
        <v>0</v>
      </c>
      <c r="M57" s="65">
        <f t="shared" si="8"/>
        <v>0</v>
      </c>
      <c r="N57" s="65">
        <f t="shared" si="8"/>
        <v>0</v>
      </c>
      <c r="O57" s="65">
        <f t="shared" si="8"/>
        <v>0</v>
      </c>
      <c r="P57" s="65">
        <f t="shared" si="8"/>
        <v>0</v>
      </c>
      <c r="Q57" s="65">
        <f t="shared" si="8"/>
        <v>133542</v>
      </c>
    </row>
    <row r="58" spans="1:17" ht="23.25" customHeight="1" thickBot="1">
      <c r="A58" s="41"/>
      <c r="B58" s="41" t="str">
        <f>'Додаток 3'!C20</f>
        <v>3133</v>
      </c>
      <c r="C58" s="41" t="str">
        <f>'Додаток 3'!D20</f>
        <v>1040</v>
      </c>
      <c r="D58" s="74" t="str">
        <f>'Додаток 3'!E20</f>
        <v>Інші заходи та заклади молодіжної політики</v>
      </c>
      <c r="E58" s="65">
        <f>'Додаток 3'!F20</f>
        <v>133542</v>
      </c>
      <c r="F58" s="65">
        <f>'Додаток 3'!G20</f>
        <v>133542</v>
      </c>
      <c r="G58" s="65">
        <f>'Додаток 3'!H20</f>
        <v>0</v>
      </c>
      <c r="H58" s="65">
        <f>'Додаток 3'!I20</f>
        <v>0</v>
      </c>
      <c r="I58" s="65">
        <f>'Додаток 3'!J20</f>
        <v>0</v>
      </c>
      <c r="J58" s="65">
        <f>'Додаток 3'!K20</f>
        <v>0</v>
      </c>
      <c r="K58" s="65">
        <f>'Додаток 3'!L20</f>
        <v>0</v>
      </c>
      <c r="L58" s="65">
        <f>'Додаток 3'!M20</f>
        <v>0</v>
      </c>
      <c r="M58" s="65">
        <f>'Додаток 3'!N20</f>
        <v>0</v>
      </c>
      <c r="N58" s="65">
        <f>'Додаток 3'!O20</f>
        <v>0</v>
      </c>
      <c r="O58" s="65">
        <f>'Додаток 3'!P20</f>
        <v>0</v>
      </c>
      <c r="P58" s="65">
        <f>'Додаток 3'!Q20</f>
        <v>0</v>
      </c>
      <c r="Q58" s="65">
        <f>'Додаток 3'!R20</f>
        <v>133542</v>
      </c>
    </row>
    <row r="59" spans="1:17" s="30" customFormat="1" ht="52.5" customHeight="1" thickBot="1">
      <c r="A59" s="41"/>
      <c r="B59" s="64" t="s">
        <v>170</v>
      </c>
      <c r="C59" s="64"/>
      <c r="D59" s="75" t="s">
        <v>171</v>
      </c>
      <c r="E59" s="65">
        <f>E60</f>
        <v>274301</v>
      </c>
      <c r="F59" s="65">
        <f aca="true" t="shared" si="9" ref="F59:Q59">F60</f>
        <v>274301</v>
      </c>
      <c r="G59" s="65">
        <f t="shared" si="9"/>
        <v>0</v>
      </c>
      <c r="H59" s="65">
        <f t="shared" si="9"/>
        <v>0</v>
      </c>
      <c r="I59" s="65">
        <f t="shared" si="9"/>
        <v>0</v>
      </c>
      <c r="J59" s="65">
        <f t="shared" si="9"/>
        <v>0</v>
      </c>
      <c r="K59" s="65">
        <f t="shared" si="9"/>
        <v>0</v>
      </c>
      <c r="L59" s="65">
        <f t="shared" si="9"/>
        <v>0</v>
      </c>
      <c r="M59" s="65">
        <f t="shared" si="9"/>
        <v>0</v>
      </c>
      <c r="N59" s="65">
        <f t="shared" si="9"/>
        <v>0</v>
      </c>
      <c r="O59" s="65">
        <f t="shared" si="9"/>
        <v>0</v>
      </c>
      <c r="P59" s="65">
        <f t="shared" si="9"/>
        <v>0</v>
      </c>
      <c r="Q59" s="65">
        <f t="shared" si="9"/>
        <v>274301</v>
      </c>
    </row>
    <row r="60" spans="1:17" ht="34.5" customHeight="1" thickBot="1">
      <c r="A60" s="41"/>
      <c r="B60" s="41" t="str">
        <f>'Додаток 3'!C59</f>
        <v>3161</v>
      </c>
      <c r="C60" s="41" t="str">
        <f>'Додаток 3'!D59</f>
        <v>1010</v>
      </c>
      <c r="D60" s="74" t="str">
        <f>'Додаток 3'!E59</f>
        <v>Забезпеченнями соціальними послугами за місцем проживання громадян, які не здатні до самообслуговування у зв'язку з похилим віком, хворобою,інвалідністю</v>
      </c>
      <c r="E60" s="65">
        <f>'Додаток 3'!F59</f>
        <v>274301</v>
      </c>
      <c r="F60" s="65">
        <f>'Додаток 3'!G59</f>
        <v>274301</v>
      </c>
      <c r="G60" s="65">
        <f>'Додаток 3'!H59</f>
        <v>0</v>
      </c>
      <c r="H60" s="65">
        <f>'Додаток 3'!I59</f>
        <v>0</v>
      </c>
      <c r="I60" s="65">
        <f>'Додаток 3'!J59</f>
        <v>0</v>
      </c>
      <c r="J60" s="65">
        <f>'Додаток 3'!K59</f>
        <v>0</v>
      </c>
      <c r="K60" s="65">
        <f>'Додаток 3'!L59</f>
        <v>0</v>
      </c>
      <c r="L60" s="65">
        <f>'Додаток 3'!M59</f>
        <v>0</v>
      </c>
      <c r="M60" s="65">
        <f>'Додаток 3'!N59</f>
        <v>0</v>
      </c>
      <c r="N60" s="65">
        <f>'Додаток 3'!O59</f>
        <v>0</v>
      </c>
      <c r="O60" s="65">
        <f>'Додаток 3'!P59</f>
        <v>0</v>
      </c>
      <c r="P60" s="65">
        <f>'Додаток 3'!Q59</f>
        <v>0</v>
      </c>
      <c r="Q60" s="65">
        <f>'Додаток 3'!R59</f>
        <v>274301</v>
      </c>
    </row>
    <row r="61" spans="1:17" s="30" customFormat="1" ht="22.5" customHeight="1" thickBot="1">
      <c r="A61" s="41"/>
      <c r="B61" s="64" t="s">
        <v>172</v>
      </c>
      <c r="C61" s="64"/>
      <c r="D61" s="75" t="s">
        <v>173</v>
      </c>
      <c r="E61" s="65">
        <f>E62</f>
        <v>349458</v>
      </c>
      <c r="F61" s="65">
        <f aca="true" t="shared" si="10" ref="F61:Q61">F62</f>
        <v>349458</v>
      </c>
      <c r="G61" s="65">
        <f t="shared" si="10"/>
        <v>0</v>
      </c>
      <c r="H61" s="65">
        <f t="shared" si="10"/>
        <v>0</v>
      </c>
      <c r="I61" s="65">
        <f t="shared" si="10"/>
        <v>0</v>
      </c>
      <c r="J61" s="65">
        <f t="shared" si="10"/>
        <v>0</v>
      </c>
      <c r="K61" s="65">
        <f t="shared" si="10"/>
        <v>0</v>
      </c>
      <c r="L61" s="65">
        <f t="shared" si="10"/>
        <v>0</v>
      </c>
      <c r="M61" s="65">
        <f t="shared" si="10"/>
        <v>0</v>
      </c>
      <c r="N61" s="65">
        <f t="shared" si="10"/>
        <v>0</v>
      </c>
      <c r="O61" s="65">
        <f t="shared" si="10"/>
        <v>0</v>
      </c>
      <c r="P61" s="65">
        <f t="shared" si="10"/>
        <v>0</v>
      </c>
      <c r="Q61" s="65">
        <f t="shared" si="10"/>
        <v>349458</v>
      </c>
    </row>
    <row r="62" spans="1:17" ht="30.75" customHeight="1" thickBot="1">
      <c r="A62" s="39"/>
      <c r="B62" s="76" t="str">
        <f>'Додаток 3'!C60</f>
        <v>3182</v>
      </c>
      <c r="C62" s="76" t="str">
        <f>'Додаток 3'!D60</f>
        <v>1030</v>
      </c>
      <c r="D62" s="69" t="str">
        <f>'Додаток 3'!E60</f>
        <v>Надання фінансової  підтримки громадським організаціям інвалідів і ветеранів, діяльність яких має соціальну спрямованість</v>
      </c>
      <c r="E62" s="65">
        <f>'Додаток 3'!F60</f>
        <v>349458</v>
      </c>
      <c r="F62" s="65">
        <f>'Додаток 3'!G60</f>
        <v>349458</v>
      </c>
      <c r="G62" s="65">
        <f>'Додаток 3'!H60</f>
        <v>0</v>
      </c>
      <c r="H62" s="65">
        <f>'Додаток 3'!I60</f>
        <v>0</v>
      </c>
      <c r="I62" s="65">
        <f>'Додаток 3'!J60</f>
        <v>0</v>
      </c>
      <c r="J62" s="65">
        <f>'Додаток 3'!K60</f>
        <v>0</v>
      </c>
      <c r="K62" s="65">
        <f>'Додаток 3'!L60</f>
        <v>0</v>
      </c>
      <c r="L62" s="65">
        <f>'Додаток 3'!M60</f>
        <v>0</v>
      </c>
      <c r="M62" s="65">
        <f>'Додаток 3'!N60</f>
        <v>0</v>
      </c>
      <c r="N62" s="65">
        <f>'Додаток 3'!O60</f>
        <v>0</v>
      </c>
      <c r="O62" s="65">
        <f>'Додаток 3'!P60</f>
        <v>0</v>
      </c>
      <c r="P62" s="65">
        <f>'Додаток 3'!Q60</f>
        <v>0</v>
      </c>
      <c r="Q62" s="65">
        <f>'Додаток 3'!R60</f>
        <v>349458</v>
      </c>
    </row>
    <row r="63" spans="1:17" ht="21.75" customHeight="1" thickBot="1">
      <c r="A63" s="39"/>
      <c r="B63" s="65">
        <v>3200</v>
      </c>
      <c r="C63" s="76" t="str">
        <f>'Додаток 3'!D61</f>
        <v>1050</v>
      </c>
      <c r="D63" s="69" t="str">
        <f>'Додаток 3'!E61</f>
        <v>Організація та проведення громадських робіт</v>
      </c>
      <c r="E63" s="65">
        <f>'Додаток 3'!F61</f>
        <v>94720</v>
      </c>
      <c r="F63" s="65">
        <f>'Додаток 3'!G61</f>
        <v>94720</v>
      </c>
      <c r="G63" s="65">
        <f>'Додаток 3'!H61</f>
        <v>77639</v>
      </c>
      <c r="H63" s="65">
        <f>'Додаток 3'!I61</f>
        <v>0</v>
      </c>
      <c r="I63" s="65">
        <f>'Додаток 3'!J61</f>
        <v>0</v>
      </c>
      <c r="J63" s="65">
        <f>'Додаток 3'!K61</f>
        <v>0</v>
      </c>
      <c r="K63" s="65">
        <f>'Додаток 3'!L61</f>
        <v>0</v>
      </c>
      <c r="L63" s="65">
        <f>'Додаток 3'!M61</f>
        <v>0</v>
      </c>
      <c r="M63" s="65">
        <f>'Додаток 3'!N61</f>
        <v>0</v>
      </c>
      <c r="N63" s="65">
        <f>'Додаток 3'!O61</f>
        <v>0</v>
      </c>
      <c r="O63" s="65">
        <f>'Додаток 3'!P61</f>
        <v>0</v>
      </c>
      <c r="P63" s="65">
        <f>'Додаток 3'!Q61</f>
        <v>0</v>
      </c>
      <c r="Q63" s="65">
        <f>'Додаток 3'!R61</f>
        <v>94720</v>
      </c>
    </row>
    <row r="64" spans="1:17" ht="17.25" customHeight="1" thickBot="1">
      <c r="A64" s="39"/>
      <c r="B64" s="65"/>
      <c r="C64" s="65"/>
      <c r="D64" s="69" t="str">
        <f>'Додаток 3'!E62</f>
        <v>у тому числі за рахунок субвенції з міського бюджету </v>
      </c>
      <c r="E64" s="65">
        <f>'Додаток 3'!F62</f>
        <v>94720</v>
      </c>
      <c r="F64" s="65">
        <f>'Додаток 3'!G62</f>
        <v>94720</v>
      </c>
      <c r="G64" s="65">
        <f>'Додаток 3'!H62</f>
        <v>77639</v>
      </c>
      <c r="H64" s="65">
        <f>'Додаток 3'!I62</f>
        <v>0</v>
      </c>
      <c r="I64" s="65">
        <f>'Додаток 3'!J62</f>
        <v>0</v>
      </c>
      <c r="J64" s="65">
        <f>'Додаток 3'!K62</f>
        <v>0</v>
      </c>
      <c r="K64" s="65">
        <f>'Додаток 3'!L62</f>
        <v>0</v>
      </c>
      <c r="L64" s="65">
        <f>'Додаток 3'!M62</f>
        <v>0</v>
      </c>
      <c r="M64" s="65">
        <f>'Додаток 3'!N62</f>
        <v>0</v>
      </c>
      <c r="N64" s="65">
        <f>'Додаток 3'!O62</f>
        <v>0</v>
      </c>
      <c r="O64" s="65">
        <f>'Додаток 3'!P62</f>
        <v>0</v>
      </c>
      <c r="P64" s="65">
        <f>'Додаток 3'!Q62</f>
        <v>0</v>
      </c>
      <c r="Q64" s="65">
        <f>'Додаток 3'!R62</f>
        <v>94720</v>
      </c>
    </row>
    <row r="65" spans="1:17" s="30" customFormat="1" ht="66.75" customHeight="1" thickBot="1">
      <c r="A65" s="39"/>
      <c r="B65" s="76" t="str">
        <f>'Додаток 3'!C63</f>
        <v>3220</v>
      </c>
      <c r="C65" s="76" t="str">
        <f>'Додаток 3'!D63</f>
        <v>1040</v>
      </c>
      <c r="D65" s="69" t="str">
        <f>'Додаток 3'!E63</f>
        <v>Забезпечення  належних умов для виховання та розвитку дітей-сиріт і дітей, позбавлених батьківського піклування у дитячих будинках сімейного типу, прийомних сім'ях, в сім'ях патронатного вихователя, надання допомоги дітям сиротам та дітям, позбавлених батьківського піклування, яким виповнюється 18 років</v>
      </c>
      <c r="E65" s="65">
        <f>'Додаток 3'!F63</f>
        <v>1424094</v>
      </c>
      <c r="F65" s="65">
        <f>'Додаток 3'!G63</f>
        <v>1424094</v>
      </c>
      <c r="G65" s="65">
        <f>'Додаток 3'!H63</f>
        <v>0</v>
      </c>
      <c r="H65" s="65">
        <f>'Додаток 3'!I63</f>
        <v>0</v>
      </c>
      <c r="I65" s="65">
        <f>'Додаток 3'!J63</f>
        <v>0</v>
      </c>
      <c r="J65" s="65">
        <f>'Додаток 3'!K63</f>
        <v>0</v>
      </c>
      <c r="K65" s="65">
        <f>'Додаток 3'!L63</f>
        <v>0</v>
      </c>
      <c r="L65" s="65">
        <f>'Додаток 3'!M63</f>
        <v>0</v>
      </c>
      <c r="M65" s="65">
        <f>'Додаток 3'!N63</f>
        <v>0</v>
      </c>
      <c r="N65" s="65">
        <f>'Додаток 3'!O63</f>
        <v>0</v>
      </c>
      <c r="O65" s="65">
        <f>'Додаток 3'!P63</f>
        <v>0</v>
      </c>
      <c r="P65" s="65">
        <f>'Додаток 3'!Q63</f>
        <v>0</v>
      </c>
      <c r="Q65" s="65">
        <f>'Додаток 3'!R63</f>
        <v>1424094</v>
      </c>
    </row>
    <row r="66" spans="1:17" ht="115.5" customHeight="1" thickBot="1">
      <c r="A66" s="39"/>
      <c r="B66" s="76"/>
      <c r="C66" s="76"/>
      <c r="D66" s="69" t="str">
        <f>'Додаток 3'!E64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за рахунок відповідної субвенції з державного бюджету</v>
      </c>
      <c r="E66" s="65">
        <f>'Додаток 3'!F64</f>
        <v>1424094</v>
      </c>
      <c r="F66" s="65">
        <f>'Додаток 3'!G64</f>
        <v>1424094</v>
      </c>
      <c r="G66" s="65">
        <f>'Додаток 3'!H64</f>
        <v>0</v>
      </c>
      <c r="H66" s="65">
        <f>'Додаток 3'!I64</f>
        <v>0</v>
      </c>
      <c r="I66" s="65">
        <f>'Додаток 3'!J64</f>
        <v>0</v>
      </c>
      <c r="J66" s="65">
        <f>'Додаток 3'!K64</f>
        <v>0</v>
      </c>
      <c r="K66" s="65">
        <f>'Додаток 3'!L64</f>
        <v>0</v>
      </c>
      <c r="L66" s="65">
        <f>'Додаток 3'!M64</f>
        <v>0</v>
      </c>
      <c r="M66" s="65">
        <f>'Додаток 3'!N64</f>
        <v>0</v>
      </c>
      <c r="N66" s="65">
        <f>'Додаток 3'!O64</f>
        <v>0</v>
      </c>
      <c r="O66" s="65">
        <f>'Додаток 3'!P64</f>
        <v>0</v>
      </c>
      <c r="P66" s="65">
        <f>'Додаток 3'!Q64</f>
        <v>0</v>
      </c>
      <c r="Q66" s="65">
        <f>'Додаток 3'!R64</f>
        <v>1424094</v>
      </c>
    </row>
    <row r="67" spans="1:17" s="30" customFormat="1" ht="21" customHeight="1" thickBot="1">
      <c r="A67" s="42"/>
      <c r="B67" s="76" t="str">
        <f>'Додаток 3'!C65</f>
        <v>3230</v>
      </c>
      <c r="C67" s="76" t="str">
        <f>'Додаток 3'!D65</f>
        <v>1090</v>
      </c>
      <c r="D67" s="69" t="str">
        <f>'Додаток 3'!E65</f>
        <v>Інші заклади та заходи</v>
      </c>
      <c r="E67" s="65">
        <f>'Додаток 3'!F65</f>
        <v>3965697</v>
      </c>
      <c r="F67" s="65">
        <f>'Додаток 3'!G65</f>
        <v>3965697</v>
      </c>
      <c r="G67" s="65">
        <f>'Додаток 3'!H65</f>
        <v>0</v>
      </c>
      <c r="H67" s="65">
        <f>'Додаток 3'!I65</f>
        <v>0</v>
      </c>
      <c r="I67" s="65">
        <f>'Додаток 3'!J65</f>
        <v>0</v>
      </c>
      <c r="J67" s="65">
        <f>'Додаток 3'!K65</f>
        <v>0</v>
      </c>
      <c r="K67" s="65">
        <f>'Додаток 3'!L65</f>
        <v>0</v>
      </c>
      <c r="L67" s="65">
        <f>'Додаток 3'!M65</f>
        <v>0</v>
      </c>
      <c r="M67" s="65">
        <f>'Додаток 3'!N65</f>
        <v>0</v>
      </c>
      <c r="N67" s="65">
        <f>'Додаток 3'!O65</f>
        <v>0</v>
      </c>
      <c r="O67" s="65">
        <f>'Додаток 3'!P65</f>
        <v>0</v>
      </c>
      <c r="P67" s="65">
        <f>'Додаток 3'!Q65</f>
        <v>0</v>
      </c>
      <c r="Q67" s="65">
        <f>'Додаток 3'!R65</f>
        <v>3965697</v>
      </c>
    </row>
    <row r="68" spans="1:17" ht="18" customHeight="1" thickBot="1">
      <c r="A68" s="42"/>
      <c r="B68" s="41"/>
      <c r="C68" s="39"/>
      <c r="D68" s="77" t="str">
        <f>'Додаток 3'!E66</f>
        <v>в тому числі за рахунок субвенції з міського бюджету</v>
      </c>
      <c r="E68" s="65">
        <f>'Додаток 3'!F66</f>
        <v>2562297</v>
      </c>
      <c r="F68" s="65">
        <f>'Додаток 3'!G66</f>
        <v>2562297</v>
      </c>
      <c r="G68" s="65">
        <f>'Додаток 3'!H66</f>
        <v>0</v>
      </c>
      <c r="H68" s="65">
        <f>'Додаток 3'!I66</f>
        <v>0</v>
      </c>
      <c r="I68" s="65">
        <f>'Додаток 3'!J66</f>
        <v>0</v>
      </c>
      <c r="J68" s="65">
        <f>'Додаток 3'!K66</f>
        <v>0</v>
      </c>
      <c r="K68" s="65">
        <f>'Додаток 3'!L66</f>
        <v>0</v>
      </c>
      <c r="L68" s="65">
        <f>'Додаток 3'!M66</f>
        <v>0</v>
      </c>
      <c r="M68" s="65">
        <f>'Додаток 3'!N66</f>
        <v>0</v>
      </c>
      <c r="N68" s="65">
        <f>'Додаток 3'!O66</f>
        <v>0</v>
      </c>
      <c r="O68" s="65">
        <f>'Додаток 3'!P66</f>
        <v>0</v>
      </c>
      <c r="P68" s="65">
        <f>'Додаток 3'!Q66</f>
        <v>0</v>
      </c>
      <c r="Q68" s="65">
        <f>'Додаток 3'!R66</f>
        <v>2562297</v>
      </c>
    </row>
    <row r="69" spans="1:17" s="3" customFormat="1" ht="19.5" customHeight="1" thickBot="1">
      <c r="A69" s="39"/>
      <c r="B69" s="50" t="s">
        <v>77</v>
      </c>
      <c r="C69" s="39"/>
      <c r="D69" s="44" t="str">
        <f>'Додаток 3'!E21</f>
        <v>Культура і мистецтво</v>
      </c>
      <c r="E69" s="65">
        <f>E70</f>
        <v>173182</v>
      </c>
      <c r="F69" s="65">
        <f aca="true" t="shared" si="11" ref="F69:Q69">F70</f>
        <v>173182</v>
      </c>
      <c r="G69" s="65">
        <f t="shared" si="11"/>
        <v>0</v>
      </c>
      <c r="H69" s="65">
        <f t="shared" si="11"/>
        <v>0</v>
      </c>
      <c r="I69" s="65">
        <f t="shared" si="11"/>
        <v>0</v>
      </c>
      <c r="J69" s="65">
        <f t="shared" si="11"/>
        <v>0</v>
      </c>
      <c r="K69" s="65">
        <f t="shared" si="11"/>
        <v>0</v>
      </c>
      <c r="L69" s="65">
        <f t="shared" si="11"/>
        <v>0</v>
      </c>
      <c r="M69" s="65">
        <f t="shared" si="11"/>
        <v>0</v>
      </c>
      <c r="N69" s="65">
        <f t="shared" si="11"/>
        <v>0</v>
      </c>
      <c r="O69" s="65">
        <f t="shared" si="11"/>
        <v>0</v>
      </c>
      <c r="P69" s="65">
        <f t="shared" si="11"/>
        <v>0</v>
      </c>
      <c r="Q69" s="65">
        <f t="shared" si="11"/>
        <v>173182</v>
      </c>
    </row>
    <row r="70" spans="1:17" ht="19.5" customHeight="1" thickBot="1">
      <c r="A70" s="39"/>
      <c r="B70" s="76" t="str">
        <f>'Додаток 3'!C22</f>
        <v>4080</v>
      </c>
      <c r="C70" s="76" t="str">
        <f>'Додаток 3'!D22</f>
        <v>0829</v>
      </c>
      <c r="D70" s="69" t="str">
        <f>'Додаток 3'!E22</f>
        <v>Інші заклади та заходи в галузі культури і мистецтва</v>
      </c>
      <c r="E70" s="65">
        <f>'Додаток 3'!F22</f>
        <v>173182</v>
      </c>
      <c r="F70" s="65">
        <f>'Додаток 3'!G22</f>
        <v>173182</v>
      </c>
      <c r="G70" s="65">
        <f>'Додаток 3'!H22</f>
        <v>0</v>
      </c>
      <c r="H70" s="65">
        <f>'Додаток 3'!I22</f>
        <v>0</v>
      </c>
      <c r="I70" s="65">
        <f>'Додаток 3'!J22</f>
        <v>0</v>
      </c>
      <c r="J70" s="65">
        <f>'Додаток 3'!K22</f>
        <v>0</v>
      </c>
      <c r="K70" s="65">
        <f>'Додаток 3'!L22</f>
        <v>0</v>
      </c>
      <c r="L70" s="65">
        <f>'Додаток 3'!M22</f>
        <v>0</v>
      </c>
      <c r="M70" s="65">
        <f>'Додаток 3'!N22</f>
        <v>0</v>
      </c>
      <c r="N70" s="65">
        <f>'Додаток 3'!O22</f>
        <v>0</v>
      </c>
      <c r="O70" s="65">
        <f>'Додаток 3'!P22</f>
        <v>0</v>
      </c>
      <c r="P70" s="65">
        <f>'Додаток 3'!Q22</f>
        <v>0</v>
      </c>
      <c r="Q70" s="65">
        <f>'Додаток 3'!R22</f>
        <v>173182</v>
      </c>
    </row>
    <row r="71" spans="1:17" s="3" customFormat="1" ht="18.75" customHeight="1" thickBot="1">
      <c r="A71" s="39"/>
      <c r="B71" s="50" t="s">
        <v>52</v>
      </c>
      <c r="C71" s="50"/>
      <c r="D71" s="44" t="s">
        <v>38</v>
      </c>
      <c r="E71" s="65">
        <f>E72</f>
        <v>4300000</v>
      </c>
      <c r="F71" s="65">
        <f aca="true" t="shared" si="12" ref="F71:Q71">F72</f>
        <v>4300000</v>
      </c>
      <c r="G71" s="65">
        <f t="shared" si="12"/>
        <v>0</v>
      </c>
      <c r="H71" s="65">
        <f t="shared" si="12"/>
        <v>20000</v>
      </c>
      <c r="I71" s="65">
        <f t="shared" si="12"/>
        <v>0</v>
      </c>
      <c r="J71" s="65">
        <f t="shared" si="12"/>
        <v>18402</v>
      </c>
      <c r="K71" s="65">
        <f t="shared" si="12"/>
        <v>18402</v>
      </c>
      <c r="L71" s="65">
        <f t="shared" si="12"/>
        <v>0</v>
      </c>
      <c r="M71" s="65">
        <f t="shared" si="12"/>
        <v>0</v>
      </c>
      <c r="N71" s="65">
        <f t="shared" si="12"/>
        <v>0</v>
      </c>
      <c r="O71" s="65">
        <f t="shared" si="12"/>
        <v>0</v>
      </c>
      <c r="P71" s="65">
        <f t="shared" si="12"/>
        <v>0</v>
      </c>
      <c r="Q71" s="65">
        <f t="shared" si="12"/>
        <v>4318402</v>
      </c>
    </row>
    <row r="72" spans="1:149" s="3" customFormat="1" ht="17.25" customHeight="1" thickBot="1">
      <c r="A72" s="41"/>
      <c r="B72" s="76" t="str">
        <f>'Додаток 3'!C78</f>
        <v>6030</v>
      </c>
      <c r="C72" s="76" t="str">
        <f>'Додаток 3'!D78</f>
        <v>0620</v>
      </c>
      <c r="D72" s="69" t="str">
        <f>'Додаток 3'!E78</f>
        <v>Організація благоустрою населених пунктів</v>
      </c>
      <c r="E72" s="65">
        <f>'Додаток 3'!F78</f>
        <v>4300000</v>
      </c>
      <c r="F72" s="65">
        <f>'Додаток 3'!G78</f>
        <v>4300000</v>
      </c>
      <c r="G72" s="65">
        <f>'Додаток 3'!H78</f>
        <v>0</v>
      </c>
      <c r="H72" s="65">
        <f>'Додаток 3'!I78</f>
        <v>20000</v>
      </c>
      <c r="I72" s="65">
        <f>'Додаток 3'!J78</f>
        <v>0</v>
      </c>
      <c r="J72" s="65">
        <f>'Додаток 3'!K78</f>
        <v>18402</v>
      </c>
      <c r="K72" s="65">
        <f>'Додаток 3'!L78</f>
        <v>18402</v>
      </c>
      <c r="L72" s="65">
        <f>'Додаток 3'!M78</f>
        <v>0</v>
      </c>
      <c r="M72" s="65">
        <f>'Додаток 3'!N78</f>
        <v>0</v>
      </c>
      <c r="N72" s="65">
        <f>'Додаток 3'!O78</f>
        <v>0</v>
      </c>
      <c r="O72" s="65">
        <f>'Додаток 3'!P78</f>
        <v>0</v>
      </c>
      <c r="P72" s="65">
        <f>'Додаток 3'!Q78</f>
        <v>0</v>
      </c>
      <c r="Q72" s="65">
        <f>'Додаток 3'!R78</f>
        <v>4318402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</row>
    <row r="73" spans="1:149" s="3" customFormat="1" ht="17.25" customHeight="1" thickBot="1">
      <c r="A73" s="41"/>
      <c r="B73" s="76"/>
      <c r="C73" s="76"/>
      <c r="D73" s="77" t="str">
        <f>'Додаток 3'!E79</f>
        <v>в тому числі за рахунок субвенції з міського бюджету</v>
      </c>
      <c r="E73" s="65">
        <f>'Додаток 3'!F79</f>
        <v>2000000</v>
      </c>
      <c r="F73" s="65">
        <f>'Додаток 3'!G79</f>
        <v>2000000</v>
      </c>
      <c r="G73" s="65">
        <f>'Додаток 3'!H79</f>
        <v>0</v>
      </c>
      <c r="H73" s="65">
        <f>'Додаток 3'!I79</f>
        <v>0</v>
      </c>
      <c r="I73" s="65">
        <f>'Додаток 3'!J79</f>
        <v>0</v>
      </c>
      <c r="J73" s="65">
        <f>'Додаток 3'!K79</f>
        <v>0</v>
      </c>
      <c r="K73" s="65">
        <f>'Додаток 3'!L79</f>
        <v>0</v>
      </c>
      <c r="L73" s="65">
        <f>'Додаток 3'!M79</f>
        <v>0</v>
      </c>
      <c r="M73" s="65">
        <f>'Додаток 3'!N79</f>
        <v>0</v>
      </c>
      <c r="N73" s="65">
        <f>'Додаток 3'!O79</f>
        <v>0</v>
      </c>
      <c r="O73" s="65">
        <f>'Додаток 3'!P79</f>
        <v>0</v>
      </c>
      <c r="P73" s="65">
        <f>'Додаток 3'!Q79</f>
        <v>0</v>
      </c>
      <c r="Q73" s="65">
        <f>'Додаток 3'!R79</f>
        <v>2000000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</row>
    <row r="74" spans="1:17" s="60" customFormat="1" ht="17.25" customHeight="1" thickBot="1">
      <c r="A74" s="64"/>
      <c r="B74" s="67">
        <v>7300</v>
      </c>
      <c r="C74" s="78"/>
      <c r="D74" s="77" t="s">
        <v>186</v>
      </c>
      <c r="E74" s="67">
        <f>E75</f>
        <v>50000</v>
      </c>
      <c r="F74" s="67">
        <f aca="true" t="shared" si="13" ref="F74:Q74">F75</f>
        <v>50000</v>
      </c>
      <c r="G74" s="67">
        <f t="shared" si="13"/>
        <v>0</v>
      </c>
      <c r="H74" s="67">
        <f t="shared" si="13"/>
        <v>0</v>
      </c>
      <c r="I74" s="67">
        <f t="shared" si="13"/>
        <v>0</v>
      </c>
      <c r="J74" s="67">
        <f t="shared" si="13"/>
        <v>0</v>
      </c>
      <c r="K74" s="67">
        <f t="shared" si="13"/>
        <v>0</v>
      </c>
      <c r="L74" s="67">
        <f t="shared" si="13"/>
        <v>0</v>
      </c>
      <c r="M74" s="67">
        <f t="shared" si="13"/>
        <v>0</v>
      </c>
      <c r="N74" s="67">
        <f t="shared" si="13"/>
        <v>0</v>
      </c>
      <c r="O74" s="67">
        <f t="shared" si="13"/>
        <v>0</v>
      </c>
      <c r="P74" s="67">
        <f t="shared" si="13"/>
        <v>0</v>
      </c>
      <c r="Q74" s="67">
        <f t="shared" si="13"/>
        <v>50000</v>
      </c>
    </row>
    <row r="75" spans="1:149" s="3" customFormat="1" ht="17.25" customHeight="1" thickBot="1">
      <c r="A75" s="41"/>
      <c r="B75" s="65">
        <f>'Додаток 3'!C81</f>
        <v>7340</v>
      </c>
      <c r="C75" s="65" t="str">
        <f>'Додаток 3'!D81</f>
        <v>0443</v>
      </c>
      <c r="D75" s="79" t="str">
        <f>'Додаток 3'!E81</f>
        <v>Проектування, реставрація та охорона пам'яток архітектури</v>
      </c>
      <c r="E75" s="65">
        <f>'Додаток 3'!F81</f>
        <v>50000</v>
      </c>
      <c r="F75" s="65">
        <f>'Додаток 3'!G81</f>
        <v>50000</v>
      </c>
      <c r="G75" s="65">
        <f>'Додаток 3'!H81</f>
        <v>0</v>
      </c>
      <c r="H75" s="65">
        <f>'Додаток 3'!I81</f>
        <v>0</v>
      </c>
      <c r="I75" s="65">
        <f>'Додаток 3'!J81</f>
        <v>0</v>
      </c>
      <c r="J75" s="65">
        <f>'Додаток 3'!K81</f>
        <v>0</v>
      </c>
      <c r="K75" s="65">
        <f>'Додаток 3'!L81</f>
        <v>0</v>
      </c>
      <c r="L75" s="65">
        <f>'Додаток 3'!M81</f>
        <v>0</v>
      </c>
      <c r="M75" s="65">
        <f>'Додаток 3'!N81</f>
        <v>0</v>
      </c>
      <c r="N75" s="65">
        <f>'Додаток 3'!O81</f>
        <v>0</v>
      </c>
      <c r="O75" s="65">
        <f>'Додаток 3'!P81</f>
        <v>0</v>
      </c>
      <c r="P75" s="65">
        <f>'Додаток 3'!Q81</f>
        <v>0</v>
      </c>
      <c r="Q75" s="65">
        <f>'Додаток 3'!R81</f>
        <v>50000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</row>
    <row r="76" spans="1:17" s="33" customFormat="1" ht="21" customHeight="1" thickBot="1">
      <c r="A76" s="56"/>
      <c r="B76" s="56"/>
      <c r="C76" s="57"/>
      <c r="D76" s="80" t="s">
        <v>35</v>
      </c>
      <c r="E76" s="65">
        <f>E14+E16+E69+E71+E74</f>
        <v>370706400</v>
      </c>
      <c r="F76" s="65">
        <f aca="true" t="shared" si="14" ref="F76:Q76">F14+F16+F69+F71+F74</f>
        <v>370706400</v>
      </c>
      <c r="G76" s="65">
        <f t="shared" si="14"/>
        <v>24434835</v>
      </c>
      <c r="H76" s="65">
        <f t="shared" si="14"/>
        <v>1475488</v>
      </c>
      <c r="I76" s="65">
        <f t="shared" si="14"/>
        <v>0</v>
      </c>
      <c r="J76" s="65">
        <f t="shared" si="14"/>
        <v>106059</v>
      </c>
      <c r="K76" s="65">
        <f t="shared" si="14"/>
        <v>106059</v>
      </c>
      <c r="L76" s="65">
        <f t="shared" si="14"/>
        <v>67014</v>
      </c>
      <c r="M76" s="65">
        <f t="shared" si="14"/>
        <v>0</v>
      </c>
      <c r="N76" s="65">
        <f t="shared" si="14"/>
        <v>0</v>
      </c>
      <c r="O76" s="65">
        <f t="shared" si="14"/>
        <v>0</v>
      </c>
      <c r="P76" s="65">
        <f t="shared" si="14"/>
        <v>0</v>
      </c>
      <c r="Q76" s="65">
        <f t="shared" si="14"/>
        <v>370812459</v>
      </c>
    </row>
    <row r="77" spans="1:17" ht="30.75" customHeight="1">
      <c r="A77" s="7"/>
      <c r="B77" s="7"/>
      <c r="C77" s="8"/>
      <c r="D77" s="20"/>
      <c r="E77" s="7"/>
      <c r="F77" s="7"/>
      <c r="G77" s="13"/>
      <c r="H77" s="13"/>
      <c r="I77" s="13"/>
      <c r="J77" s="14"/>
      <c r="K77" s="14"/>
      <c r="L77" s="12"/>
      <c r="M77" s="12"/>
      <c r="N77" s="7"/>
      <c r="O77" s="7"/>
      <c r="P77" s="7"/>
      <c r="Q77" s="7"/>
    </row>
    <row r="78" spans="1:17" ht="26.25" customHeight="1">
      <c r="A78" s="7"/>
      <c r="B78" s="7"/>
      <c r="C78" s="8"/>
      <c r="D78" s="25" t="s">
        <v>80</v>
      </c>
      <c r="E78" s="26"/>
      <c r="F78" s="26"/>
      <c r="G78" s="26"/>
      <c r="H78" s="26"/>
      <c r="I78" s="26"/>
      <c r="J78" s="27"/>
      <c r="K78" s="27" t="s">
        <v>82</v>
      </c>
      <c r="L78" s="12"/>
      <c r="M78" s="12"/>
      <c r="N78" s="7"/>
      <c r="O78" s="7"/>
      <c r="P78" s="7"/>
      <c r="Q78" s="7"/>
    </row>
    <row r="79" spans="1:17" ht="26.25" customHeight="1">
      <c r="A79" s="7"/>
      <c r="B79" s="7"/>
      <c r="C79" s="8"/>
      <c r="D79" s="20"/>
      <c r="E79" s="7"/>
      <c r="F79" s="7"/>
      <c r="G79" s="13"/>
      <c r="H79" s="13"/>
      <c r="I79" s="13"/>
      <c r="J79" s="14"/>
      <c r="K79" s="14"/>
      <c r="L79" s="12"/>
      <c r="M79" s="12"/>
      <c r="N79" s="7"/>
      <c r="O79" s="7"/>
      <c r="P79" s="7"/>
      <c r="Q79" s="7"/>
    </row>
    <row r="80" ht="27.75" customHeight="1">
      <c r="C80" s="15"/>
    </row>
    <row r="81" spans="3:17" ht="20.25" customHeight="1">
      <c r="C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3:17" ht="28.5" customHeight="1">
      <c r="C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3:6" ht="26.25" customHeight="1">
      <c r="C83" s="15"/>
      <c r="E83" s="23"/>
      <c r="F83" s="16"/>
    </row>
    <row r="84" spans="3:6" ht="26.25" customHeight="1">
      <c r="C84" s="15"/>
      <c r="E84" s="23"/>
      <c r="F84" s="16"/>
    </row>
    <row r="85" spans="3:6" ht="28.5" customHeight="1">
      <c r="C85" s="15"/>
      <c r="E85" s="23"/>
      <c r="F85" s="16"/>
    </row>
    <row r="86" spans="3:6" ht="29.25" customHeight="1">
      <c r="C86" s="15"/>
      <c r="D86" s="21"/>
      <c r="E86" s="17"/>
      <c r="F86" s="17"/>
    </row>
    <row r="87" spans="3:6" ht="35.25" customHeight="1">
      <c r="C87" s="15"/>
      <c r="D87" s="22"/>
      <c r="E87" s="16"/>
      <c r="F87" s="16"/>
    </row>
    <row r="88" spans="3:6" ht="25.5" customHeight="1">
      <c r="C88" s="15"/>
      <c r="D88" s="22"/>
      <c r="E88" s="16"/>
      <c r="F88" s="16"/>
    </row>
    <row r="89" spans="3:6" ht="33" customHeight="1">
      <c r="C89" s="15"/>
      <c r="E89" s="16"/>
      <c r="F89" s="16"/>
    </row>
    <row r="90" ht="33" customHeight="1">
      <c r="C90" s="15"/>
    </row>
    <row r="91" spans="3:6" ht="37.5" customHeight="1">
      <c r="C91" s="15"/>
      <c r="D91" s="22"/>
      <c r="E91" s="16"/>
      <c r="F91" s="16"/>
    </row>
    <row r="92" ht="37.5" customHeight="1">
      <c r="C92" s="15"/>
    </row>
    <row r="93" ht="33.75" customHeight="1">
      <c r="C93" s="15"/>
    </row>
    <row r="94" ht="33.75" customHeight="1">
      <c r="C94" s="15"/>
    </row>
    <row r="95" ht="29.25" customHeight="1">
      <c r="C95" s="15"/>
    </row>
    <row r="96" ht="32.25" customHeight="1">
      <c r="C96" s="15"/>
    </row>
    <row r="97" ht="37.5" customHeight="1">
      <c r="C97" s="15"/>
    </row>
    <row r="98" ht="37.5" customHeight="1">
      <c r="C98" s="15"/>
    </row>
    <row r="99" ht="45.75" customHeight="1">
      <c r="C99" s="15"/>
    </row>
    <row r="100" ht="28.5" customHeight="1">
      <c r="C100" s="15"/>
    </row>
    <row r="101" ht="45.75" customHeight="1">
      <c r="C101" s="15"/>
    </row>
    <row r="102" ht="25.5" customHeight="1">
      <c r="C102" s="15"/>
    </row>
    <row r="103" ht="25.5" customHeight="1">
      <c r="C103" s="15"/>
    </row>
    <row r="104" ht="25.5" customHeight="1">
      <c r="C104" s="15"/>
    </row>
    <row r="105" ht="25.5" customHeight="1">
      <c r="C105" s="15"/>
    </row>
    <row r="106" ht="25.5" customHeight="1">
      <c r="C106" s="15"/>
    </row>
    <row r="107" ht="33" customHeight="1">
      <c r="C107" s="15"/>
    </row>
    <row r="108" ht="25.5" customHeight="1">
      <c r="C108" s="15"/>
    </row>
    <row r="109" ht="25.5" customHeight="1">
      <c r="C109" s="15"/>
    </row>
    <row r="110" ht="34.5" customHeight="1">
      <c r="C110" s="15"/>
    </row>
    <row r="111" ht="23.25" customHeight="1">
      <c r="C111" s="15"/>
    </row>
    <row r="112" ht="26.25" customHeight="1">
      <c r="C112" s="15"/>
    </row>
    <row r="113" ht="45" customHeight="1">
      <c r="C113" s="15"/>
    </row>
    <row r="114" ht="31.5" customHeight="1">
      <c r="C114" s="15"/>
    </row>
    <row r="115" ht="24" customHeight="1">
      <c r="C115" s="15"/>
    </row>
    <row r="116" ht="33.75" customHeight="1">
      <c r="C116" s="15"/>
    </row>
    <row r="117" ht="31.5" customHeight="1">
      <c r="C117" s="15"/>
    </row>
    <row r="118" ht="24" customHeight="1">
      <c r="C118" s="15"/>
    </row>
    <row r="119" ht="20.25" customHeight="1">
      <c r="C119" s="15"/>
    </row>
    <row r="120" ht="22.5" customHeight="1">
      <c r="C120" s="15"/>
    </row>
    <row r="121" ht="17.25" customHeight="1">
      <c r="C121" s="15"/>
    </row>
    <row r="122" ht="18.75" customHeight="1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spans="1:17" s="2" customFormat="1" ht="12.75">
      <c r="A136" s="4"/>
      <c r="B136" s="4"/>
      <c r="C136" s="15"/>
      <c r="D136" s="18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</sheetData>
  <sheetProtection/>
  <mergeCells count="22">
    <mergeCell ref="J10:J12"/>
    <mergeCell ref="B9:B12"/>
    <mergeCell ref="D6:M6"/>
    <mergeCell ref="G11:G12"/>
    <mergeCell ref="F11:F12"/>
    <mergeCell ref="I10:I12"/>
    <mergeCell ref="J9:P9"/>
    <mergeCell ref="A9:A12"/>
    <mergeCell ref="C9:C12"/>
    <mergeCell ref="F10:H10"/>
    <mergeCell ref="L10:M10"/>
    <mergeCell ref="D9:D12"/>
    <mergeCell ref="Q9:Q12"/>
    <mergeCell ref="E9:I9"/>
    <mergeCell ref="L11:L12"/>
    <mergeCell ref="M11:M12"/>
    <mergeCell ref="O11:O12"/>
    <mergeCell ref="K10:K12"/>
    <mergeCell ref="N10:N12"/>
    <mergeCell ref="H11:H12"/>
    <mergeCell ref="O10:P10"/>
    <mergeCell ref="E10:E12"/>
  </mergeCells>
  <printOptions/>
  <pageMargins left="0.24" right="0.21" top="0.5905511811023623" bottom="0.5905511811023623" header="0.5118110236220472" footer="0.5118110236220472"/>
  <pageSetup fitToHeight="3" horizontalDpi="600" verticalDpi="600" orientation="landscape" paperSize="9" scale="46" r:id="rId3"/>
  <rowBreaks count="1" manualBreakCount="1">
    <brk id="32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9"/>
  <sheetViews>
    <sheetView zoomScale="75" zoomScaleNormal="75" zoomScaleSheetLayoutView="100" zoomScalePageLayoutView="0" workbookViewId="0" topLeftCell="B1">
      <pane xSplit="4" ySplit="13" topLeftCell="K59" activePane="bottomRight" state="frozen"/>
      <selection pane="topLeft" activeCell="B1" sqref="B1"/>
      <selection pane="topRight" activeCell="F1" sqref="F1"/>
      <selection pane="bottomLeft" activeCell="B14" sqref="B14"/>
      <selection pane="bottomRight" activeCell="F27" sqref="F27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83.75390625" style="18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0.625" style="4" customWidth="1"/>
    <col min="11" max="11" width="12.00390625" style="4" customWidth="1"/>
    <col min="12" max="12" width="15.125" style="4" customWidth="1"/>
    <col min="13" max="13" width="12.25390625" style="4" customWidth="1"/>
    <col min="14" max="14" width="13.875" style="4" customWidth="1"/>
    <col min="15" max="15" width="12.00390625" style="4" customWidth="1"/>
    <col min="16" max="16" width="11.00390625" style="4" customWidth="1"/>
    <col min="17" max="17" width="16.00390625" style="4" customWidth="1"/>
    <col min="18" max="18" width="15.75390625" style="4" customWidth="1"/>
    <col min="19" max="16384" width="9.125" style="1" customWidth="1"/>
  </cols>
  <sheetData>
    <row r="1" ht="12.75">
      <c r="P1" s="4" t="s">
        <v>0</v>
      </c>
    </row>
    <row r="2" spans="2:16" ht="12.75">
      <c r="B2" s="29"/>
      <c r="P2" s="4" t="s">
        <v>1</v>
      </c>
    </row>
    <row r="3" spans="2:16" ht="20.25">
      <c r="B3" s="5"/>
      <c r="C3" s="5"/>
      <c r="P3" s="4" t="s">
        <v>2</v>
      </c>
    </row>
    <row r="4" ht="12.75"/>
    <row r="5" ht="12.75"/>
    <row r="6" spans="5:16" ht="15.75">
      <c r="E6" s="19"/>
      <c r="F6" s="6" t="s">
        <v>146</v>
      </c>
      <c r="G6" s="6"/>
      <c r="H6" s="6"/>
      <c r="I6" s="6"/>
      <c r="J6" s="6"/>
      <c r="K6" s="6"/>
      <c r="L6" s="6"/>
      <c r="M6" s="6"/>
      <c r="P6" s="6"/>
    </row>
    <row r="7" spans="5:16" ht="13.5" customHeight="1">
      <c r="E7" s="19"/>
      <c r="F7" s="6"/>
      <c r="G7" s="6"/>
      <c r="H7" s="6"/>
      <c r="I7" s="6"/>
      <c r="J7" s="6"/>
      <c r="K7" s="6"/>
      <c r="L7" s="6"/>
      <c r="M7" s="6"/>
      <c r="P7" s="6"/>
    </row>
    <row r="8" ht="14.25" customHeight="1" thickBot="1">
      <c r="R8" s="4" t="s">
        <v>39</v>
      </c>
    </row>
    <row r="9" spans="2:18" ht="18" customHeight="1" thickBot="1">
      <c r="B9" s="84" t="s">
        <v>43</v>
      </c>
      <c r="C9" s="84" t="s">
        <v>44</v>
      </c>
      <c r="D9" s="84" t="s">
        <v>45</v>
      </c>
      <c r="E9" s="84" t="s">
        <v>46</v>
      </c>
      <c r="F9" s="82" t="s">
        <v>3</v>
      </c>
      <c r="G9" s="83"/>
      <c r="H9" s="83"/>
      <c r="I9" s="83"/>
      <c r="J9" s="83"/>
      <c r="K9" s="82" t="s">
        <v>4</v>
      </c>
      <c r="L9" s="86"/>
      <c r="M9" s="86"/>
      <c r="N9" s="86"/>
      <c r="O9" s="86"/>
      <c r="P9" s="86"/>
      <c r="Q9" s="86"/>
      <c r="R9" s="88" t="s">
        <v>5</v>
      </c>
    </row>
    <row r="10" spans="2:18" ht="12.75" customHeight="1" thickBot="1">
      <c r="B10" s="84"/>
      <c r="C10" s="84"/>
      <c r="D10" s="84"/>
      <c r="E10" s="84"/>
      <c r="F10" s="84" t="s">
        <v>6</v>
      </c>
      <c r="G10" s="86" t="s">
        <v>7</v>
      </c>
      <c r="H10" s="86"/>
      <c r="I10" s="86"/>
      <c r="J10" s="84" t="s">
        <v>8</v>
      </c>
      <c r="K10" s="84" t="s">
        <v>9</v>
      </c>
      <c r="L10" s="84" t="s">
        <v>12</v>
      </c>
      <c r="M10" s="91" t="s">
        <v>7</v>
      </c>
      <c r="N10" s="92"/>
      <c r="O10" s="84" t="s">
        <v>10</v>
      </c>
      <c r="P10" s="86" t="s">
        <v>11</v>
      </c>
      <c r="Q10" s="86"/>
      <c r="R10" s="89"/>
    </row>
    <row r="11" spans="2:18" ht="12.75" customHeight="1" thickBot="1">
      <c r="B11" s="84"/>
      <c r="C11" s="84"/>
      <c r="D11" s="84"/>
      <c r="E11" s="84"/>
      <c r="F11" s="85"/>
      <c r="G11" s="84" t="s">
        <v>12</v>
      </c>
      <c r="H11" s="84" t="s">
        <v>13</v>
      </c>
      <c r="I11" s="84" t="s">
        <v>14</v>
      </c>
      <c r="J11" s="81"/>
      <c r="K11" s="84"/>
      <c r="L11" s="84"/>
      <c r="M11" s="84" t="s">
        <v>15</v>
      </c>
      <c r="N11" s="84" t="s">
        <v>14</v>
      </c>
      <c r="O11" s="84"/>
      <c r="P11" s="84" t="s">
        <v>16</v>
      </c>
      <c r="Q11" s="37" t="s">
        <v>17</v>
      </c>
      <c r="R11" s="89"/>
    </row>
    <row r="12" spans="2:18" ht="182.25" customHeight="1" thickBot="1">
      <c r="B12" s="84"/>
      <c r="C12" s="84"/>
      <c r="D12" s="84"/>
      <c r="E12" s="84"/>
      <c r="F12" s="85"/>
      <c r="G12" s="84"/>
      <c r="H12" s="85"/>
      <c r="I12" s="85"/>
      <c r="J12" s="81"/>
      <c r="K12" s="84"/>
      <c r="L12" s="84"/>
      <c r="M12" s="85"/>
      <c r="N12" s="85"/>
      <c r="O12" s="84"/>
      <c r="P12" s="85"/>
      <c r="Q12" s="35" t="s">
        <v>18</v>
      </c>
      <c r="R12" s="90"/>
    </row>
    <row r="13" spans="2:18" ht="0.75" customHeight="1" thickBot="1">
      <c r="B13" s="34">
        <v>1</v>
      </c>
      <c r="C13" s="34"/>
      <c r="D13" s="34">
        <v>2</v>
      </c>
      <c r="E13" s="38">
        <v>3</v>
      </c>
      <c r="F13" s="34">
        <v>4</v>
      </c>
      <c r="G13" s="34">
        <v>5</v>
      </c>
      <c r="H13" s="34">
        <v>6</v>
      </c>
      <c r="I13" s="34">
        <v>7</v>
      </c>
      <c r="J13" s="34">
        <v>8</v>
      </c>
      <c r="K13" s="34">
        <v>9</v>
      </c>
      <c r="L13" s="34">
        <v>10</v>
      </c>
      <c r="M13" s="34">
        <v>11</v>
      </c>
      <c r="N13" s="34">
        <v>12</v>
      </c>
      <c r="O13" s="34">
        <v>13</v>
      </c>
      <c r="P13" s="34">
        <v>14</v>
      </c>
      <c r="Q13" s="34">
        <v>15</v>
      </c>
      <c r="R13" s="34">
        <v>16</v>
      </c>
    </row>
    <row r="14" spans="2:18" ht="24" customHeight="1" thickBot="1">
      <c r="B14" s="39" t="s">
        <v>75</v>
      </c>
      <c r="C14" s="37"/>
      <c r="D14" s="43"/>
      <c r="E14" s="44" t="s">
        <v>53</v>
      </c>
      <c r="F14" s="45">
        <f>F16+F18+F21</f>
        <v>11735060</v>
      </c>
      <c r="G14" s="45">
        <f aca="true" t="shared" si="0" ref="G14:Q14">G16+G18+G21</f>
        <v>11735060</v>
      </c>
      <c r="H14" s="45">
        <f t="shared" si="0"/>
        <v>7828468</v>
      </c>
      <c r="I14" s="45">
        <f t="shared" si="0"/>
        <v>715021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0">
        <f aca="true" t="shared" si="1" ref="R14:R77">F14+K14</f>
        <v>11735060</v>
      </c>
    </row>
    <row r="15" spans="2:18" ht="18" customHeight="1" thickBot="1">
      <c r="B15" s="37"/>
      <c r="C15" s="37"/>
      <c r="D15" s="43"/>
      <c r="E15" s="36" t="s">
        <v>19</v>
      </c>
      <c r="F15" s="45"/>
      <c r="G15" s="45"/>
      <c r="H15" s="45"/>
      <c r="I15" s="45"/>
      <c r="J15" s="40"/>
      <c r="K15" s="40"/>
      <c r="L15" s="40"/>
      <c r="M15" s="40"/>
      <c r="N15" s="40"/>
      <c r="O15" s="40"/>
      <c r="P15" s="40"/>
      <c r="Q15" s="40"/>
      <c r="R15" s="40">
        <f t="shared" si="1"/>
        <v>0</v>
      </c>
    </row>
    <row r="16" spans="2:18" ht="21.75" customHeight="1" thickBot="1">
      <c r="B16" s="39"/>
      <c r="C16" s="46" t="s">
        <v>50</v>
      </c>
      <c r="D16" s="47"/>
      <c r="E16" s="48" t="s">
        <v>20</v>
      </c>
      <c r="F16" s="45">
        <f>F17</f>
        <v>9106886</v>
      </c>
      <c r="G16" s="45">
        <f>G17</f>
        <v>9106886</v>
      </c>
      <c r="H16" s="45">
        <f>H17</f>
        <v>5997490</v>
      </c>
      <c r="I16" s="45">
        <f>I17</f>
        <v>654753</v>
      </c>
      <c r="J16" s="40">
        <v>0</v>
      </c>
      <c r="K16" s="40">
        <f>K17</f>
        <v>0</v>
      </c>
      <c r="L16" s="40">
        <v>0</v>
      </c>
      <c r="M16" s="40">
        <v>0</v>
      </c>
      <c r="N16" s="40">
        <v>0</v>
      </c>
      <c r="O16" s="40">
        <f>O17</f>
        <v>0</v>
      </c>
      <c r="P16" s="40">
        <f>P17</f>
        <v>0</v>
      </c>
      <c r="Q16" s="40">
        <f>Q17</f>
        <v>0</v>
      </c>
      <c r="R16" s="40">
        <f t="shared" si="1"/>
        <v>9106886</v>
      </c>
    </row>
    <row r="17" spans="2:18" ht="48" customHeight="1" thickBot="1">
      <c r="B17" s="39" t="s">
        <v>90</v>
      </c>
      <c r="C17" s="39" t="s">
        <v>89</v>
      </c>
      <c r="D17" s="39" t="s">
        <v>21</v>
      </c>
      <c r="E17" s="36" t="s">
        <v>86</v>
      </c>
      <c r="F17" s="45">
        <v>9106886</v>
      </c>
      <c r="G17" s="45">
        <v>9106886</v>
      </c>
      <c r="H17" s="45">
        <v>5997490</v>
      </c>
      <c r="I17" s="45">
        <v>654753</v>
      </c>
      <c r="J17" s="45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f t="shared" si="1"/>
        <v>9106886</v>
      </c>
    </row>
    <row r="18" spans="2:18" ht="20.25" customHeight="1" thickBot="1">
      <c r="B18" s="39"/>
      <c r="C18" s="58" t="s">
        <v>51</v>
      </c>
      <c r="D18" s="46"/>
      <c r="E18" s="48" t="s">
        <v>22</v>
      </c>
      <c r="F18" s="45">
        <f>F19+F20</f>
        <v>2454992</v>
      </c>
      <c r="G18" s="45">
        <f aca="true" t="shared" si="2" ref="G18:L18">G19+G20</f>
        <v>2454992</v>
      </c>
      <c r="H18" s="45">
        <f t="shared" si="2"/>
        <v>1830978</v>
      </c>
      <c r="I18" s="45">
        <f t="shared" si="2"/>
        <v>60268</v>
      </c>
      <c r="J18" s="45">
        <v>0</v>
      </c>
      <c r="K18" s="45">
        <f t="shared" si="2"/>
        <v>0</v>
      </c>
      <c r="L18" s="45">
        <f t="shared" si="2"/>
        <v>0</v>
      </c>
      <c r="M18" s="45">
        <f>M19</f>
        <v>0</v>
      </c>
      <c r="N18" s="45">
        <f>N19</f>
        <v>0</v>
      </c>
      <c r="O18" s="45">
        <f>O19</f>
        <v>0</v>
      </c>
      <c r="P18" s="45">
        <f>P19</f>
        <v>0</v>
      </c>
      <c r="Q18" s="45">
        <f>Q19</f>
        <v>0</v>
      </c>
      <c r="R18" s="40">
        <f t="shared" si="1"/>
        <v>2454992</v>
      </c>
    </row>
    <row r="19" spans="2:18" ht="34.5" customHeight="1" thickBot="1">
      <c r="B19" s="39" t="s">
        <v>91</v>
      </c>
      <c r="C19" s="39" t="s">
        <v>92</v>
      </c>
      <c r="D19" s="39" t="s">
        <v>23</v>
      </c>
      <c r="E19" s="36" t="s">
        <v>93</v>
      </c>
      <c r="F19" s="45">
        <v>2321450</v>
      </c>
      <c r="G19" s="45">
        <v>2321450</v>
      </c>
      <c r="H19" s="45">
        <v>1830978</v>
      </c>
      <c r="I19" s="45">
        <v>60268</v>
      </c>
      <c r="J19" s="45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f t="shared" si="1"/>
        <v>2321450</v>
      </c>
    </row>
    <row r="20" spans="2:18" ht="20.25" customHeight="1" thickBot="1">
      <c r="B20" s="39" t="s">
        <v>94</v>
      </c>
      <c r="C20" s="39" t="s">
        <v>95</v>
      </c>
      <c r="D20" s="39" t="s">
        <v>23</v>
      </c>
      <c r="E20" s="36" t="s">
        <v>85</v>
      </c>
      <c r="F20" s="45">
        <v>133542</v>
      </c>
      <c r="G20" s="45">
        <v>133542</v>
      </c>
      <c r="H20" s="45">
        <v>0</v>
      </c>
      <c r="I20" s="45">
        <v>0</v>
      </c>
      <c r="J20" s="45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f t="shared" si="1"/>
        <v>133542</v>
      </c>
    </row>
    <row r="21" spans="2:18" ht="23.25" customHeight="1" thickBot="1">
      <c r="B21" s="39"/>
      <c r="C21" s="39" t="s">
        <v>77</v>
      </c>
      <c r="D21" s="39"/>
      <c r="E21" s="48" t="s">
        <v>78</v>
      </c>
      <c r="F21" s="45">
        <f>F22</f>
        <v>173182</v>
      </c>
      <c r="G21" s="45">
        <f aca="true" t="shared" si="3" ref="G21:Q21">G22</f>
        <v>173182</v>
      </c>
      <c r="H21" s="45">
        <f t="shared" si="3"/>
        <v>0</v>
      </c>
      <c r="I21" s="45">
        <f t="shared" si="3"/>
        <v>0</v>
      </c>
      <c r="J21" s="45">
        <v>0</v>
      </c>
      <c r="K21" s="45">
        <f t="shared" si="3"/>
        <v>0</v>
      </c>
      <c r="L21" s="45">
        <f t="shared" si="3"/>
        <v>0</v>
      </c>
      <c r="M21" s="45">
        <f t="shared" si="3"/>
        <v>0</v>
      </c>
      <c r="N21" s="45">
        <f t="shared" si="3"/>
        <v>0</v>
      </c>
      <c r="O21" s="45">
        <f t="shared" si="3"/>
        <v>0</v>
      </c>
      <c r="P21" s="45">
        <f t="shared" si="3"/>
        <v>0</v>
      </c>
      <c r="Q21" s="45">
        <f t="shared" si="3"/>
        <v>0</v>
      </c>
      <c r="R21" s="40">
        <f t="shared" si="1"/>
        <v>173182</v>
      </c>
    </row>
    <row r="22" spans="2:18" ht="28.5" customHeight="1" thickBot="1">
      <c r="B22" s="39" t="s">
        <v>96</v>
      </c>
      <c r="C22" s="39" t="s">
        <v>97</v>
      </c>
      <c r="D22" s="39" t="s">
        <v>76</v>
      </c>
      <c r="E22" s="36" t="s">
        <v>98</v>
      </c>
      <c r="F22" s="45">
        <v>173182</v>
      </c>
      <c r="G22" s="45">
        <v>173182</v>
      </c>
      <c r="H22" s="45">
        <v>0</v>
      </c>
      <c r="I22" s="45">
        <v>0</v>
      </c>
      <c r="J22" s="45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f t="shared" si="1"/>
        <v>173182</v>
      </c>
    </row>
    <row r="23" spans="2:18" ht="33.75" customHeight="1" thickBot="1">
      <c r="B23" s="64" t="s">
        <v>104</v>
      </c>
      <c r="C23" s="41"/>
      <c r="D23" s="49"/>
      <c r="E23" s="44" t="s">
        <v>145</v>
      </c>
      <c r="F23" s="45">
        <f>F25+F27</f>
        <v>350437936</v>
      </c>
      <c r="G23" s="45">
        <f aca="true" t="shared" si="4" ref="G23:Q23">G25+G27</f>
        <v>350437936</v>
      </c>
      <c r="H23" s="45">
        <f t="shared" si="4"/>
        <v>13382749</v>
      </c>
      <c r="I23" s="45">
        <f t="shared" si="4"/>
        <v>642882</v>
      </c>
      <c r="J23" s="45">
        <f t="shared" si="4"/>
        <v>0</v>
      </c>
      <c r="K23" s="45">
        <f t="shared" si="4"/>
        <v>87657</v>
      </c>
      <c r="L23" s="45">
        <f t="shared" si="4"/>
        <v>87657</v>
      </c>
      <c r="M23" s="45">
        <f t="shared" si="4"/>
        <v>67014</v>
      </c>
      <c r="N23" s="45">
        <f t="shared" si="4"/>
        <v>0</v>
      </c>
      <c r="O23" s="45">
        <f t="shared" si="4"/>
        <v>0</v>
      </c>
      <c r="P23" s="45">
        <f t="shared" si="4"/>
        <v>0</v>
      </c>
      <c r="Q23" s="45">
        <f t="shared" si="4"/>
        <v>0</v>
      </c>
      <c r="R23" s="40">
        <f t="shared" si="1"/>
        <v>350525593</v>
      </c>
    </row>
    <row r="24" spans="2:18" ht="26.25" customHeight="1" thickBot="1">
      <c r="B24" s="41"/>
      <c r="C24" s="41"/>
      <c r="D24" s="49"/>
      <c r="E24" s="44" t="s">
        <v>24</v>
      </c>
      <c r="F24" s="45"/>
      <c r="G24" s="45"/>
      <c r="H24" s="45"/>
      <c r="I24" s="45"/>
      <c r="J24" s="45"/>
      <c r="K24" s="40"/>
      <c r="L24" s="40"/>
      <c r="M24" s="40"/>
      <c r="N24" s="40"/>
      <c r="O24" s="40"/>
      <c r="P24" s="40"/>
      <c r="Q24" s="40"/>
      <c r="R24" s="40">
        <f t="shared" si="1"/>
        <v>0</v>
      </c>
    </row>
    <row r="25" spans="2:18" ht="23.25" customHeight="1" thickBot="1">
      <c r="B25" s="39"/>
      <c r="C25" s="46" t="s">
        <v>50</v>
      </c>
      <c r="D25" s="46"/>
      <c r="E25" s="48" t="s">
        <v>20</v>
      </c>
      <c r="F25" s="45">
        <f>F26</f>
        <v>11432980</v>
      </c>
      <c r="G25" s="45">
        <f>G26</f>
        <v>11432980</v>
      </c>
      <c r="H25" s="45">
        <f>H26</f>
        <v>8531804</v>
      </c>
      <c r="I25" s="45">
        <f>I26</f>
        <v>434084</v>
      </c>
      <c r="J25" s="45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f t="shared" si="1"/>
        <v>11432980</v>
      </c>
    </row>
    <row r="26" spans="2:18" ht="54" customHeight="1" thickBot="1">
      <c r="B26" s="41" t="s">
        <v>105</v>
      </c>
      <c r="C26" s="41" t="s">
        <v>89</v>
      </c>
      <c r="D26" s="39" t="s">
        <v>21</v>
      </c>
      <c r="E26" s="36" t="s">
        <v>86</v>
      </c>
      <c r="F26" s="45">
        <v>11432980</v>
      </c>
      <c r="G26" s="45">
        <v>11432980</v>
      </c>
      <c r="H26" s="45">
        <v>8531804</v>
      </c>
      <c r="I26" s="45">
        <v>434084</v>
      </c>
      <c r="J26" s="45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f>24.945-24.945</f>
        <v>0</v>
      </c>
      <c r="R26" s="40">
        <f t="shared" si="1"/>
        <v>11432980</v>
      </c>
    </row>
    <row r="27" spans="2:18" ht="18.75" customHeight="1" thickBot="1">
      <c r="B27" s="50"/>
      <c r="C27" s="46" t="s">
        <v>51</v>
      </c>
      <c r="D27" s="46"/>
      <c r="E27" s="48" t="s">
        <v>22</v>
      </c>
      <c r="F27" s="45">
        <f>F28+F30+F32+F34+F36+F38+F40+F42+F44+F46+F48+F50+F52+F54+F56+F58+F59+F60+F61+F63+F65</f>
        <v>339004956</v>
      </c>
      <c r="G27" s="45">
        <f aca="true" t="shared" si="5" ref="G27:Q27">G28+G30+G32+G34+G36+G38+G40+G42+G44+G46+G48+G50+G52+G54+G56+G58+G59+G60+G61+G63+G65</f>
        <v>339004956</v>
      </c>
      <c r="H27" s="45">
        <f t="shared" si="5"/>
        <v>4850945</v>
      </c>
      <c r="I27" s="45">
        <f t="shared" si="5"/>
        <v>208798</v>
      </c>
      <c r="J27" s="45">
        <f t="shared" si="5"/>
        <v>0</v>
      </c>
      <c r="K27" s="45">
        <f t="shared" si="5"/>
        <v>87657</v>
      </c>
      <c r="L27" s="45">
        <f t="shared" si="5"/>
        <v>87657</v>
      </c>
      <c r="M27" s="45">
        <f t="shared" si="5"/>
        <v>67014</v>
      </c>
      <c r="N27" s="45">
        <f t="shared" si="5"/>
        <v>0</v>
      </c>
      <c r="O27" s="45">
        <f t="shared" si="5"/>
        <v>0</v>
      </c>
      <c r="P27" s="45">
        <f t="shared" si="5"/>
        <v>0</v>
      </c>
      <c r="Q27" s="45">
        <f t="shared" si="5"/>
        <v>0</v>
      </c>
      <c r="R27" s="40">
        <f t="shared" si="1"/>
        <v>339092613</v>
      </c>
    </row>
    <row r="28" spans="1:18" ht="34.5" customHeight="1" thickBot="1">
      <c r="A28" s="1">
        <v>90201</v>
      </c>
      <c r="B28" s="39" t="s">
        <v>110</v>
      </c>
      <c r="C28" s="39" t="s">
        <v>49</v>
      </c>
      <c r="D28" s="39" t="s">
        <v>27</v>
      </c>
      <c r="E28" s="36" t="s">
        <v>109</v>
      </c>
      <c r="F28" s="45">
        <f>F29</f>
        <v>33222515</v>
      </c>
      <c r="G28" s="45">
        <f>G29</f>
        <v>33222515</v>
      </c>
      <c r="H28" s="45">
        <v>0</v>
      </c>
      <c r="I28" s="45">
        <v>0</v>
      </c>
      <c r="J28" s="45">
        <v>0</v>
      </c>
      <c r="K28" s="40">
        <f>K29</f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f t="shared" si="1"/>
        <v>33222515</v>
      </c>
    </row>
    <row r="29" spans="2:18" ht="21.75" customHeight="1" thickBot="1">
      <c r="B29" s="39"/>
      <c r="C29" s="39"/>
      <c r="D29" s="39"/>
      <c r="E29" s="51" t="s">
        <v>184</v>
      </c>
      <c r="F29" s="45">
        <v>33222515</v>
      </c>
      <c r="G29" s="45">
        <v>33222515</v>
      </c>
      <c r="H29" s="45">
        <v>0</v>
      </c>
      <c r="I29" s="45">
        <v>0</v>
      </c>
      <c r="J29" s="45"/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f t="shared" si="1"/>
        <v>33222515</v>
      </c>
    </row>
    <row r="30" spans="2:18" ht="35.25" customHeight="1" thickBot="1">
      <c r="B30" s="39" t="s">
        <v>131</v>
      </c>
      <c r="C30" s="39" t="s">
        <v>55</v>
      </c>
      <c r="D30" s="39" t="s">
        <v>29</v>
      </c>
      <c r="E30" s="36" t="s">
        <v>68</v>
      </c>
      <c r="F30" s="45">
        <f>F31</f>
        <v>130823300</v>
      </c>
      <c r="G30" s="45">
        <f>G31</f>
        <v>130823300</v>
      </c>
      <c r="H30" s="45">
        <v>0</v>
      </c>
      <c r="I30" s="45">
        <v>0</v>
      </c>
      <c r="J30" s="45">
        <v>0</v>
      </c>
      <c r="K30" s="40">
        <f>K31</f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f t="shared" si="1"/>
        <v>130823300</v>
      </c>
    </row>
    <row r="31" spans="2:18" ht="98.25" customHeight="1" thickBot="1">
      <c r="B31" s="39"/>
      <c r="C31" s="39"/>
      <c r="D31" s="49"/>
      <c r="E31" s="44" t="s">
        <v>178</v>
      </c>
      <c r="F31" s="45">
        <v>130823300</v>
      </c>
      <c r="G31" s="45">
        <v>130823300</v>
      </c>
      <c r="H31" s="45">
        <v>0</v>
      </c>
      <c r="I31" s="45">
        <v>0</v>
      </c>
      <c r="J31" s="45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f t="shared" si="1"/>
        <v>130823300</v>
      </c>
    </row>
    <row r="32" spans="1:18" ht="31.5" customHeight="1" thickBot="1">
      <c r="A32" s="1">
        <v>90202</v>
      </c>
      <c r="B32" s="39" t="s">
        <v>132</v>
      </c>
      <c r="C32" s="39" t="s">
        <v>54</v>
      </c>
      <c r="D32" s="39" t="s">
        <v>27</v>
      </c>
      <c r="E32" s="36" t="s">
        <v>114</v>
      </c>
      <c r="F32" s="45">
        <f>F33</f>
        <v>1190</v>
      </c>
      <c r="G32" s="45">
        <f>G33</f>
        <v>1190</v>
      </c>
      <c r="H32" s="45">
        <v>0</v>
      </c>
      <c r="I32" s="45">
        <v>0</v>
      </c>
      <c r="J32" s="45">
        <v>0</v>
      </c>
      <c r="K32" s="40">
        <f>K33</f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f t="shared" si="1"/>
        <v>1190</v>
      </c>
    </row>
    <row r="33" spans="2:18" ht="52.5" customHeight="1" thickBot="1">
      <c r="B33" s="39"/>
      <c r="C33" s="39"/>
      <c r="D33" s="39"/>
      <c r="E33" s="44" t="s">
        <v>179</v>
      </c>
      <c r="F33" s="45">
        <v>1190</v>
      </c>
      <c r="G33" s="45">
        <v>1190</v>
      </c>
      <c r="H33" s="45">
        <v>0</v>
      </c>
      <c r="I33" s="45">
        <v>0</v>
      </c>
      <c r="J33" s="45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f t="shared" si="1"/>
        <v>1190</v>
      </c>
    </row>
    <row r="34" spans="2:18" ht="35.25" customHeight="1" thickBot="1">
      <c r="B34" s="39" t="s">
        <v>133</v>
      </c>
      <c r="C34" s="39" t="s">
        <v>115</v>
      </c>
      <c r="D34" s="39" t="s">
        <v>29</v>
      </c>
      <c r="E34" s="36" t="s">
        <v>69</v>
      </c>
      <c r="F34" s="45">
        <f>F35</f>
        <v>46310</v>
      </c>
      <c r="G34" s="45">
        <f>G35</f>
        <v>46310</v>
      </c>
      <c r="H34" s="45">
        <v>0</v>
      </c>
      <c r="I34" s="45">
        <v>0</v>
      </c>
      <c r="J34" s="45">
        <v>0</v>
      </c>
      <c r="K34" s="40">
        <f>K35</f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f t="shared" si="1"/>
        <v>46310</v>
      </c>
    </row>
    <row r="35" spans="2:18" ht="54.75" customHeight="1" thickBot="1">
      <c r="B35" s="39"/>
      <c r="C35" s="39"/>
      <c r="D35" s="49"/>
      <c r="E35" s="44" t="s">
        <v>179</v>
      </c>
      <c r="F35" s="45">
        <v>46310</v>
      </c>
      <c r="G35" s="45">
        <v>46310</v>
      </c>
      <c r="H35" s="45">
        <v>0</v>
      </c>
      <c r="I35" s="45">
        <v>0</v>
      </c>
      <c r="J35" s="45"/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f t="shared" si="1"/>
        <v>46310</v>
      </c>
    </row>
    <row r="36" spans="2:18" ht="24" customHeight="1" thickBot="1">
      <c r="B36" s="39" t="s">
        <v>129</v>
      </c>
      <c r="C36" s="39" t="s">
        <v>111</v>
      </c>
      <c r="D36" s="39" t="s">
        <v>27</v>
      </c>
      <c r="E36" s="36" t="s">
        <v>112</v>
      </c>
      <c r="F36" s="45">
        <f>F37</f>
        <v>250000</v>
      </c>
      <c r="G36" s="45">
        <f aca="true" t="shared" si="6" ref="G36:Q36">G37</f>
        <v>250000</v>
      </c>
      <c r="H36" s="45">
        <f t="shared" si="6"/>
        <v>0</v>
      </c>
      <c r="I36" s="45">
        <f t="shared" si="6"/>
        <v>0</v>
      </c>
      <c r="J36" s="45">
        <f t="shared" si="6"/>
        <v>0</v>
      </c>
      <c r="K36" s="45">
        <f t="shared" si="6"/>
        <v>0</v>
      </c>
      <c r="L36" s="45">
        <f t="shared" si="6"/>
        <v>0</v>
      </c>
      <c r="M36" s="45">
        <f t="shared" si="6"/>
        <v>0</v>
      </c>
      <c r="N36" s="45">
        <f t="shared" si="6"/>
        <v>0</v>
      </c>
      <c r="O36" s="45">
        <f t="shared" si="6"/>
        <v>0</v>
      </c>
      <c r="P36" s="45">
        <f t="shared" si="6"/>
        <v>0</v>
      </c>
      <c r="Q36" s="45">
        <f t="shared" si="6"/>
        <v>0</v>
      </c>
      <c r="R36" s="40">
        <f t="shared" si="1"/>
        <v>250000</v>
      </c>
    </row>
    <row r="37" spans="2:18" ht="18.75" customHeight="1" thickBot="1">
      <c r="B37" s="39"/>
      <c r="C37" s="39"/>
      <c r="D37" s="49"/>
      <c r="E37" s="51" t="s">
        <v>147</v>
      </c>
      <c r="F37" s="45">
        <v>250000</v>
      </c>
      <c r="G37" s="45">
        <v>250000</v>
      </c>
      <c r="H37" s="45">
        <v>0</v>
      </c>
      <c r="I37" s="45">
        <v>0</v>
      </c>
      <c r="J37" s="45"/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0">
        <f t="shared" si="1"/>
        <v>250000</v>
      </c>
    </row>
    <row r="38" spans="2:18" ht="22.5" customHeight="1" thickBot="1">
      <c r="B38" s="39" t="s">
        <v>130</v>
      </c>
      <c r="C38" s="39" t="s">
        <v>113</v>
      </c>
      <c r="D38" s="39" t="s">
        <v>28</v>
      </c>
      <c r="E38" s="52" t="s">
        <v>162</v>
      </c>
      <c r="F38" s="45">
        <f>F39</f>
        <v>700000</v>
      </c>
      <c r="G38" s="45">
        <f aca="true" t="shared" si="7" ref="G38:Q38">G39</f>
        <v>700000</v>
      </c>
      <c r="H38" s="45">
        <f t="shared" si="7"/>
        <v>0</v>
      </c>
      <c r="I38" s="45">
        <f t="shared" si="7"/>
        <v>0</v>
      </c>
      <c r="J38" s="45">
        <f t="shared" si="7"/>
        <v>0</v>
      </c>
      <c r="K38" s="45">
        <f t="shared" si="7"/>
        <v>0</v>
      </c>
      <c r="L38" s="45">
        <f t="shared" si="7"/>
        <v>0</v>
      </c>
      <c r="M38" s="45">
        <f t="shared" si="7"/>
        <v>0</v>
      </c>
      <c r="N38" s="45">
        <f t="shared" si="7"/>
        <v>0</v>
      </c>
      <c r="O38" s="45">
        <f t="shared" si="7"/>
        <v>0</v>
      </c>
      <c r="P38" s="45">
        <f t="shared" si="7"/>
        <v>0</v>
      </c>
      <c r="Q38" s="45">
        <f t="shared" si="7"/>
        <v>0</v>
      </c>
      <c r="R38" s="40">
        <f t="shared" si="1"/>
        <v>700000</v>
      </c>
    </row>
    <row r="39" spans="2:18" ht="18" customHeight="1" thickBot="1">
      <c r="B39" s="39"/>
      <c r="C39" s="39"/>
      <c r="D39" s="49"/>
      <c r="E39" s="51" t="s">
        <v>147</v>
      </c>
      <c r="F39" s="45">
        <v>700000</v>
      </c>
      <c r="G39" s="45">
        <v>700000</v>
      </c>
      <c r="H39" s="45">
        <v>0</v>
      </c>
      <c r="I39" s="45">
        <v>0</v>
      </c>
      <c r="J39" s="45">
        <v>0</v>
      </c>
      <c r="K39" s="45"/>
      <c r="L39" s="45"/>
      <c r="M39" s="45"/>
      <c r="N39" s="45"/>
      <c r="O39" s="45"/>
      <c r="P39" s="45"/>
      <c r="Q39" s="45"/>
      <c r="R39" s="40">
        <f t="shared" si="1"/>
        <v>700000</v>
      </c>
    </row>
    <row r="40" spans="1:18" ht="18.75" customHeight="1" thickBot="1">
      <c r="A40" s="1">
        <v>90302</v>
      </c>
      <c r="B40" s="39" t="s">
        <v>134</v>
      </c>
      <c r="C40" s="39" t="s">
        <v>56</v>
      </c>
      <c r="D40" s="39" t="s">
        <v>23</v>
      </c>
      <c r="E40" s="36" t="s">
        <v>116</v>
      </c>
      <c r="F40" s="45">
        <f>F41</f>
        <v>1400500</v>
      </c>
      <c r="G40" s="45">
        <f>G41</f>
        <v>1400500</v>
      </c>
      <c r="H40" s="45">
        <v>0</v>
      </c>
      <c r="I40" s="45">
        <v>0</v>
      </c>
      <c r="J40" s="45">
        <v>0</v>
      </c>
      <c r="K40" s="40">
        <f>K41</f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f t="shared" si="1"/>
        <v>1400500</v>
      </c>
    </row>
    <row r="41" spans="2:18" ht="83.25" customHeight="1" thickBot="1">
      <c r="B41" s="39"/>
      <c r="C41" s="39"/>
      <c r="D41" s="49"/>
      <c r="E41" s="44" t="s">
        <v>180</v>
      </c>
      <c r="F41" s="45">
        <v>1400500</v>
      </c>
      <c r="G41" s="45">
        <v>1400500</v>
      </c>
      <c r="H41" s="45">
        <v>0</v>
      </c>
      <c r="I41" s="45">
        <v>0</v>
      </c>
      <c r="J41" s="45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f t="shared" si="1"/>
        <v>1400500</v>
      </c>
    </row>
    <row r="42" spans="1:18" ht="20.25" customHeight="1" thickBot="1">
      <c r="A42" s="1">
        <v>90304</v>
      </c>
      <c r="B42" s="39" t="s">
        <v>135</v>
      </c>
      <c r="C42" s="39" t="s">
        <v>57</v>
      </c>
      <c r="D42" s="39" t="s">
        <v>23</v>
      </c>
      <c r="E42" s="36" t="s">
        <v>58</v>
      </c>
      <c r="F42" s="45">
        <f>F43</f>
        <v>82002500</v>
      </c>
      <c r="G42" s="45">
        <f>G43</f>
        <v>82002500</v>
      </c>
      <c r="H42" s="45">
        <v>0</v>
      </c>
      <c r="I42" s="45">
        <v>0</v>
      </c>
      <c r="J42" s="45"/>
      <c r="K42" s="40">
        <f>K43</f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f t="shared" si="1"/>
        <v>82002500</v>
      </c>
    </row>
    <row r="43" spans="2:18" ht="82.5" customHeight="1" thickBot="1">
      <c r="B43" s="39"/>
      <c r="C43" s="39"/>
      <c r="D43" s="49"/>
      <c r="E43" s="44" t="s">
        <v>180</v>
      </c>
      <c r="F43" s="45">
        <v>82002500</v>
      </c>
      <c r="G43" s="45">
        <v>82002500</v>
      </c>
      <c r="H43" s="45">
        <v>0</v>
      </c>
      <c r="I43" s="45">
        <v>0</v>
      </c>
      <c r="J43" s="45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f t="shared" si="1"/>
        <v>82002500</v>
      </c>
    </row>
    <row r="44" spans="1:18" ht="18.75" customHeight="1" thickBot="1">
      <c r="A44" s="1">
        <v>90305</v>
      </c>
      <c r="B44" s="39" t="s">
        <v>136</v>
      </c>
      <c r="C44" s="39" t="s">
        <v>59</v>
      </c>
      <c r="D44" s="39" t="s">
        <v>23</v>
      </c>
      <c r="E44" s="36" t="s">
        <v>60</v>
      </c>
      <c r="F44" s="45">
        <f>F45</f>
        <v>7903000</v>
      </c>
      <c r="G44" s="45">
        <f>G45</f>
        <v>7903000</v>
      </c>
      <c r="H44" s="45">
        <v>0</v>
      </c>
      <c r="I44" s="45">
        <v>0</v>
      </c>
      <c r="J44" s="45">
        <v>0</v>
      </c>
      <c r="K44" s="40">
        <f>K45</f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f t="shared" si="1"/>
        <v>7903000</v>
      </c>
    </row>
    <row r="45" spans="2:18" ht="82.5" customHeight="1" thickBot="1">
      <c r="B45" s="39"/>
      <c r="C45" s="39"/>
      <c r="D45" s="39"/>
      <c r="E45" s="44" t="s">
        <v>180</v>
      </c>
      <c r="F45" s="45">
        <v>7903000</v>
      </c>
      <c r="G45" s="45">
        <v>7903000</v>
      </c>
      <c r="H45" s="45">
        <v>0</v>
      </c>
      <c r="I45" s="45">
        <v>0</v>
      </c>
      <c r="J45" s="45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f t="shared" si="1"/>
        <v>7903000</v>
      </c>
    </row>
    <row r="46" spans="1:18" ht="21" customHeight="1" thickBot="1">
      <c r="A46" s="1">
        <v>90306</v>
      </c>
      <c r="B46" s="39" t="s">
        <v>137</v>
      </c>
      <c r="C46" s="39" t="s">
        <v>61</v>
      </c>
      <c r="D46" s="39" t="s">
        <v>23</v>
      </c>
      <c r="E46" s="36" t="s">
        <v>62</v>
      </c>
      <c r="F46" s="45">
        <f>F47</f>
        <v>21003500</v>
      </c>
      <c r="G46" s="45">
        <f>G47</f>
        <v>21003500</v>
      </c>
      <c r="H46" s="45">
        <v>0</v>
      </c>
      <c r="I46" s="45">
        <v>0</v>
      </c>
      <c r="J46" s="45">
        <v>0</v>
      </c>
      <c r="K46" s="40">
        <f>K47</f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f t="shared" si="1"/>
        <v>21003500</v>
      </c>
    </row>
    <row r="47" spans="2:18" ht="83.25" customHeight="1" thickBot="1">
      <c r="B47" s="39"/>
      <c r="C47" s="39"/>
      <c r="D47" s="39"/>
      <c r="E47" s="44" t="s">
        <v>180</v>
      </c>
      <c r="F47" s="45">
        <v>21003500</v>
      </c>
      <c r="G47" s="45">
        <v>21003500</v>
      </c>
      <c r="H47" s="45">
        <v>0</v>
      </c>
      <c r="I47" s="45">
        <v>0</v>
      </c>
      <c r="J47" s="45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f t="shared" si="1"/>
        <v>21003500</v>
      </c>
    </row>
    <row r="48" spans="1:18" ht="20.25" customHeight="1" thickBot="1">
      <c r="A48" s="1">
        <v>90307</v>
      </c>
      <c r="B48" s="39" t="s">
        <v>138</v>
      </c>
      <c r="C48" s="39" t="s">
        <v>63</v>
      </c>
      <c r="D48" s="39" t="s">
        <v>23</v>
      </c>
      <c r="E48" s="36" t="s">
        <v>64</v>
      </c>
      <c r="F48" s="45">
        <f>F49</f>
        <v>1000300</v>
      </c>
      <c r="G48" s="45">
        <f>G49</f>
        <v>1000300</v>
      </c>
      <c r="H48" s="45">
        <v>0</v>
      </c>
      <c r="I48" s="45">
        <v>0</v>
      </c>
      <c r="J48" s="45">
        <v>0</v>
      </c>
      <c r="K48" s="40">
        <f>K49</f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f t="shared" si="1"/>
        <v>1000300</v>
      </c>
    </row>
    <row r="49" spans="2:18" ht="79.5" customHeight="1" thickBot="1">
      <c r="B49" s="39"/>
      <c r="C49" s="39"/>
      <c r="D49" s="49"/>
      <c r="E49" s="44" t="s">
        <v>180</v>
      </c>
      <c r="F49" s="45">
        <v>1000300</v>
      </c>
      <c r="G49" s="45">
        <v>1000300</v>
      </c>
      <c r="H49" s="45">
        <v>0</v>
      </c>
      <c r="I49" s="45">
        <v>0</v>
      </c>
      <c r="J49" s="45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f t="shared" si="1"/>
        <v>1000300</v>
      </c>
    </row>
    <row r="50" spans="1:18" ht="21.75" customHeight="1" thickBot="1">
      <c r="A50" s="1">
        <v>90308</v>
      </c>
      <c r="B50" s="39" t="s">
        <v>139</v>
      </c>
      <c r="C50" s="39" t="s">
        <v>65</v>
      </c>
      <c r="D50" s="39" t="s">
        <v>23</v>
      </c>
      <c r="E50" s="36" t="s">
        <v>66</v>
      </c>
      <c r="F50" s="45">
        <f>F51</f>
        <v>537040</v>
      </c>
      <c r="G50" s="45">
        <f>G51</f>
        <v>537040</v>
      </c>
      <c r="H50" s="45">
        <v>0</v>
      </c>
      <c r="I50" s="45">
        <v>0</v>
      </c>
      <c r="J50" s="45">
        <v>0</v>
      </c>
      <c r="K50" s="40">
        <f>K51</f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f t="shared" si="1"/>
        <v>537040</v>
      </c>
    </row>
    <row r="51" spans="2:18" ht="82.5" customHeight="1" thickBot="1">
      <c r="B51" s="39"/>
      <c r="C51" s="39"/>
      <c r="D51" s="49"/>
      <c r="E51" s="44" t="s">
        <v>180</v>
      </c>
      <c r="F51" s="45">
        <v>537040</v>
      </c>
      <c r="G51" s="45">
        <v>537040</v>
      </c>
      <c r="H51" s="45">
        <v>0</v>
      </c>
      <c r="I51" s="45">
        <v>0</v>
      </c>
      <c r="J51" s="45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f t="shared" si="1"/>
        <v>537040</v>
      </c>
    </row>
    <row r="52" spans="1:18" ht="24.75" customHeight="1" thickBot="1">
      <c r="A52" s="1">
        <v>90401</v>
      </c>
      <c r="B52" s="39" t="s">
        <v>140</v>
      </c>
      <c r="C52" s="39" t="s">
        <v>67</v>
      </c>
      <c r="D52" s="39" t="s">
        <v>23</v>
      </c>
      <c r="E52" s="36" t="s">
        <v>177</v>
      </c>
      <c r="F52" s="45">
        <f>F53</f>
        <v>16097000</v>
      </c>
      <c r="G52" s="45">
        <f>G53</f>
        <v>16097000</v>
      </c>
      <c r="H52" s="45">
        <v>0</v>
      </c>
      <c r="I52" s="45">
        <v>0</v>
      </c>
      <c r="J52" s="45">
        <v>0</v>
      </c>
      <c r="K52" s="40">
        <f>K53</f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f t="shared" si="1"/>
        <v>16097000</v>
      </c>
    </row>
    <row r="53" spans="2:18" ht="83.25" customHeight="1" thickBot="1">
      <c r="B53" s="39"/>
      <c r="C53" s="39"/>
      <c r="D53" s="49"/>
      <c r="E53" s="44" t="s">
        <v>180</v>
      </c>
      <c r="F53" s="45">
        <v>16097000</v>
      </c>
      <c r="G53" s="45">
        <v>16097000</v>
      </c>
      <c r="H53" s="45">
        <v>0</v>
      </c>
      <c r="I53" s="45">
        <v>0</v>
      </c>
      <c r="J53" s="45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f t="shared" si="1"/>
        <v>16097000</v>
      </c>
    </row>
    <row r="54" spans="2:18" ht="18.75" customHeight="1" thickBot="1">
      <c r="B54" s="39" t="s">
        <v>141</v>
      </c>
      <c r="C54" s="39" t="s">
        <v>73</v>
      </c>
      <c r="D54" s="39" t="s">
        <v>31</v>
      </c>
      <c r="E54" s="36" t="s">
        <v>74</v>
      </c>
      <c r="F54" s="45">
        <f>F55</f>
        <v>26451160</v>
      </c>
      <c r="G54" s="45">
        <f>G55</f>
        <v>26451160</v>
      </c>
      <c r="H54" s="45">
        <v>0</v>
      </c>
      <c r="I54" s="45">
        <v>0</v>
      </c>
      <c r="J54" s="45">
        <v>0</v>
      </c>
      <c r="K54" s="40">
        <f>K55</f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f t="shared" si="1"/>
        <v>26451160</v>
      </c>
    </row>
    <row r="55" spans="2:18" ht="83.25" customHeight="1" thickBot="1">
      <c r="B55" s="39"/>
      <c r="C55" s="39"/>
      <c r="D55" s="39"/>
      <c r="E55" s="44" t="s">
        <v>180</v>
      </c>
      <c r="F55" s="45">
        <v>26451160</v>
      </c>
      <c r="G55" s="45">
        <v>26451160</v>
      </c>
      <c r="H55" s="45">
        <v>0</v>
      </c>
      <c r="I55" s="45">
        <v>0</v>
      </c>
      <c r="J55" s="45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f t="shared" si="1"/>
        <v>26451160</v>
      </c>
    </row>
    <row r="56" spans="1:18" ht="35.25" customHeight="1" thickBot="1">
      <c r="A56" s="1">
        <v>90413</v>
      </c>
      <c r="B56" s="93" t="s">
        <v>142</v>
      </c>
      <c r="C56" s="93" t="s">
        <v>70</v>
      </c>
      <c r="D56" s="39" t="s">
        <v>31</v>
      </c>
      <c r="E56" s="36" t="s">
        <v>87</v>
      </c>
      <c r="F56" s="45">
        <f>F57</f>
        <v>5005000</v>
      </c>
      <c r="G56" s="45">
        <f>G57</f>
        <v>5005000</v>
      </c>
      <c r="H56" s="45">
        <v>0</v>
      </c>
      <c r="I56" s="45">
        <v>0</v>
      </c>
      <c r="J56" s="45">
        <v>0</v>
      </c>
      <c r="K56" s="40">
        <f>K57</f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f t="shared" si="1"/>
        <v>5005000</v>
      </c>
    </row>
    <row r="57" spans="2:18" ht="79.5" customHeight="1" thickBot="1">
      <c r="B57" s="93"/>
      <c r="C57" s="84"/>
      <c r="D57" s="49"/>
      <c r="E57" s="44" t="s">
        <v>180</v>
      </c>
      <c r="F57" s="45">
        <v>5005000</v>
      </c>
      <c r="G57" s="45">
        <v>5005000</v>
      </c>
      <c r="H57" s="45">
        <v>0</v>
      </c>
      <c r="I57" s="45">
        <v>0</v>
      </c>
      <c r="J57" s="45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f t="shared" si="1"/>
        <v>5005000</v>
      </c>
    </row>
    <row r="58" spans="1:18" ht="35.25" customHeight="1" thickBot="1">
      <c r="A58" s="1">
        <v>91204</v>
      </c>
      <c r="B58" s="39" t="s">
        <v>143</v>
      </c>
      <c r="C58" s="39" t="s">
        <v>71</v>
      </c>
      <c r="D58" s="39" t="s">
        <v>34</v>
      </c>
      <c r="E58" s="36" t="s">
        <v>117</v>
      </c>
      <c r="F58" s="45">
        <v>6453371</v>
      </c>
      <c r="G58" s="45">
        <v>6453371</v>
      </c>
      <c r="H58" s="45">
        <v>4773306</v>
      </c>
      <c r="I58" s="45">
        <v>208798</v>
      </c>
      <c r="J58" s="45">
        <v>0</v>
      </c>
      <c r="K58" s="45">
        <v>87657</v>
      </c>
      <c r="L58" s="45">
        <v>87657</v>
      </c>
      <c r="M58" s="45">
        <v>67014</v>
      </c>
      <c r="N58" s="40">
        <v>0</v>
      </c>
      <c r="O58" s="40">
        <v>0</v>
      </c>
      <c r="P58" s="40">
        <v>0</v>
      </c>
      <c r="Q58" s="40">
        <v>0</v>
      </c>
      <c r="R58" s="40">
        <f t="shared" si="1"/>
        <v>6541028</v>
      </c>
    </row>
    <row r="59" spans="1:18" ht="35.25" customHeight="1" thickBot="1">
      <c r="A59" s="1">
        <v>91205</v>
      </c>
      <c r="B59" s="39" t="s">
        <v>144</v>
      </c>
      <c r="C59" s="39" t="s">
        <v>118</v>
      </c>
      <c r="D59" s="39" t="s">
        <v>31</v>
      </c>
      <c r="E59" s="36" t="s">
        <v>119</v>
      </c>
      <c r="F59" s="45">
        <v>274301</v>
      </c>
      <c r="G59" s="45">
        <v>274301</v>
      </c>
      <c r="H59" s="45">
        <v>0</v>
      </c>
      <c r="I59" s="45">
        <v>0</v>
      </c>
      <c r="J59" s="45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f t="shared" si="1"/>
        <v>274301</v>
      </c>
    </row>
    <row r="60" spans="1:18" ht="34.5" customHeight="1" thickBot="1">
      <c r="A60" s="1">
        <v>91209</v>
      </c>
      <c r="B60" s="39" t="s">
        <v>148</v>
      </c>
      <c r="C60" s="39" t="s">
        <v>120</v>
      </c>
      <c r="D60" s="39" t="s">
        <v>27</v>
      </c>
      <c r="E60" s="36" t="s">
        <v>72</v>
      </c>
      <c r="F60" s="45">
        <v>349458</v>
      </c>
      <c r="G60" s="45">
        <v>349458</v>
      </c>
      <c r="H60" s="45">
        <v>0</v>
      </c>
      <c r="I60" s="45">
        <v>0</v>
      </c>
      <c r="J60" s="45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f t="shared" si="1"/>
        <v>349458</v>
      </c>
    </row>
    <row r="61" spans="2:18" ht="18.75" customHeight="1" thickBot="1">
      <c r="B61" s="93" t="s">
        <v>149</v>
      </c>
      <c r="C61" s="93" t="s">
        <v>121</v>
      </c>
      <c r="D61" s="39" t="s">
        <v>32</v>
      </c>
      <c r="E61" s="36" t="s">
        <v>33</v>
      </c>
      <c r="F61" s="45">
        <v>94720</v>
      </c>
      <c r="G61" s="45">
        <v>94720</v>
      </c>
      <c r="H61" s="45">
        <v>77639</v>
      </c>
      <c r="I61" s="45">
        <v>0</v>
      </c>
      <c r="J61" s="45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f t="shared" si="1"/>
        <v>94720</v>
      </c>
    </row>
    <row r="62" spans="2:18" ht="18.75" customHeight="1" thickBot="1">
      <c r="B62" s="93"/>
      <c r="C62" s="84"/>
      <c r="D62" s="39"/>
      <c r="E62" s="44" t="s">
        <v>184</v>
      </c>
      <c r="F62" s="45">
        <v>94720</v>
      </c>
      <c r="G62" s="45">
        <v>94720</v>
      </c>
      <c r="H62" s="45">
        <v>77639</v>
      </c>
      <c r="I62" s="45">
        <v>0</v>
      </c>
      <c r="J62" s="45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f t="shared" si="1"/>
        <v>94720</v>
      </c>
    </row>
    <row r="63" spans="2:18" ht="68.25" customHeight="1" thickBot="1">
      <c r="B63" s="41" t="s">
        <v>106</v>
      </c>
      <c r="C63" s="41" t="s">
        <v>107</v>
      </c>
      <c r="D63" s="39" t="s">
        <v>23</v>
      </c>
      <c r="E63" s="36" t="s">
        <v>108</v>
      </c>
      <c r="F63" s="45">
        <f>F64</f>
        <v>1424094</v>
      </c>
      <c r="G63" s="45">
        <f aca="true" t="shared" si="8" ref="G63:Q63">G64</f>
        <v>1424094</v>
      </c>
      <c r="H63" s="45">
        <f t="shared" si="8"/>
        <v>0</v>
      </c>
      <c r="I63" s="45">
        <f t="shared" si="8"/>
        <v>0</v>
      </c>
      <c r="J63" s="45">
        <f t="shared" si="8"/>
        <v>0</v>
      </c>
      <c r="K63" s="45">
        <f t="shared" si="8"/>
        <v>0</v>
      </c>
      <c r="L63" s="45">
        <f t="shared" si="8"/>
        <v>0</v>
      </c>
      <c r="M63" s="45">
        <f t="shared" si="8"/>
        <v>0</v>
      </c>
      <c r="N63" s="45">
        <f t="shared" si="8"/>
        <v>0</v>
      </c>
      <c r="O63" s="45">
        <f t="shared" si="8"/>
        <v>0</v>
      </c>
      <c r="P63" s="45">
        <f t="shared" si="8"/>
        <v>0</v>
      </c>
      <c r="Q63" s="45">
        <f t="shared" si="8"/>
        <v>0</v>
      </c>
      <c r="R63" s="40">
        <f t="shared" si="1"/>
        <v>1424094</v>
      </c>
    </row>
    <row r="64" spans="2:18" ht="114" customHeight="1" thickBot="1">
      <c r="B64" s="42"/>
      <c r="C64" s="42"/>
      <c r="D64" s="49"/>
      <c r="E64" s="53" t="s">
        <v>181</v>
      </c>
      <c r="F64" s="45">
        <v>1424094</v>
      </c>
      <c r="G64" s="45">
        <v>1424094</v>
      </c>
      <c r="H64" s="45">
        <v>0</v>
      </c>
      <c r="I64" s="45">
        <v>0</v>
      </c>
      <c r="J64" s="45">
        <v>0</v>
      </c>
      <c r="K64" s="40">
        <v>0</v>
      </c>
      <c r="L64" s="40">
        <v>0</v>
      </c>
      <c r="M64" s="40"/>
      <c r="N64" s="40"/>
      <c r="O64" s="40"/>
      <c r="P64" s="40"/>
      <c r="Q64" s="40"/>
      <c r="R64" s="40">
        <f t="shared" si="1"/>
        <v>1424094</v>
      </c>
    </row>
    <row r="65" spans="2:18" ht="20.25" customHeight="1" thickBot="1">
      <c r="B65" s="93" t="s">
        <v>150</v>
      </c>
      <c r="C65" s="41" t="s">
        <v>122</v>
      </c>
      <c r="D65" s="39" t="s">
        <v>30</v>
      </c>
      <c r="E65" s="36" t="s">
        <v>123</v>
      </c>
      <c r="F65" s="45">
        <v>3965697</v>
      </c>
      <c r="G65" s="45">
        <f>F65</f>
        <v>3965697</v>
      </c>
      <c r="H65" s="45">
        <v>0</v>
      </c>
      <c r="I65" s="45">
        <v>0</v>
      </c>
      <c r="J65" s="45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f t="shared" si="1"/>
        <v>3965697</v>
      </c>
    </row>
    <row r="66" spans="2:18" ht="21" customHeight="1" thickBot="1">
      <c r="B66" s="93"/>
      <c r="C66" s="41"/>
      <c r="D66" s="49"/>
      <c r="E66" s="44" t="s">
        <v>88</v>
      </c>
      <c r="F66" s="45">
        <v>2562297</v>
      </c>
      <c r="G66" s="45">
        <v>2562297</v>
      </c>
      <c r="H66" s="45">
        <v>0</v>
      </c>
      <c r="I66" s="45">
        <v>0</v>
      </c>
      <c r="J66" s="45"/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f t="shared" si="1"/>
        <v>2562297</v>
      </c>
    </row>
    <row r="67" spans="2:18" ht="36" customHeight="1" thickBot="1">
      <c r="B67" s="41" t="s">
        <v>124</v>
      </c>
      <c r="C67" s="35"/>
      <c r="D67" s="49"/>
      <c r="E67" s="44" t="s">
        <v>175</v>
      </c>
      <c r="F67" s="45">
        <f>F70+F71</f>
        <v>1895290</v>
      </c>
      <c r="G67" s="45">
        <f>G70+G71</f>
        <v>1895290</v>
      </c>
      <c r="H67" s="45">
        <f>H70</f>
        <v>1466972</v>
      </c>
      <c r="I67" s="45">
        <f>I70</f>
        <v>39717</v>
      </c>
      <c r="J67" s="45">
        <v>0</v>
      </c>
      <c r="K67" s="40">
        <f aca="true" t="shared" si="9" ref="K67:Q67">K70</f>
        <v>0</v>
      </c>
      <c r="L67" s="40">
        <f t="shared" si="9"/>
        <v>0</v>
      </c>
      <c r="M67" s="40">
        <f t="shared" si="9"/>
        <v>0</v>
      </c>
      <c r="N67" s="40">
        <f t="shared" si="9"/>
        <v>0</v>
      </c>
      <c r="O67" s="40">
        <f t="shared" si="9"/>
        <v>0</v>
      </c>
      <c r="P67" s="40">
        <f t="shared" si="9"/>
        <v>0</v>
      </c>
      <c r="Q67" s="40">
        <f t="shared" si="9"/>
        <v>0</v>
      </c>
      <c r="R67" s="40">
        <f t="shared" si="1"/>
        <v>1895290</v>
      </c>
    </row>
    <row r="68" spans="2:18" ht="24" customHeight="1" thickBot="1">
      <c r="B68" s="35"/>
      <c r="C68" s="35"/>
      <c r="D68" s="49"/>
      <c r="E68" s="36" t="s">
        <v>24</v>
      </c>
      <c r="F68" s="45"/>
      <c r="G68" s="45"/>
      <c r="H68" s="45"/>
      <c r="I68" s="45"/>
      <c r="J68" s="45"/>
      <c r="K68" s="40"/>
      <c r="L68" s="40"/>
      <c r="M68" s="40"/>
      <c r="N68" s="40"/>
      <c r="O68" s="40"/>
      <c r="P68" s="40"/>
      <c r="Q68" s="40"/>
      <c r="R68" s="40">
        <f t="shared" si="1"/>
        <v>0</v>
      </c>
    </row>
    <row r="69" spans="2:18" ht="21.75" customHeight="1" thickBot="1">
      <c r="B69" s="39"/>
      <c r="C69" s="46" t="s">
        <v>50</v>
      </c>
      <c r="D69" s="54"/>
      <c r="E69" s="48" t="s">
        <v>20</v>
      </c>
      <c r="F69" s="45">
        <f>F70</f>
        <v>1852090</v>
      </c>
      <c r="G69" s="45">
        <f>G70</f>
        <v>1852090</v>
      </c>
      <c r="H69" s="45">
        <f>H70</f>
        <v>1466972</v>
      </c>
      <c r="I69" s="45">
        <f>I70</f>
        <v>39717</v>
      </c>
      <c r="J69" s="45">
        <v>0</v>
      </c>
      <c r="K69" s="40">
        <f>K70</f>
        <v>0</v>
      </c>
      <c r="L69" s="40">
        <v>0</v>
      </c>
      <c r="M69" s="40">
        <v>0</v>
      </c>
      <c r="N69" s="40">
        <v>0</v>
      </c>
      <c r="O69" s="40">
        <f>O70</f>
        <v>0</v>
      </c>
      <c r="P69" s="40">
        <f>P70</f>
        <v>0</v>
      </c>
      <c r="Q69" s="40">
        <f>Q70</f>
        <v>0</v>
      </c>
      <c r="R69" s="40">
        <f t="shared" si="1"/>
        <v>1852090</v>
      </c>
    </row>
    <row r="70" spans="2:18" ht="48" customHeight="1" thickBot="1">
      <c r="B70" s="39" t="s">
        <v>125</v>
      </c>
      <c r="C70" s="39" t="s">
        <v>89</v>
      </c>
      <c r="D70" s="39" t="s">
        <v>21</v>
      </c>
      <c r="E70" s="36" t="s">
        <v>86</v>
      </c>
      <c r="F70" s="45">
        <v>1852090</v>
      </c>
      <c r="G70" s="45">
        <v>1852090</v>
      </c>
      <c r="H70" s="45">
        <v>1466972</v>
      </c>
      <c r="I70" s="45">
        <v>39717</v>
      </c>
      <c r="J70" s="45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f t="shared" si="1"/>
        <v>1852090</v>
      </c>
    </row>
    <row r="71" spans="2:18" ht="18.75" customHeight="1" thickBot="1">
      <c r="B71" s="39"/>
      <c r="C71" s="46" t="s">
        <v>51</v>
      </c>
      <c r="D71" s="39"/>
      <c r="E71" s="48" t="s">
        <v>22</v>
      </c>
      <c r="F71" s="45">
        <f>F72</f>
        <v>43200</v>
      </c>
      <c r="G71" s="45">
        <f>G72</f>
        <v>43200</v>
      </c>
      <c r="H71" s="45">
        <v>0</v>
      </c>
      <c r="I71" s="45">
        <v>0</v>
      </c>
      <c r="J71" s="45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f t="shared" si="1"/>
        <v>43200</v>
      </c>
    </row>
    <row r="72" spans="2:18" ht="22.5" customHeight="1" thickBot="1">
      <c r="B72" s="39" t="s">
        <v>126</v>
      </c>
      <c r="C72" s="39" t="s">
        <v>83</v>
      </c>
      <c r="D72" s="39" t="s">
        <v>23</v>
      </c>
      <c r="E72" s="36" t="s">
        <v>84</v>
      </c>
      <c r="F72" s="45">
        <v>43200</v>
      </c>
      <c r="G72" s="45">
        <v>43200</v>
      </c>
      <c r="H72" s="45">
        <v>0</v>
      </c>
      <c r="I72" s="45">
        <v>0</v>
      </c>
      <c r="J72" s="45">
        <v>0</v>
      </c>
      <c r="K72" s="45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f t="shared" si="1"/>
        <v>43200</v>
      </c>
    </row>
    <row r="73" spans="2:18" ht="31.5" customHeight="1" thickBot="1">
      <c r="B73" s="39" t="s">
        <v>99</v>
      </c>
      <c r="C73" s="55"/>
      <c r="D73" s="49"/>
      <c r="E73" s="44" t="s">
        <v>176</v>
      </c>
      <c r="F73" s="45">
        <f>F75+F77+F80</f>
        <v>5041388</v>
      </c>
      <c r="G73" s="45">
        <f aca="true" t="shared" si="10" ref="G73:Q73">G75+G77+G80</f>
        <v>5041388</v>
      </c>
      <c r="H73" s="45">
        <f t="shared" si="10"/>
        <v>528417</v>
      </c>
      <c r="I73" s="45">
        <f t="shared" si="10"/>
        <v>39767</v>
      </c>
      <c r="J73" s="45">
        <f t="shared" si="10"/>
        <v>0</v>
      </c>
      <c r="K73" s="45">
        <f t="shared" si="10"/>
        <v>18402</v>
      </c>
      <c r="L73" s="45">
        <f t="shared" si="10"/>
        <v>18402</v>
      </c>
      <c r="M73" s="45">
        <f t="shared" si="10"/>
        <v>0</v>
      </c>
      <c r="N73" s="45">
        <f t="shared" si="10"/>
        <v>0</v>
      </c>
      <c r="O73" s="45">
        <f t="shared" si="10"/>
        <v>0</v>
      </c>
      <c r="P73" s="45">
        <f t="shared" si="10"/>
        <v>0</v>
      </c>
      <c r="Q73" s="45">
        <f t="shared" si="10"/>
        <v>0</v>
      </c>
      <c r="R73" s="40">
        <f t="shared" si="1"/>
        <v>5059790</v>
      </c>
    </row>
    <row r="74" spans="2:18" ht="17.25" customHeight="1" thickBot="1">
      <c r="B74" s="39"/>
      <c r="C74" s="39"/>
      <c r="D74" s="49"/>
      <c r="E74" s="36" t="s">
        <v>24</v>
      </c>
      <c r="F74" s="45"/>
      <c r="G74" s="45"/>
      <c r="H74" s="45"/>
      <c r="I74" s="45"/>
      <c r="J74" s="45"/>
      <c r="K74" s="40"/>
      <c r="L74" s="40"/>
      <c r="M74" s="40"/>
      <c r="N74" s="40"/>
      <c r="O74" s="40"/>
      <c r="P74" s="40"/>
      <c r="Q74" s="40"/>
      <c r="R74" s="40">
        <f t="shared" si="1"/>
        <v>0</v>
      </c>
    </row>
    <row r="75" spans="2:18" ht="22.5" customHeight="1" thickBot="1">
      <c r="B75" s="39"/>
      <c r="C75" s="46" t="s">
        <v>50</v>
      </c>
      <c r="D75" s="46"/>
      <c r="E75" s="48" t="s">
        <v>20</v>
      </c>
      <c r="F75" s="45">
        <f>F76</f>
        <v>691388</v>
      </c>
      <c r="G75" s="45">
        <f aca="true" t="shared" si="11" ref="G75:Q75">G76</f>
        <v>691388</v>
      </c>
      <c r="H75" s="45">
        <f t="shared" si="11"/>
        <v>528417</v>
      </c>
      <c r="I75" s="45">
        <f t="shared" si="11"/>
        <v>19767</v>
      </c>
      <c r="J75" s="45">
        <v>0</v>
      </c>
      <c r="K75" s="45">
        <f t="shared" si="11"/>
        <v>0</v>
      </c>
      <c r="L75" s="45">
        <f t="shared" si="11"/>
        <v>0</v>
      </c>
      <c r="M75" s="45">
        <f t="shared" si="11"/>
        <v>0</v>
      </c>
      <c r="N75" s="45">
        <f t="shared" si="11"/>
        <v>0</v>
      </c>
      <c r="O75" s="45">
        <f t="shared" si="11"/>
        <v>0</v>
      </c>
      <c r="P75" s="45">
        <f t="shared" si="11"/>
        <v>0</v>
      </c>
      <c r="Q75" s="45">
        <f t="shared" si="11"/>
        <v>0</v>
      </c>
      <c r="R75" s="40">
        <f t="shared" si="1"/>
        <v>691388</v>
      </c>
    </row>
    <row r="76" spans="2:18" ht="49.5" customHeight="1" thickBot="1">
      <c r="B76" s="39" t="s">
        <v>100</v>
      </c>
      <c r="C76" s="39" t="s">
        <v>89</v>
      </c>
      <c r="D76" s="39" t="s">
        <v>21</v>
      </c>
      <c r="E76" s="36" t="s">
        <v>86</v>
      </c>
      <c r="F76" s="45">
        <v>691388</v>
      </c>
      <c r="G76" s="45">
        <v>691388</v>
      </c>
      <c r="H76" s="45">
        <v>528417</v>
      </c>
      <c r="I76" s="45">
        <v>19767</v>
      </c>
      <c r="J76" s="45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f t="shared" si="1"/>
        <v>691388</v>
      </c>
    </row>
    <row r="77" spans="2:18" ht="19.5" customHeight="1" thickBot="1">
      <c r="B77" s="39"/>
      <c r="C77" s="46" t="s">
        <v>52</v>
      </c>
      <c r="D77" s="46"/>
      <c r="E77" s="48" t="s">
        <v>25</v>
      </c>
      <c r="F77" s="45">
        <f>F78</f>
        <v>4300000</v>
      </c>
      <c r="G77" s="45">
        <f aca="true" t="shared" si="12" ref="G77:Q77">G78</f>
        <v>4300000</v>
      </c>
      <c r="H77" s="45">
        <f t="shared" si="12"/>
        <v>0</v>
      </c>
      <c r="I77" s="45">
        <f t="shared" si="12"/>
        <v>20000</v>
      </c>
      <c r="J77" s="45">
        <v>0</v>
      </c>
      <c r="K77" s="45">
        <f t="shared" si="12"/>
        <v>18402</v>
      </c>
      <c r="L77" s="45">
        <f t="shared" si="12"/>
        <v>18402</v>
      </c>
      <c r="M77" s="45">
        <f t="shared" si="12"/>
        <v>0</v>
      </c>
      <c r="N77" s="45">
        <f t="shared" si="12"/>
        <v>0</v>
      </c>
      <c r="O77" s="45">
        <f t="shared" si="12"/>
        <v>0</v>
      </c>
      <c r="P77" s="45">
        <f t="shared" si="12"/>
        <v>0</v>
      </c>
      <c r="Q77" s="45">
        <f t="shared" si="12"/>
        <v>0</v>
      </c>
      <c r="R77" s="40">
        <f t="shared" si="1"/>
        <v>4318402</v>
      </c>
    </row>
    <row r="78" spans="2:18" ht="18.75" customHeight="1" thickBot="1">
      <c r="B78" s="41" t="s">
        <v>102</v>
      </c>
      <c r="C78" s="41" t="s">
        <v>101</v>
      </c>
      <c r="D78" s="39" t="s">
        <v>26</v>
      </c>
      <c r="E78" s="36" t="s">
        <v>103</v>
      </c>
      <c r="F78" s="45">
        <f>2300000+2000000</f>
        <v>4300000</v>
      </c>
      <c r="G78" s="45">
        <v>4300000</v>
      </c>
      <c r="H78" s="45">
        <v>0</v>
      </c>
      <c r="I78" s="45">
        <v>20000</v>
      </c>
      <c r="J78" s="45">
        <v>0</v>
      </c>
      <c r="K78" s="40">
        <v>18402</v>
      </c>
      <c r="L78" s="40">
        <v>18402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f>F78+K78</f>
        <v>4318402</v>
      </c>
    </row>
    <row r="79" spans="2:18" ht="18.75" customHeight="1" thickBot="1">
      <c r="B79" s="41"/>
      <c r="C79" s="41"/>
      <c r="D79" s="39"/>
      <c r="E79" s="44" t="s">
        <v>88</v>
      </c>
      <c r="F79" s="45">
        <v>2000000</v>
      </c>
      <c r="G79" s="45">
        <v>2000000</v>
      </c>
      <c r="H79" s="45">
        <v>0</v>
      </c>
      <c r="I79" s="45">
        <v>0</v>
      </c>
      <c r="J79" s="45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f>F79+K79</f>
        <v>2000000</v>
      </c>
    </row>
    <row r="80" spans="2:18" ht="18.75" customHeight="1" thickBot="1">
      <c r="B80" s="41"/>
      <c r="C80" s="62" t="s">
        <v>185</v>
      </c>
      <c r="D80" s="46"/>
      <c r="E80" s="48" t="s">
        <v>186</v>
      </c>
      <c r="F80" s="45">
        <f>F81</f>
        <v>50000</v>
      </c>
      <c r="G80" s="45">
        <f aca="true" t="shared" si="13" ref="G80:Q80">G81</f>
        <v>50000</v>
      </c>
      <c r="H80" s="45">
        <f t="shared" si="13"/>
        <v>0</v>
      </c>
      <c r="I80" s="45">
        <f t="shared" si="13"/>
        <v>0</v>
      </c>
      <c r="J80" s="45">
        <f t="shared" si="13"/>
        <v>0</v>
      </c>
      <c r="K80" s="45">
        <f t="shared" si="13"/>
        <v>0</v>
      </c>
      <c r="L80" s="45">
        <f t="shared" si="13"/>
        <v>0</v>
      </c>
      <c r="M80" s="45">
        <f t="shared" si="13"/>
        <v>0</v>
      </c>
      <c r="N80" s="45">
        <f t="shared" si="13"/>
        <v>0</v>
      </c>
      <c r="O80" s="45">
        <f t="shared" si="13"/>
        <v>0</v>
      </c>
      <c r="P80" s="45">
        <f t="shared" si="13"/>
        <v>0</v>
      </c>
      <c r="Q80" s="45">
        <f t="shared" si="13"/>
        <v>0</v>
      </c>
      <c r="R80" s="40">
        <f aca="true" t="shared" si="14" ref="R80:R86">F80+K80</f>
        <v>50000</v>
      </c>
    </row>
    <row r="81" spans="2:18" ht="18.75" customHeight="1" thickBot="1">
      <c r="B81" s="41" t="s">
        <v>187</v>
      </c>
      <c r="C81" s="63">
        <v>7340</v>
      </c>
      <c r="D81" s="39" t="s">
        <v>188</v>
      </c>
      <c r="E81" s="36" t="s">
        <v>189</v>
      </c>
      <c r="F81" s="45">
        <v>50000</v>
      </c>
      <c r="G81" s="45">
        <v>50000</v>
      </c>
      <c r="H81" s="45">
        <v>0</v>
      </c>
      <c r="I81" s="45">
        <v>0</v>
      </c>
      <c r="J81" s="45">
        <v>0</v>
      </c>
      <c r="K81" s="40">
        <v>0</v>
      </c>
      <c r="L81" s="40"/>
      <c r="M81" s="40"/>
      <c r="N81" s="40"/>
      <c r="O81" s="40"/>
      <c r="P81" s="40"/>
      <c r="Q81" s="40"/>
      <c r="R81" s="40">
        <f t="shared" si="14"/>
        <v>50000</v>
      </c>
    </row>
    <row r="82" spans="2:18" ht="24" customHeight="1" thickBot="1">
      <c r="B82" s="39" t="s">
        <v>127</v>
      </c>
      <c r="C82" s="39"/>
      <c r="D82" s="49"/>
      <c r="E82" s="44" t="s">
        <v>182</v>
      </c>
      <c r="F82" s="45">
        <f>F85</f>
        <v>1596726</v>
      </c>
      <c r="G82" s="45">
        <f>G85</f>
        <v>1596726</v>
      </c>
      <c r="H82" s="45">
        <f>H85</f>
        <v>1228229</v>
      </c>
      <c r="I82" s="45">
        <f>I85</f>
        <v>38101</v>
      </c>
      <c r="J82" s="45">
        <v>0</v>
      </c>
      <c r="K82" s="40">
        <f>K85</f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f t="shared" si="14"/>
        <v>1596726</v>
      </c>
    </row>
    <row r="83" spans="2:18" ht="18.75" customHeight="1" thickBot="1">
      <c r="B83" s="39"/>
      <c r="C83" s="39"/>
      <c r="D83" s="49"/>
      <c r="E83" s="36" t="s">
        <v>24</v>
      </c>
      <c r="F83" s="45"/>
      <c r="G83" s="45"/>
      <c r="H83" s="45"/>
      <c r="I83" s="45"/>
      <c r="J83" s="45"/>
      <c r="K83" s="40"/>
      <c r="L83" s="40"/>
      <c r="M83" s="40"/>
      <c r="N83" s="40"/>
      <c r="O83" s="40"/>
      <c r="P83" s="40"/>
      <c r="Q83" s="40"/>
      <c r="R83" s="40">
        <f t="shared" si="14"/>
        <v>0</v>
      </c>
    </row>
    <row r="84" spans="2:18" ht="21" customHeight="1" thickBot="1">
      <c r="B84" s="39"/>
      <c r="C84" s="46" t="s">
        <v>50</v>
      </c>
      <c r="D84" s="46"/>
      <c r="E84" s="48" t="s">
        <v>20</v>
      </c>
      <c r="F84" s="45">
        <f>F85</f>
        <v>1596726</v>
      </c>
      <c r="G84" s="45">
        <f>G85</f>
        <v>1596726</v>
      </c>
      <c r="H84" s="45">
        <f>H85</f>
        <v>1228229</v>
      </c>
      <c r="I84" s="45">
        <f>I85</f>
        <v>38101</v>
      </c>
      <c r="J84" s="45">
        <v>0</v>
      </c>
      <c r="K84" s="40">
        <f aca="true" t="shared" si="15" ref="K84:Q84">K85</f>
        <v>0</v>
      </c>
      <c r="L84" s="40">
        <f t="shared" si="15"/>
        <v>0</v>
      </c>
      <c r="M84" s="40">
        <f t="shared" si="15"/>
        <v>0</v>
      </c>
      <c r="N84" s="40">
        <f t="shared" si="15"/>
        <v>0</v>
      </c>
      <c r="O84" s="40">
        <f t="shared" si="15"/>
        <v>0</v>
      </c>
      <c r="P84" s="40">
        <f t="shared" si="15"/>
        <v>0</v>
      </c>
      <c r="Q84" s="40">
        <f t="shared" si="15"/>
        <v>0</v>
      </c>
      <c r="R84" s="40">
        <f t="shared" si="14"/>
        <v>1596726</v>
      </c>
    </row>
    <row r="85" spans="2:18" ht="48.75" customHeight="1" thickBot="1">
      <c r="B85" s="39" t="s">
        <v>128</v>
      </c>
      <c r="C85" s="39" t="s">
        <v>89</v>
      </c>
      <c r="D85" s="39" t="s">
        <v>21</v>
      </c>
      <c r="E85" s="36" t="s">
        <v>86</v>
      </c>
      <c r="F85" s="45">
        <v>1596726</v>
      </c>
      <c r="G85" s="45">
        <v>1596726</v>
      </c>
      <c r="H85" s="45">
        <v>1228229</v>
      </c>
      <c r="I85" s="45">
        <v>38101</v>
      </c>
      <c r="J85" s="45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f t="shared" si="14"/>
        <v>1596726</v>
      </c>
    </row>
    <row r="86" spans="2:18" ht="23.25" customHeight="1" thickBot="1">
      <c r="B86" s="56"/>
      <c r="C86" s="56"/>
      <c r="D86" s="57"/>
      <c r="E86" s="44" t="s">
        <v>35</v>
      </c>
      <c r="F86" s="45">
        <f aca="true" t="shared" si="16" ref="F86:Q86">F82+F73+F67+F23+F14</f>
        <v>370706400</v>
      </c>
      <c r="G86" s="45">
        <f t="shared" si="16"/>
        <v>370706400</v>
      </c>
      <c r="H86" s="45">
        <f t="shared" si="16"/>
        <v>24434835</v>
      </c>
      <c r="I86" s="45">
        <f t="shared" si="16"/>
        <v>1475488</v>
      </c>
      <c r="J86" s="45">
        <f t="shared" si="16"/>
        <v>0</v>
      </c>
      <c r="K86" s="45">
        <f t="shared" si="16"/>
        <v>106059</v>
      </c>
      <c r="L86" s="45">
        <f t="shared" si="16"/>
        <v>106059</v>
      </c>
      <c r="M86" s="45">
        <f t="shared" si="16"/>
        <v>67014</v>
      </c>
      <c r="N86" s="45">
        <f t="shared" si="16"/>
        <v>0</v>
      </c>
      <c r="O86" s="45">
        <f t="shared" si="16"/>
        <v>0</v>
      </c>
      <c r="P86" s="45">
        <f t="shared" si="16"/>
        <v>0</v>
      </c>
      <c r="Q86" s="45">
        <f t="shared" si="16"/>
        <v>0</v>
      </c>
      <c r="R86" s="40">
        <f t="shared" si="14"/>
        <v>370812459</v>
      </c>
    </row>
    <row r="87" spans="2:18" ht="18" customHeight="1">
      <c r="B87" s="7"/>
      <c r="C87" s="7"/>
      <c r="D87" s="8"/>
      <c r="E87" s="20"/>
      <c r="F87" s="9"/>
      <c r="G87" s="9"/>
      <c r="H87" s="9"/>
      <c r="I87" s="9"/>
      <c r="J87" s="9"/>
      <c r="K87" s="9"/>
      <c r="L87" s="9"/>
      <c r="M87" s="10"/>
      <c r="N87" s="9"/>
      <c r="O87" s="11"/>
      <c r="P87" s="11"/>
      <c r="Q87" s="9"/>
      <c r="R87" s="11"/>
    </row>
    <row r="88" spans="2:18" ht="15.75" customHeight="1">
      <c r="B88" s="7"/>
      <c r="C88" s="7"/>
      <c r="D88" s="8"/>
      <c r="E88" s="20"/>
      <c r="F88" s="12"/>
      <c r="G88" s="12"/>
      <c r="H88" s="12"/>
      <c r="I88" s="12"/>
      <c r="J88" s="12"/>
      <c r="K88" s="12"/>
      <c r="L88" s="12"/>
      <c r="M88" s="7"/>
      <c r="N88" s="12"/>
      <c r="O88" s="13"/>
      <c r="P88" s="13"/>
      <c r="Q88" s="12"/>
      <c r="R88" s="13"/>
    </row>
    <row r="89" spans="2:18" ht="16.5" customHeight="1">
      <c r="B89" s="7"/>
      <c r="C89" s="7"/>
      <c r="D89" s="8"/>
      <c r="E89" s="20"/>
      <c r="F89" s="7"/>
      <c r="G89" s="7"/>
      <c r="H89" s="13"/>
      <c r="I89" s="13"/>
      <c r="J89" s="13"/>
      <c r="K89" s="14"/>
      <c r="L89" s="14"/>
      <c r="M89" s="12"/>
      <c r="N89" s="12"/>
      <c r="O89" s="7"/>
      <c r="P89" s="7"/>
      <c r="Q89" s="7"/>
      <c r="R89" s="7"/>
    </row>
    <row r="90" spans="2:18" ht="26.25" customHeight="1">
      <c r="B90" s="7"/>
      <c r="C90" s="7"/>
      <c r="D90" s="8"/>
      <c r="E90" s="25" t="s">
        <v>79</v>
      </c>
      <c r="F90" s="26"/>
      <c r="G90" s="26"/>
      <c r="H90" s="26"/>
      <c r="I90" s="26"/>
      <c r="J90" s="26"/>
      <c r="K90" s="27"/>
      <c r="L90" s="27" t="s">
        <v>82</v>
      </c>
      <c r="M90" s="12"/>
      <c r="N90" s="12"/>
      <c r="O90" s="7"/>
      <c r="P90" s="7"/>
      <c r="Q90" s="7"/>
      <c r="R90" s="7"/>
    </row>
    <row r="91" spans="2:18" ht="27.75" customHeight="1">
      <c r="B91" s="7"/>
      <c r="C91" s="7"/>
      <c r="D91" s="8"/>
      <c r="E91" s="20"/>
      <c r="F91" s="7"/>
      <c r="G91" s="7"/>
      <c r="H91" s="13"/>
      <c r="I91" s="13"/>
      <c r="J91" s="13"/>
      <c r="K91" s="14"/>
      <c r="L91" s="14"/>
      <c r="M91" s="12"/>
      <c r="N91" s="12"/>
      <c r="O91" s="7"/>
      <c r="P91" s="7"/>
      <c r="Q91" s="7"/>
      <c r="R91" s="7"/>
    </row>
    <row r="92" ht="20.25" customHeight="1">
      <c r="D92" s="15"/>
    </row>
    <row r="93" spans="4:18" ht="28.5" customHeight="1">
      <c r="D93" s="15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4:18" ht="26.25" customHeight="1">
      <c r="D94" s="15"/>
      <c r="E94" s="18" t="s">
        <v>81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4:7" ht="26.25" customHeight="1">
      <c r="D95" s="15"/>
      <c r="F95" s="23"/>
      <c r="G95" s="16"/>
    </row>
    <row r="96" spans="4:7" ht="28.5" customHeight="1">
      <c r="D96" s="15"/>
      <c r="F96" s="23"/>
      <c r="G96" s="23"/>
    </row>
    <row r="97" spans="4:7" ht="29.25" customHeight="1">
      <c r="D97" s="15"/>
      <c r="E97" s="22" t="s">
        <v>154</v>
      </c>
      <c r="F97" s="61">
        <f>F28+F36+F38</f>
        <v>34172515</v>
      </c>
      <c r="G97" s="16"/>
    </row>
    <row r="98" spans="4:7" ht="35.25" customHeight="1">
      <c r="D98" s="15"/>
      <c r="E98" s="22" t="s">
        <v>151</v>
      </c>
      <c r="F98" s="24">
        <f>F63</f>
        <v>1424094</v>
      </c>
      <c r="G98" s="17"/>
    </row>
    <row r="99" spans="4:7" ht="25.5" customHeight="1">
      <c r="D99" s="15"/>
      <c r="E99" s="22" t="s">
        <v>152</v>
      </c>
      <c r="F99" s="59">
        <f>F40+F42+F44+F46+F48+F50+F52+F54+F56</f>
        <v>161400000</v>
      </c>
      <c r="G99" s="16"/>
    </row>
    <row r="100" spans="4:9" ht="33" customHeight="1">
      <c r="D100" s="15"/>
      <c r="E100" s="22" t="s">
        <v>153</v>
      </c>
      <c r="F100" s="23">
        <f>F32+F34</f>
        <v>47500</v>
      </c>
      <c r="G100" s="23"/>
      <c r="H100" s="23"/>
      <c r="I100" s="23"/>
    </row>
    <row r="101" spans="4:9" ht="33" customHeight="1">
      <c r="D101" s="15"/>
      <c r="E101" s="21"/>
      <c r="F101" s="23"/>
      <c r="G101" s="23"/>
      <c r="H101" s="23"/>
      <c r="I101" s="23"/>
    </row>
    <row r="102" spans="4:12" ht="18" customHeight="1">
      <c r="D102" s="15"/>
      <c r="E102" s="22" t="s">
        <v>190</v>
      </c>
      <c r="F102" s="23">
        <f>F17+F26+F76+F85+F70</f>
        <v>24680070</v>
      </c>
      <c r="G102" s="23">
        <f aca="true" t="shared" si="17" ref="G102:L102">G17+G26+G76+G85+G70</f>
        <v>24680070</v>
      </c>
      <c r="H102" s="23">
        <f t="shared" si="17"/>
        <v>17752912</v>
      </c>
      <c r="I102" s="23">
        <f t="shared" si="17"/>
        <v>1186422</v>
      </c>
      <c r="J102" s="23">
        <f t="shared" si="17"/>
        <v>0</v>
      </c>
      <c r="K102" s="23">
        <f t="shared" si="17"/>
        <v>0</v>
      </c>
      <c r="L102" s="23">
        <f t="shared" si="17"/>
        <v>0</v>
      </c>
    </row>
    <row r="103" spans="4:7" ht="37.5" customHeight="1">
      <c r="D103" s="15"/>
      <c r="E103" s="22"/>
      <c r="F103" s="16"/>
      <c r="G103" s="16"/>
    </row>
    <row r="104" ht="33.75" customHeight="1">
      <c r="D104" s="15"/>
    </row>
    <row r="105" spans="4:9" ht="33.75" customHeight="1">
      <c r="D105" s="15"/>
      <c r="F105" s="23"/>
      <c r="G105" s="23"/>
      <c r="H105" s="23"/>
      <c r="I105" s="23"/>
    </row>
    <row r="106" ht="29.25" customHeight="1">
      <c r="D106" s="15"/>
    </row>
    <row r="107" ht="32.25" customHeight="1">
      <c r="D107" s="15"/>
    </row>
    <row r="108" ht="37.5" customHeight="1">
      <c r="D108" s="15"/>
    </row>
    <row r="109" ht="37.5" customHeight="1">
      <c r="D109" s="15"/>
    </row>
    <row r="110" ht="45.75" customHeight="1">
      <c r="D110" s="15"/>
    </row>
    <row r="111" ht="28.5" customHeight="1">
      <c r="D111" s="15"/>
    </row>
    <row r="112" ht="45.75" customHeight="1">
      <c r="D112" s="15"/>
    </row>
    <row r="113" ht="25.5" customHeight="1">
      <c r="D113" s="15"/>
    </row>
    <row r="114" ht="25.5" customHeight="1">
      <c r="D114" s="15"/>
    </row>
    <row r="115" ht="25.5" customHeight="1">
      <c r="D115" s="15"/>
    </row>
    <row r="116" ht="25.5" customHeight="1">
      <c r="D116" s="15"/>
    </row>
    <row r="117" ht="25.5" customHeight="1">
      <c r="D117" s="15"/>
    </row>
    <row r="118" ht="33" customHeight="1">
      <c r="D118" s="15"/>
    </row>
    <row r="119" ht="25.5" customHeight="1">
      <c r="D119" s="15"/>
    </row>
    <row r="120" ht="25.5" customHeight="1">
      <c r="D120" s="15"/>
    </row>
    <row r="121" ht="34.5" customHeight="1">
      <c r="D121" s="15"/>
    </row>
    <row r="122" ht="23.25" customHeight="1">
      <c r="D122" s="15"/>
    </row>
    <row r="123" ht="26.25" customHeight="1">
      <c r="D123" s="15"/>
    </row>
    <row r="124" ht="45" customHeight="1">
      <c r="D124" s="15"/>
    </row>
    <row r="125" ht="31.5" customHeight="1">
      <c r="D125" s="15"/>
    </row>
    <row r="126" ht="24" customHeight="1">
      <c r="D126" s="15"/>
    </row>
    <row r="127" ht="33.75" customHeight="1">
      <c r="D127" s="15"/>
    </row>
    <row r="128" ht="31.5" customHeight="1">
      <c r="D128" s="15"/>
    </row>
    <row r="129" ht="24" customHeight="1">
      <c r="D129" s="15"/>
    </row>
    <row r="130" ht="20.25" customHeight="1">
      <c r="D130" s="15"/>
    </row>
    <row r="131" ht="22.5" customHeight="1">
      <c r="D131" s="15"/>
    </row>
    <row r="132" ht="17.25" customHeight="1">
      <c r="D132" s="15"/>
    </row>
    <row r="133" ht="18.75" customHeight="1">
      <c r="D133" s="15"/>
    </row>
    <row r="134" ht="12.75">
      <c r="D134" s="15"/>
    </row>
    <row r="135" ht="12.75">
      <c r="D135" s="15"/>
    </row>
    <row r="136" ht="12.75">
      <c r="D136" s="15"/>
    </row>
    <row r="137" ht="12.75">
      <c r="D137" s="15"/>
    </row>
    <row r="138" ht="12.75">
      <c r="D138" s="15"/>
    </row>
    <row r="139" ht="12.75">
      <c r="D139" s="15"/>
    </row>
    <row r="140" ht="12.75">
      <c r="D140" s="15"/>
    </row>
    <row r="141" ht="12.75">
      <c r="D141" s="15"/>
    </row>
    <row r="142" ht="12.75">
      <c r="D142" s="15"/>
    </row>
    <row r="143" ht="12.75">
      <c r="D143" s="15"/>
    </row>
    <row r="144" ht="12.75">
      <c r="D144" s="15"/>
    </row>
    <row r="145" ht="12.75">
      <c r="D145" s="15"/>
    </row>
    <row r="146" ht="12.75">
      <c r="D146" s="15"/>
    </row>
    <row r="147" spans="2:18" s="2" customFormat="1" ht="12.75">
      <c r="B147" s="4"/>
      <c r="C147" s="4"/>
      <c r="D147" s="15"/>
      <c r="E147" s="18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ht="12.75">
      <c r="D148" s="15"/>
    </row>
    <row r="149" ht="12.75">
      <c r="D149" s="15"/>
    </row>
    <row r="150" ht="12.75">
      <c r="D150" s="15"/>
    </row>
    <row r="151" ht="12.75">
      <c r="D151" s="15"/>
    </row>
    <row r="152" ht="12.75">
      <c r="D152" s="15"/>
    </row>
    <row r="153" ht="12.75">
      <c r="D153" s="15"/>
    </row>
    <row r="154" ht="12.75">
      <c r="D154" s="15"/>
    </row>
    <row r="155" ht="12.75">
      <c r="D155" s="15"/>
    </row>
    <row r="156" ht="12.75">
      <c r="D156" s="15"/>
    </row>
    <row r="157" ht="12.75">
      <c r="D157" s="15"/>
    </row>
    <row r="158" ht="12.75">
      <c r="D158" s="15"/>
    </row>
    <row r="159" ht="12.75">
      <c r="D159" s="15"/>
    </row>
  </sheetData>
  <sheetProtection/>
  <mergeCells count="26">
    <mergeCell ref="P10:Q10"/>
    <mergeCell ref="K10:K12"/>
    <mergeCell ref="I11:I12"/>
    <mergeCell ref="G10:I10"/>
    <mergeCell ref="H11:H12"/>
    <mergeCell ref="B65:B66"/>
    <mergeCell ref="B61:B62"/>
    <mergeCell ref="C61:C62"/>
    <mergeCell ref="B56:B57"/>
    <mergeCell ref="C56:C57"/>
    <mergeCell ref="R9:R12"/>
    <mergeCell ref="F9:J9"/>
    <mergeCell ref="M11:M12"/>
    <mergeCell ref="N11:N12"/>
    <mergeCell ref="P11:P12"/>
    <mergeCell ref="L10:L12"/>
    <mergeCell ref="O10:O12"/>
    <mergeCell ref="K9:Q9"/>
    <mergeCell ref="M10:N10"/>
    <mergeCell ref="J10:J12"/>
    <mergeCell ref="B9:B12"/>
    <mergeCell ref="D9:D12"/>
    <mergeCell ref="E9:E12"/>
    <mergeCell ref="G11:G12"/>
    <mergeCell ref="F10:F12"/>
    <mergeCell ref="C9:C12"/>
  </mergeCells>
  <printOptions/>
  <pageMargins left="0.24" right="0.16" top="0.32" bottom="0.21" header="0.29" footer="0.25"/>
  <pageSetup fitToHeight="3" horizontalDpi="600" verticalDpi="600" orientation="landscape" paperSize="9" scale="48" r:id="rId3"/>
  <rowBreaks count="2" manualBreakCount="2">
    <brk id="37" max="17" man="1"/>
    <brk id="60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2017-12-11T09:39:23Z</cp:lastPrinted>
  <dcterms:created xsi:type="dcterms:W3CDTF">2016-03-21T14:24:29Z</dcterms:created>
  <dcterms:modified xsi:type="dcterms:W3CDTF">2017-12-11T09:39:26Z</dcterms:modified>
  <cp:category/>
  <cp:version/>
  <cp:contentType/>
  <cp:contentStatus/>
</cp:coreProperties>
</file>