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даток 2" sheetId="1" r:id="rId1"/>
    <sheet name="Додаток 3" sheetId="2" r:id="rId2"/>
  </sheets>
  <definedNames>
    <definedName name="_xlnm.Print_Area" localSheetId="0">'Додаток 2'!$A$1:$Q$90</definedName>
    <definedName name="_xlnm.Print_Area" localSheetId="1">'Додаток 3'!$A$1:$R$111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J10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K10" authorId="0">
      <text>
        <r>
          <rPr>
            <b/>
            <sz val="8"/>
            <color indexed="8"/>
            <rFont val="Tahoma"/>
            <family val="2"/>
          </rPr>
          <t xml:space="preserve">User: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<sst xmlns="http://schemas.openxmlformats.org/spreadsheetml/2006/main" count="326" uniqueCount="197">
  <si>
    <t>Додаток 2</t>
  </si>
  <si>
    <t>до рішення районної у місті ради</t>
  </si>
  <si>
    <t>від_________________№________</t>
  </si>
  <si>
    <t>Розподіл  видатків  бюджету  району  у  місті  на  2018 рік за тимчасовою класифікацією видатків та кредитування місцевих бюджетів</t>
  </si>
  <si>
    <t>грн.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</si>
  <si>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</si>
  <si>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</si>
  <si>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</si>
  <si>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 / тимчасовою програмною класифікацією видатків та кредитування місцевого бюджету</t>
  </si>
  <si>
    <t xml:space="preserve"> Видатки загального  фонду</t>
  </si>
  <si>
    <t xml:space="preserve">                                          Видатки спеціального фонду</t>
  </si>
  <si>
    <t xml:space="preserve">  Разом</t>
  </si>
  <si>
    <t>всього</t>
  </si>
  <si>
    <t xml:space="preserve">          з них</t>
  </si>
  <si>
    <t>видатки розвитку</t>
  </si>
  <si>
    <t>Всього</t>
  </si>
  <si>
    <t>видатки споживання</t>
  </si>
  <si>
    <t xml:space="preserve"> видатки розвитку</t>
  </si>
  <si>
    <t xml:space="preserve">         з них</t>
  </si>
  <si>
    <t>оплата праці</t>
  </si>
  <si>
    <t>комунальні послуги та енергносії</t>
  </si>
  <si>
    <t>оплату праці</t>
  </si>
  <si>
    <t>бюджет розвитку</t>
  </si>
  <si>
    <t>з них</t>
  </si>
  <si>
    <t>капітальні видатки за рахунок коштів, що передаються із загального фонду до бюджету розвитку (спеціального фонду))</t>
  </si>
  <si>
    <t>0100</t>
  </si>
  <si>
    <t>Державне управління, всього</t>
  </si>
  <si>
    <t>0150</t>
  </si>
  <si>
    <t>0111</t>
  </si>
  <si>
    <t>3000</t>
  </si>
  <si>
    <t>Соціальний захист та соціальне забезпечення, всього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</si>
  <si>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</si>
  <si>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</si>
  <si>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3011</t>
  </si>
  <si>
    <t>1030</t>
  </si>
  <si>
    <t>3012</t>
  </si>
  <si>
    <t>1060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</si>
  <si>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</si>
  <si>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</si>
  <si>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3030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</si>
  <si>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</si>
  <si>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3040</t>
  </si>
  <si>
    <t>Надання допомоги сім'ям з дітьми, малозабезпеченим сім'ям, інвалідам з дитинства, дітям-інвалідам та тимчасової допомоги дітям</t>
  </si>
  <si>
    <t>3041</t>
  </si>
  <si>
    <t>1040</t>
  </si>
  <si>
    <t>3043</t>
  </si>
  <si>
    <t>3044</t>
  </si>
  <si>
    <t>3045</t>
  </si>
  <si>
    <t>3046</t>
  </si>
  <si>
    <t>3047</t>
  </si>
  <si>
    <t>3048</t>
  </si>
  <si>
    <t>3049</t>
  </si>
  <si>
    <t>1010</t>
  </si>
  <si>
    <t>3080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</si>
  <si>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</si>
  <si>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1020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</si>
  <si>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</si>
  <si>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</si>
  <si>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</si>
  <si>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</si>
  <si>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</si>
  <si>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3160</t>
  </si>
  <si>
    <t>Надання соціальних гарантій інвалідам, фізичним особам, які надають соціальні послуги громадянам похилого  віку, інвалідам, дітям-інвалідам, хворим, які не здатні до самообслуговування і потребують сторонньої допомоги</t>
  </si>
  <si>
    <t>3180</t>
  </si>
  <si>
    <t>Соціальний захист ветеранів війни та праці</t>
  </si>
  <si>
    <t>4000</t>
  </si>
  <si>
    <t>6000</t>
  </si>
  <si>
    <t>Житлово-комунальне господарство,всього</t>
  </si>
  <si>
    <t>Будівництво та регіональний розвиток</t>
  </si>
  <si>
    <t>Всього:</t>
  </si>
  <si>
    <t>Голова районної у місті  ради</t>
  </si>
  <si>
    <t>А.В.Атаманенко</t>
  </si>
  <si>
    <t>Додаток 3</t>
  </si>
  <si>
    <t>Від 14.12.2017 р.№ 3</t>
  </si>
  <si>
    <t xml:space="preserve">Розподіл  видатків  бюджету  району  у  місті  на  2018 рік </t>
  </si>
  <si>
    <t>Код програмної класифікації видатків та кредитування місцевих бюджетів</t>
  </si>
  <si>
    <t xml:space="preserve"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 </t>
  </si>
  <si>
    <t xml:space="preserve"> Загальний  фонд</t>
  </si>
  <si>
    <t>Спеціальний фонд</t>
  </si>
  <si>
    <t>0100000</t>
  </si>
  <si>
    <t>Шевченківська районна у місті Дніпрі рада, всього:</t>
  </si>
  <si>
    <t>у тому числі:</t>
  </si>
  <si>
    <t>Державне управління</t>
  </si>
  <si>
    <t>0110150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</si>
  <si>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</si>
  <si>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Соціальний захист та соціальне забезпечення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</si>
  <si>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</si>
  <si>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</si>
  <si>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</si>
  <si>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</si>
  <si>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</si>
  <si>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>Інші заходи та заклади молодіжної політики</t>
  </si>
  <si>
    <t>Культура і мистецтво</t>
  </si>
  <si>
    <t>0114080</t>
  </si>
  <si>
    <t>4080</t>
  </si>
  <si>
    <t>0829</t>
  </si>
  <si>
    <t>Інші заклади та заходи в галузі культури і мистецтва</t>
  </si>
  <si>
    <t>0800000</t>
  </si>
  <si>
    <t>Управління соціального захисту населення Шевченківської районної у місті Дніпрі ради, всього:</t>
  </si>
  <si>
    <t>в тому числі:</t>
  </si>
  <si>
    <t>0810150</t>
  </si>
  <si>
    <t xml:space="preserve">у тому числі за рахунок субвенції з міського бюджету </t>
  </si>
  <si>
    <t>у тому числі за рахунок субвенції з місцевого бюджету на надання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</si>
  <si>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у тому числі за рахунок субвенції з місцевого бюджету 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</si>
  <si>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у тому числі за рахунок субвенції з місцевого бюджету на виплату допомоги  сім'ям з дітьми, 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за рахунок відповідної субвенції з державного бюджету</t>
  </si>
  <si>
    <t>у тому числі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за рахунок відповідної субвенції з державного бюджету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</si>
  <si>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</si>
  <si>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</si>
  <si>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</si>
  <si>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 населенню для відшкодування витрат на оплату житлово-комунальних послуг</t>
  </si>
  <si>
    <r>
      <t xml:space="preserve">у тому числі за рахунок субвенції з місцевого бюджету </t>
    </r>
    <r>
      <rPr>
        <sz val="12"/>
        <rFont val="Times New Roman"/>
        <family val="1"/>
      </rPr>
      <t>на надання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  </r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</si>
  <si>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</si>
  <si>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</si>
  <si>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</si>
  <si>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</si>
  <si>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r>
      <t xml:space="preserve">у тому числі за рахунок субвенції з місцевого бюджету </t>
    </r>
    <r>
      <rPr>
        <sz val="12"/>
        <rFont val="Times New Roman"/>
        <family val="1"/>
      </rPr>
      <t>на надання пільг 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  </r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</si>
  <si>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</si>
  <si>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</si>
  <si>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</si>
  <si>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</si>
  <si>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</si>
  <si>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</si>
  <si>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 xml:space="preserve">у тому числі за рахунок  субвенції з міського бюджету </t>
  </si>
  <si>
    <t>0813032</t>
  </si>
  <si>
    <t>3032</t>
  </si>
  <si>
    <t>1070</t>
  </si>
  <si>
    <t>Надання пільг окремим категоріям громадян з оплати послуг зв'язку</t>
  </si>
  <si>
    <t>0813041</t>
  </si>
  <si>
    <t>Надання допомоги у зв'язку з вагітністю і пологами</t>
  </si>
  <si>
    <r>
      <t>у тому числі за рахунок субвенції з місцевого бюджету</t>
    </r>
    <r>
      <rPr>
        <sz val="12"/>
        <rFont val="Times New Roman"/>
        <family val="1"/>
      </rPr>
      <t xml:space="preserve"> на виплату допомоги  сім'ям з дітьми, 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 за рахунок відповідної субвенції з державного бюджету</t>
    </r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</si>
  <si>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</si>
  <si>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</si>
  <si>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</si>
  <si>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</si>
  <si>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</si>
  <si>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</si>
  <si>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</si>
  <si>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</si>
  <si>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</si>
  <si>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допомоги при усиновленні дитини</t>
  </si>
  <si>
    <t>0813048</t>
  </si>
  <si>
    <t>Надання державної соціальної допомоги малозабезпеченим сім’ям</t>
  </si>
  <si>
    <t>0813049</t>
  </si>
  <si>
    <t>Надання державної соціальної допомоги інвалідам з дитинства та дітям-інвалідам</t>
  </si>
  <si>
    <t>0813080</t>
  </si>
  <si>
    <t>Надання допомоги по догляду за інвалідами I чи II групи внаслідок психічного розладу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</si>
  <si>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</si>
  <si>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</si>
  <si>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</si>
  <si>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0813161</t>
  </si>
  <si>
    <t>3161</t>
  </si>
  <si>
    <t>Забезпеченнями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</si>
  <si>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0813182</t>
  </si>
  <si>
    <t>3182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</si>
  <si>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</si>
  <si>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>0813200</t>
  </si>
  <si>
    <t>3200</t>
  </si>
  <si>
    <t>1050</t>
  </si>
  <si>
    <t>Організація та проведення громадських робіт</t>
  </si>
  <si>
    <t>0813220</t>
  </si>
  <si>
    <t>3220</t>
  </si>
  <si>
    <t>Забезпечення  належних умов для виховання та розвитку дітей-сиріт і дітей, позбавлених батьківського піклування у дитячих будинках сімейного типу, прийомних сім'ях, в сім'ях патронатного вихователя, надання допомоги дітям сиротам та дітям, позбавлених батьківського піклування, яким виповнюється 18 років</t>
  </si>
  <si>
    <r>
      <t xml:space="preserve">у тому числі за рахунок субвенції з місцевого бюджету </t>
    </r>
    <r>
      <rPr>
        <sz val="12"/>
        <rFont val="Times New Roman"/>
        <family val="1"/>
      </rPr>
  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за рахунок відповідної субвенції з державного бюджету</t>
    </r>
  </si>
  <si>
    <t>0813230</t>
  </si>
  <si>
    <t>3230</t>
  </si>
  <si>
    <t>1090</t>
  </si>
  <si>
    <t>Інші заклади та заходи</t>
  </si>
  <si>
    <t>в тому числі за рахунок субвенції з міського бюджету</t>
  </si>
  <si>
    <t>0900000</t>
  </si>
  <si>
    <t>Управління-служба у справах дітей Шевченківської районної у місті Дніпрі ради, всього</t>
  </si>
  <si>
    <t>0910150</t>
  </si>
  <si>
    <t>3110</t>
  </si>
  <si>
    <t>0913112</t>
  </si>
  <si>
    <t>3112</t>
  </si>
  <si>
    <t>Заходи державної політики з питань дітей та їх соціального захисту</t>
  </si>
  <si>
    <t>1200000</t>
  </si>
  <si>
    <t>Відділ комунального господарства Шевченківської районної у місти Дніпрі ради, всього:</t>
  </si>
  <si>
    <t>1210150</t>
  </si>
  <si>
    <t>Житлово-комунальне господарство</t>
  </si>
  <si>
    <t>1216030</t>
  </si>
  <si>
    <t>6030</t>
  </si>
  <si>
    <t>0620</t>
  </si>
  <si>
    <t>Організація благоустрою населених пунктів</t>
  </si>
  <si>
    <t>7300</t>
  </si>
  <si>
    <t>1217340</t>
  </si>
  <si>
    <t>0443</t>
  </si>
  <si>
    <t>Проектування, реставрація та охорона пам'яток архітектури</t>
  </si>
  <si>
    <t>3700000</t>
  </si>
  <si>
    <t>Фінансове управління Шевченківської районної у місті Дніпрі ради, всього:</t>
  </si>
  <si>
    <t>3710150</t>
  </si>
  <si>
    <t>Голова  районної у місті  ради</t>
  </si>
  <si>
    <t xml:space="preserve"> </t>
  </si>
  <si>
    <t>3011, 3031, 3032 з міського бюджету</t>
  </si>
  <si>
    <t>3220 гроші ходять за дитиною</t>
  </si>
  <si>
    <t xml:space="preserve">детские </t>
  </si>
  <si>
    <t>3021,3022 скраплений газ</t>
  </si>
  <si>
    <t>АУ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</si>
</sst>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0.00"/>
    <numFmt numFmtId="169" formatCode="0.000"/>
  </numFmts>
  <fonts count="15">
    <font>
      <sz val="10"/>
      <name val="Arial Cyr"/>
      <family val="2"/>
    </font>
    <font>
      <sz val="10"/>
      <name val="Arial"/>
      <family val="0"/>
    </font>
    <font>
      <sz val="16"/>
      <color indexed="10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Arial Cyr"/>
      <family val="2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wrapText="1"/>
    </xf>
    <xf numFmtId="164" fontId="0" fillId="0" borderId="0" xfId="0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Border="1" applyAlignment="1">
      <alignment horizontal="center" wrapText="1"/>
    </xf>
    <xf numFmtId="164" fontId="3" fillId="2" borderId="0" xfId="0" applyFont="1" applyFill="1" applyAlignment="1">
      <alignment/>
    </xf>
    <xf numFmtId="164" fontId="3" fillId="2" borderId="0" xfId="0" applyFont="1" applyFill="1" applyAlignment="1">
      <alignment wrapText="1"/>
    </xf>
    <xf numFmtId="164" fontId="0" fillId="2" borderId="0" xfId="0" applyFont="1" applyFill="1" applyAlignment="1">
      <alignment horizontal="left"/>
    </xf>
    <xf numFmtId="164" fontId="4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 wrapText="1"/>
    </xf>
    <xf numFmtId="164" fontId="4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4" fontId="0" fillId="3" borderId="0" xfId="0" applyFill="1" applyAlignment="1">
      <alignment/>
    </xf>
    <xf numFmtId="166" fontId="4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4" fontId="6" fillId="3" borderId="0" xfId="0" applyFont="1" applyFill="1" applyAlignment="1">
      <alignment/>
    </xf>
    <xf numFmtId="164" fontId="6" fillId="4" borderId="0" xfId="0" applyFont="1" applyFill="1" applyAlignment="1">
      <alignment/>
    </xf>
    <xf numFmtId="164" fontId="0" fillId="4" borderId="0" xfId="0" applyFill="1" applyAlignment="1">
      <alignment/>
    </xf>
    <xf numFmtId="166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/>
    </xf>
    <xf numFmtId="167" fontId="6" fillId="4" borderId="0" xfId="0" applyNumberFormat="1" applyFont="1" applyFill="1" applyBorder="1" applyAlignment="1">
      <alignment horizontal="center" vertical="center"/>
    </xf>
    <xf numFmtId="167" fontId="0" fillId="4" borderId="0" xfId="0" applyNumberForma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vertical="center"/>
    </xf>
    <xf numFmtId="168" fontId="4" fillId="0" borderId="1" xfId="0" applyNumberFormat="1" applyFont="1" applyFill="1" applyBorder="1" applyAlignment="1">
      <alignment horizontal="left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/>
    </xf>
    <xf numFmtId="166" fontId="4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left" vertical="center" wrapText="1"/>
    </xf>
    <xf numFmtId="164" fontId="0" fillId="5" borderId="0" xfId="0" applyFill="1" applyAlignment="1">
      <alignment/>
    </xf>
    <xf numFmtId="164" fontId="0" fillId="2" borderId="0" xfId="0" applyFill="1" applyBorder="1" applyAlignment="1">
      <alignment/>
    </xf>
    <xf numFmtId="166" fontId="0" fillId="2" borderId="0" xfId="0" applyNumberFormat="1" applyFill="1" applyBorder="1" applyAlignment="1">
      <alignment horizontal="center"/>
    </xf>
    <xf numFmtId="164" fontId="0" fillId="2" borderId="0" xfId="0" applyFill="1" applyBorder="1" applyAlignment="1">
      <alignment wrapText="1"/>
    </xf>
    <xf numFmtId="169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/>
    </xf>
    <xf numFmtId="169" fontId="0" fillId="2" borderId="0" xfId="0" applyNumberFormat="1" applyFill="1" applyBorder="1" applyAlignment="1">
      <alignment/>
    </xf>
    <xf numFmtId="164" fontId="7" fillId="2" borderId="0" xfId="0" applyFont="1" applyFill="1" applyBorder="1" applyAlignment="1">
      <alignment wrapText="1"/>
    </xf>
    <xf numFmtId="169" fontId="7" fillId="2" borderId="0" xfId="0" applyNumberFormat="1" applyFont="1" applyFill="1" applyBorder="1" applyAlignment="1">
      <alignment/>
    </xf>
    <xf numFmtId="164" fontId="7" fillId="2" borderId="0" xfId="0" applyFont="1" applyFill="1" applyBorder="1" applyAlignment="1">
      <alignment/>
    </xf>
    <xf numFmtId="165" fontId="0" fillId="2" borderId="0" xfId="0" applyNumberFormat="1" applyFill="1" applyAlignment="1">
      <alignment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/>
    </xf>
    <xf numFmtId="164" fontId="10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164" fontId="11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vertical="center"/>
    </xf>
    <xf numFmtId="166" fontId="11" fillId="0" borderId="1" xfId="0" applyNumberFormat="1" applyFont="1" applyFill="1" applyBorder="1" applyAlignment="1">
      <alignment vertical="center"/>
    </xf>
    <xf numFmtId="164" fontId="11" fillId="0" borderId="1" xfId="0" applyFont="1" applyFill="1" applyBorder="1" applyAlignment="1">
      <alignment horizontal="center" vertical="center" wrapText="1"/>
    </xf>
    <xf numFmtId="164" fontId="5" fillId="0" borderId="1" xfId="20" applyFont="1" applyFill="1" applyBorder="1" applyAlignment="1">
      <alignment vertical="center" wrapText="1"/>
      <protection/>
    </xf>
    <xf numFmtId="164" fontId="11" fillId="0" borderId="1" xfId="0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169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64" fontId="0" fillId="2" borderId="0" xfId="0" applyFont="1" applyFill="1" applyAlignment="1">
      <alignment horizontal="right" wrapText="1"/>
    </xf>
    <xf numFmtId="167" fontId="13" fillId="0" borderId="0" xfId="0" applyNumberFormat="1" applyFont="1" applyFill="1" applyAlignment="1">
      <alignment/>
    </xf>
    <xf numFmtId="167" fontId="0" fillId="2" borderId="0" xfId="0" applyNumberFormat="1" applyFont="1" applyFill="1" applyAlignment="1">
      <alignment/>
    </xf>
    <xf numFmtId="169" fontId="0" fillId="2" borderId="0" xfId="0" applyNumberFormat="1" applyFont="1" applyFill="1" applyAlignment="1">
      <alignment/>
    </xf>
    <xf numFmtId="167" fontId="7" fillId="2" borderId="0" xfId="0" applyNumberFormat="1" applyFont="1" applyFill="1" applyAlignment="1">
      <alignment/>
    </xf>
    <xf numFmtId="164" fontId="0" fillId="2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дод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view="pageBreakPreview" zoomScale="75" zoomScaleNormal="75" zoomScaleSheetLayoutView="75" workbookViewId="0" topLeftCell="A82">
      <selection activeCell="D87" sqref="D87"/>
    </sheetView>
  </sheetViews>
  <sheetFormatPr defaultColWidth="9.00390625" defaultRowHeight="12.75"/>
  <cols>
    <col min="1" max="1" width="17.375" style="1" customWidth="1"/>
    <col min="2" max="2" width="12.00390625" style="1" customWidth="1"/>
    <col min="3" max="3" width="15.625" style="1" customWidth="1"/>
    <col min="4" max="4" width="91.625" style="2" customWidth="1"/>
    <col min="5" max="5" width="16.75390625" style="1" customWidth="1"/>
    <col min="6" max="6" width="15.375" style="1" customWidth="1"/>
    <col min="7" max="7" width="12.25390625" style="1" customWidth="1"/>
    <col min="8" max="8" width="12.375" style="1" customWidth="1"/>
    <col min="9" max="9" width="14.125" style="1" customWidth="1"/>
    <col min="10" max="10" width="11.0039062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2.00390625" style="1" customWidth="1"/>
    <col min="15" max="15" width="11.00390625" style="1" customWidth="1"/>
    <col min="16" max="16" width="16.00390625" style="1" customWidth="1"/>
    <col min="17" max="17" width="15.75390625" style="1" customWidth="1"/>
    <col min="18" max="16384" width="9.125" style="3" customWidth="1"/>
  </cols>
  <sheetData>
    <row r="1" ht="12.75">
      <c r="O1" s="1" t="s">
        <v>0</v>
      </c>
    </row>
    <row r="2" ht="12.75">
      <c r="O2" s="1" t="s">
        <v>1</v>
      </c>
    </row>
    <row r="3" spans="1:15" ht="18.75" customHeight="1">
      <c r="A3" s="4"/>
      <c r="B3" s="4"/>
      <c r="O3" s="1" t="s">
        <v>2</v>
      </c>
    </row>
    <row r="6" spans="4:15" ht="21.75" customHeight="1">
      <c r="D6" s="5" t="s">
        <v>3</v>
      </c>
      <c r="E6" s="5"/>
      <c r="F6" s="5"/>
      <c r="G6" s="5"/>
      <c r="H6" s="5"/>
      <c r="I6" s="5"/>
      <c r="J6" s="5"/>
      <c r="K6" s="5"/>
      <c r="L6" s="5"/>
      <c r="M6" s="5"/>
      <c r="O6" s="6"/>
    </row>
    <row r="7" spans="4:15" ht="10.5" customHeight="1">
      <c r="D7" s="7"/>
      <c r="E7" s="6"/>
      <c r="F7" s="6"/>
      <c r="G7" s="6"/>
      <c r="H7" s="6"/>
      <c r="I7" s="6"/>
      <c r="J7" s="6"/>
      <c r="K7" s="6"/>
      <c r="L7" s="6"/>
      <c r="O7" s="6"/>
    </row>
    <row r="8" ht="10.5" customHeight="1">
      <c r="Q8" s="8" t="s">
        <v>4</v>
      </c>
    </row>
    <row r="9" spans="1:17" ht="18" customHeight="1">
      <c r="A9" s="9" t="s">
        <v>5</v>
      </c>
      <c r="B9" s="9" t="s">
        <v>6</v>
      </c>
      <c r="C9" s="9" t="s">
        <v>7</v>
      </c>
      <c r="D9" s="9" t="s">
        <v>8</v>
      </c>
      <c r="E9" s="10" t="s">
        <v>9</v>
      </c>
      <c r="F9" s="10"/>
      <c r="G9" s="10"/>
      <c r="H9" s="10"/>
      <c r="I9" s="10"/>
      <c r="J9" s="11" t="s">
        <v>10</v>
      </c>
      <c r="K9" s="11"/>
      <c r="L9" s="11"/>
      <c r="M9" s="11"/>
      <c r="N9" s="11"/>
      <c r="O9" s="11"/>
      <c r="P9" s="11"/>
      <c r="Q9" s="9" t="s">
        <v>11</v>
      </c>
    </row>
    <row r="10" spans="1:17" ht="12.75" customHeight="1">
      <c r="A10" s="9"/>
      <c r="B10" s="9"/>
      <c r="C10" s="9"/>
      <c r="D10" s="9"/>
      <c r="E10" s="9" t="s">
        <v>12</v>
      </c>
      <c r="F10" s="12" t="s">
        <v>13</v>
      </c>
      <c r="G10" s="12"/>
      <c r="H10" s="12"/>
      <c r="I10" s="9" t="s">
        <v>14</v>
      </c>
      <c r="J10" s="9" t="s">
        <v>15</v>
      </c>
      <c r="K10" s="9" t="s">
        <v>16</v>
      </c>
      <c r="L10" s="13" t="s">
        <v>13</v>
      </c>
      <c r="M10" s="13"/>
      <c r="N10" s="9" t="s">
        <v>17</v>
      </c>
      <c r="O10" s="12" t="s">
        <v>18</v>
      </c>
      <c r="P10" s="12"/>
      <c r="Q10" s="9"/>
    </row>
    <row r="11" spans="1:17" ht="12.75" customHeight="1">
      <c r="A11" s="9"/>
      <c r="B11" s="9"/>
      <c r="C11" s="9"/>
      <c r="D11" s="9"/>
      <c r="E11" s="9"/>
      <c r="F11" s="9" t="s">
        <v>16</v>
      </c>
      <c r="G11" s="9" t="s">
        <v>19</v>
      </c>
      <c r="H11" s="9" t="s">
        <v>20</v>
      </c>
      <c r="I11" s="9"/>
      <c r="J11" s="9"/>
      <c r="K11" s="9"/>
      <c r="L11" s="9" t="s">
        <v>21</v>
      </c>
      <c r="M11" s="9" t="s">
        <v>20</v>
      </c>
      <c r="N11" s="9"/>
      <c r="O11" s="9" t="s">
        <v>22</v>
      </c>
      <c r="P11" s="14" t="s">
        <v>23</v>
      </c>
      <c r="Q11" s="9"/>
    </row>
    <row r="12" spans="1:17" ht="183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 t="s">
        <v>24</v>
      </c>
      <c r="Q12" s="9"/>
    </row>
    <row r="13" spans="1:17" ht="20.25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  <c r="Q13" s="14">
        <v>17</v>
      </c>
    </row>
    <row r="14" spans="1:17" s="19" customFormat="1" ht="24" customHeight="1">
      <c r="A14" s="15"/>
      <c r="B14" s="15" t="s">
        <v>25</v>
      </c>
      <c r="C14" s="16"/>
      <c r="D14" s="17" t="s">
        <v>26</v>
      </c>
      <c r="E14" s="18">
        <f>E15</f>
        <v>24680070</v>
      </c>
      <c r="F14" s="18">
        <f>F15</f>
        <v>24680070</v>
      </c>
      <c r="G14" s="18">
        <f>G15</f>
        <v>17752912</v>
      </c>
      <c r="H14" s="18">
        <f>H15</f>
        <v>1186422</v>
      </c>
      <c r="I14" s="18">
        <f>I15</f>
        <v>0</v>
      </c>
      <c r="J14" s="18">
        <f>J15</f>
        <v>0</v>
      </c>
      <c r="K14" s="18">
        <f>K15</f>
        <v>0</v>
      </c>
      <c r="L14" s="18">
        <f>L15</f>
        <v>0</v>
      </c>
      <c r="M14" s="18">
        <f>M15</f>
        <v>0</v>
      </c>
      <c r="N14" s="18">
        <f>N15</f>
        <v>0</v>
      </c>
      <c r="O14" s="18">
        <f>O15</f>
        <v>0</v>
      </c>
      <c r="P14" s="18">
        <f>P15</f>
        <v>0</v>
      </c>
      <c r="Q14" s="18">
        <f>Q15</f>
        <v>24680070</v>
      </c>
    </row>
    <row r="15" spans="1:17" ht="47.25" customHeight="1">
      <c r="A15" s="20"/>
      <c r="B15" s="20" t="s">
        <v>27</v>
      </c>
      <c r="C15" s="20" t="s">
        <v>28</v>
      </c>
      <c r="D15" s="21">
        <f>'Додаток 3'!E17</f>
        <v>0</v>
      </c>
      <c r="E15" s="22">
        <f>'Додаток 3'!F17+'Додаток 3'!F28+'Додаток 3'!F89+'Додаток 3'!F96+'Додаток 3'!F106</f>
        <v>24680070</v>
      </c>
      <c r="F15" s="22">
        <f>'Додаток 3'!G17+'Додаток 3'!G28+'Додаток 3'!G89+'Додаток 3'!G96+'Додаток 3'!G106</f>
        <v>24680070</v>
      </c>
      <c r="G15" s="22">
        <f>'Додаток 3'!H17+'Додаток 3'!H28+'Додаток 3'!H89+'Додаток 3'!H96+'Додаток 3'!H106</f>
        <v>17752912</v>
      </c>
      <c r="H15" s="22">
        <f>'Додаток 3'!I17+'Додаток 3'!I28+'Додаток 3'!I89+'Додаток 3'!I96+'Додаток 3'!I106</f>
        <v>1186422</v>
      </c>
      <c r="I15" s="22">
        <f>'Додаток 3'!J17+'Додаток 3'!J28+'Додаток 3'!J89+'Додаток 3'!J96+'Додаток 3'!J106</f>
        <v>0</v>
      </c>
      <c r="J15" s="22">
        <f>'Додаток 3'!K17+'Додаток 3'!K28+'Додаток 3'!K89+'Додаток 3'!K96+'Додаток 3'!K106</f>
        <v>0</v>
      </c>
      <c r="K15" s="22">
        <f>'Додаток 3'!L17+'Додаток 3'!L28+'Додаток 3'!L89+'Додаток 3'!L96+'Додаток 3'!L106</f>
        <v>0</v>
      </c>
      <c r="L15" s="22">
        <f>'Додаток 3'!M17+'Додаток 3'!M28+'Додаток 3'!M89+'Додаток 3'!M96+'Додаток 3'!M106</f>
        <v>0</v>
      </c>
      <c r="M15" s="22">
        <f>'Додаток 3'!N17+'Додаток 3'!N28+'Додаток 3'!N89+'Додаток 3'!N96+'Додаток 3'!N106</f>
        <v>0</v>
      </c>
      <c r="N15" s="22">
        <f>'Додаток 3'!O17+'Додаток 3'!O28+'Додаток 3'!O89+'Додаток 3'!O96+'Додаток 3'!O106</f>
        <v>0</v>
      </c>
      <c r="O15" s="22">
        <f>'Додаток 3'!P17+'Додаток 3'!P28+'Додаток 3'!P89+'Додаток 3'!P96+'Додаток 3'!P106</f>
        <v>0</v>
      </c>
      <c r="P15" s="22">
        <f>'Додаток 3'!Q17+'Додаток 3'!Q28+'Додаток 3'!Q89+'Додаток 3'!Q96+'Додаток 3'!Q106</f>
        <v>0</v>
      </c>
      <c r="Q15" s="22">
        <f>'Додаток 3'!R17+'Додаток 3'!R28+'Додаток 3'!R89+'Додаток 3'!R96+'Додаток 3'!R106</f>
        <v>24680070</v>
      </c>
    </row>
    <row r="16" spans="1:17" s="23" customFormat="1" ht="18.75" customHeight="1">
      <c r="A16" s="15"/>
      <c r="B16" s="15" t="s">
        <v>29</v>
      </c>
      <c r="C16" s="15"/>
      <c r="D16" s="17" t="s">
        <v>30</v>
      </c>
      <c r="E16" s="18">
        <f>E25+E27+E31+E33+E37+E39+E43+E45+E47+E49+E51+E53+E55+E57+E59+E62+E64+E66+E68+E70+E72+E75+E77+E73</f>
        <v>341503148</v>
      </c>
      <c r="F16" s="18">
        <f>F25+F27+F31+F33+F37+F39+F43+F45+F47+F49+F51+F53+F55+F57+F59+F62+F64+F66+F68+F70+F72+F75+F77+F73</f>
        <v>341503148</v>
      </c>
      <c r="G16" s="18">
        <f>G25+G27+G31+G33+G37+G39+G43+G45+G47+G49+G51+G53+G55+G57+G59+G62+G64+G66+G68+G70+G72+G75+G77+G73</f>
        <v>6681923</v>
      </c>
      <c r="H16" s="18">
        <f>H25+H27+H31+H33+H37+H39+H43+H45+H47+H49+H51+H53+H55+H57+H59+H62+H64+H66+H68+H70+H72+H75+H77+H73</f>
        <v>269066</v>
      </c>
      <c r="I16" s="18">
        <f>I25+I27+I31+I33+I37+I39+I43+I45+I47+I49+I51+I53+I55+I57+I59+I62+I64+I66+I68+I70+I72+I75+I77+I73</f>
        <v>0</v>
      </c>
      <c r="J16" s="18">
        <f>J25+J27+J31+J33+J37+J39+J43+J45+J47+J49+J51+J53+J55+J57+J59+J62+J64+J66+J68+J70+J72+J75+J77+J73</f>
        <v>87657</v>
      </c>
      <c r="K16" s="18">
        <f>K25+K27+K31+K33+K37+K39+K43+K45+K47+K49+K51+K53+K55+K57+K59+K62+K64+K66+K68+K70+K72+K75+K77+K73</f>
        <v>87657</v>
      </c>
      <c r="L16" s="18">
        <f>L25+L27+L31+L33+L37+L39+L43+L45+L47+L49+L51+L53+L55+L57+L59+L62+L64+L66+L68+L70+L72+L75+L77+L73</f>
        <v>67014</v>
      </c>
      <c r="M16" s="18">
        <f>M25+M27+M31+M33+M37+M39+M43+M45+M47+M49+M51+M53+M55+M57+M59+M62+M64+M66+M68+M70+M72+M75+M77+M73</f>
        <v>0</v>
      </c>
      <c r="N16" s="18">
        <f>N25+N27+N31+N33+N37+N39+N43+N45+N47+N49+N51+N53+N55+N57+N59+N62+N64+N66+N68+N70+N72+N75+N77+N73</f>
        <v>0</v>
      </c>
      <c r="O16" s="18">
        <f>O25+O27+O31+O33+O37+O39+O43+O45+O47+O49+O51+O53+O55+O57+O59+O62+O64+O66+O68+O70+O72+O75+O77+O73</f>
        <v>0</v>
      </c>
      <c r="P16" s="18">
        <f>P25+P27+P31+P33+P37+P39+P43+P45+P47+P49+P51+P53+P55+P57+P59+P62+P64+P66+P68+P70+P72+P75+P77+P73</f>
        <v>0</v>
      </c>
      <c r="Q16" s="18">
        <f>Q25+Q27+Q31+Q33+Q37+Q39+Q43+Q45+Q47+Q49+Q51+Q53+Q55+Q57+Q59+Q62+Q64+Q66+Q68+Q70+Q72+Q75+Q77+Q73</f>
        <v>341590805</v>
      </c>
    </row>
    <row r="17" spans="1:17" s="19" customFormat="1" ht="17.25" customHeight="1">
      <c r="A17" s="15"/>
      <c r="B17" s="15"/>
      <c r="C17" s="15"/>
      <c r="D17" s="21">
        <f>'Додаток 3'!E30</f>
        <v>0</v>
      </c>
      <c r="E17" s="22">
        <f>E26+E38+E40+E74+E78</f>
        <v>36829532</v>
      </c>
      <c r="F17" s="22">
        <f>F26+F38+F40+F74+F78</f>
        <v>36829532</v>
      </c>
      <c r="G17" s="22">
        <f>G26+G38+G40+G74+G78</f>
        <v>77639</v>
      </c>
      <c r="H17" s="22">
        <f>H26+H38+H40+H74+H78</f>
        <v>0</v>
      </c>
      <c r="I17" s="22">
        <f>I26+I38+I40+I74+I78</f>
        <v>0</v>
      </c>
      <c r="J17" s="22">
        <f>J26+J38+J40+J74+J78</f>
        <v>0</v>
      </c>
      <c r="K17" s="22">
        <f>K26+K38+K40+K74+K78</f>
        <v>0</v>
      </c>
      <c r="L17" s="22">
        <f>L26+L38+L40+L74+L78</f>
        <v>0</v>
      </c>
      <c r="M17" s="22">
        <f>M26+M38+M40+M74+M78</f>
        <v>0</v>
      </c>
      <c r="N17" s="22">
        <f>N26+N38+N40+N74+N78</f>
        <v>0</v>
      </c>
      <c r="O17" s="22">
        <f>O26+O38+O40+O74+O78</f>
        <v>0</v>
      </c>
      <c r="P17" s="22">
        <f>P26+P38+P40+P74+P78</f>
        <v>0</v>
      </c>
      <c r="Q17" s="22">
        <f>Q26+Q38+Q40+Q74+Q78</f>
        <v>36829532</v>
      </c>
    </row>
    <row r="18" spans="1:17" s="19" customFormat="1" ht="81" customHeight="1">
      <c r="A18" s="15"/>
      <c r="B18" s="15"/>
      <c r="C18" s="15"/>
      <c r="D18" s="21">
        <f>'Додаток 3'!E31</f>
        <v>0</v>
      </c>
      <c r="E18" s="22">
        <f>E28</f>
        <v>130823300</v>
      </c>
      <c r="F18" s="22">
        <f>F28</f>
        <v>130823300</v>
      </c>
      <c r="G18" s="22">
        <f>G28</f>
        <v>0</v>
      </c>
      <c r="H18" s="22">
        <f>H28</f>
        <v>0</v>
      </c>
      <c r="I18" s="22">
        <f>I28</f>
        <v>0</v>
      </c>
      <c r="J18" s="22">
        <f>J28</f>
        <v>0</v>
      </c>
      <c r="K18" s="22">
        <f>K28</f>
        <v>0</v>
      </c>
      <c r="L18" s="22">
        <f>L28</f>
        <v>0</v>
      </c>
      <c r="M18" s="22">
        <f>M28</f>
        <v>0</v>
      </c>
      <c r="N18" s="22">
        <f>N28</f>
        <v>0</v>
      </c>
      <c r="O18" s="22">
        <f>O28</f>
        <v>0</v>
      </c>
      <c r="P18" s="22">
        <f>P28</f>
        <v>0</v>
      </c>
      <c r="Q18" s="22">
        <f>Q28</f>
        <v>130823300</v>
      </c>
    </row>
    <row r="19" spans="1:17" s="19" customFormat="1" ht="48" customHeight="1">
      <c r="A19" s="15"/>
      <c r="B19" s="15"/>
      <c r="C19" s="15"/>
      <c r="D19" s="21">
        <f>'Додаток 3'!E32</f>
        <v>0</v>
      </c>
      <c r="E19" s="22">
        <f>E32+E34</f>
        <v>47500</v>
      </c>
      <c r="F19" s="22">
        <f>F32+F34</f>
        <v>47500</v>
      </c>
      <c r="G19" s="22">
        <f>G32+G34</f>
        <v>0</v>
      </c>
      <c r="H19" s="22">
        <f>H32+H34</f>
        <v>0</v>
      </c>
      <c r="I19" s="22">
        <f>I32+I34</f>
        <v>0</v>
      </c>
      <c r="J19" s="22">
        <f>J32+J34</f>
        <v>0</v>
      </c>
      <c r="K19" s="22">
        <f>K32+K34</f>
        <v>0</v>
      </c>
      <c r="L19" s="22">
        <f>L32+L34</f>
        <v>0</v>
      </c>
      <c r="M19" s="22">
        <f>M32+M34</f>
        <v>0</v>
      </c>
      <c r="N19" s="22">
        <f>N32+N34</f>
        <v>0</v>
      </c>
      <c r="O19" s="22">
        <f>O32+O34</f>
        <v>0</v>
      </c>
      <c r="P19" s="22">
        <f>P32+P34</f>
        <v>0</v>
      </c>
      <c r="Q19" s="22">
        <f>Q32+Q34</f>
        <v>47500</v>
      </c>
    </row>
    <row r="20" spans="1:17" s="19" customFormat="1" ht="66.75" customHeight="1">
      <c r="A20" s="15"/>
      <c r="B20" s="15"/>
      <c r="C20" s="15"/>
      <c r="D20" s="21">
        <f>'Додаток 3'!E33</f>
        <v>0</v>
      </c>
      <c r="E20" s="22">
        <f>E44+E46+E48+E50+E52+E54+E56+E58+E60</f>
        <v>161400000</v>
      </c>
      <c r="F20" s="22">
        <f>F44+F46+F48+F50+F52+F54+F56+F58+F60</f>
        <v>161400000</v>
      </c>
      <c r="G20" s="22">
        <f>G44+G46+G48+G50+G52+G54+G56+G58+G60</f>
        <v>0</v>
      </c>
      <c r="H20" s="22">
        <f>H44+H46+H48+H50+H52+H54+H56+H58+H60</f>
        <v>0</v>
      </c>
      <c r="I20" s="22">
        <f>I44+I46+I48+I50+I52+I54+I56+I58+I60</f>
        <v>0</v>
      </c>
      <c r="J20" s="22">
        <f>J44+J46+J48+J50+J52+J54+J56+J58+J60</f>
        <v>0</v>
      </c>
      <c r="K20" s="22">
        <f>K44+K46+K48+K50+K52+K54+K56+K58+K60</f>
        <v>0</v>
      </c>
      <c r="L20" s="22">
        <f>L44+L46+L48+L50+L52+L54+L56+L58+L60</f>
        <v>0</v>
      </c>
      <c r="M20" s="22">
        <f>M44+M46+M48+M50+M52+M54+M56+M58+M60</f>
        <v>0</v>
      </c>
      <c r="N20" s="22">
        <f>N44+N46+N48+N50+N52+N54+N56+N58+N60</f>
        <v>0</v>
      </c>
      <c r="O20" s="22">
        <f>O44+O46+O48+O50+O52+O54+O56+O58+O60</f>
        <v>0</v>
      </c>
      <c r="P20" s="22">
        <f>P44+P46+P48+P50+P52+P54+P56+P58+P60</f>
        <v>0</v>
      </c>
      <c r="Q20" s="22">
        <f>Q44+Q46+Q48+Q50+Q52+Q54+Q56+Q58+Q60</f>
        <v>161400000</v>
      </c>
    </row>
    <row r="21" spans="1:17" s="19" customFormat="1" ht="115.5" customHeight="1">
      <c r="A21" s="15"/>
      <c r="B21" s="15"/>
      <c r="C21" s="15"/>
      <c r="D21" s="21">
        <f>'Додаток 3'!E34</f>
        <v>0</v>
      </c>
      <c r="E21" s="22">
        <f>E76</f>
        <v>1424094</v>
      </c>
      <c r="F21" s="22">
        <f>F76</f>
        <v>1424094</v>
      </c>
      <c r="G21" s="22">
        <f>G76</f>
        <v>0</v>
      </c>
      <c r="H21" s="22">
        <f>H76</f>
        <v>0</v>
      </c>
      <c r="I21" s="22">
        <f>I76</f>
        <v>0</v>
      </c>
      <c r="J21" s="22">
        <f>J76</f>
        <v>0</v>
      </c>
      <c r="K21" s="22">
        <f>K76</f>
        <v>0</v>
      </c>
      <c r="L21" s="22">
        <f>L76</f>
        <v>0</v>
      </c>
      <c r="M21" s="22">
        <f>M76</f>
        <v>0</v>
      </c>
      <c r="N21" s="22">
        <f>N76</f>
        <v>0</v>
      </c>
      <c r="O21" s="22">
        <f>O76</f>
        <v>0</v>
      </c>
      <c r="P21" s="22">
        <f>P76</f>
        <v>0</v>
      </c>
      <c r="Q21" s="22">
        <f>Q76</f>
        <v>1424094</v>
      </c>
    </row>
    <row r="22" spans="1:17" s="24" customFormat="1" ht="47.25" customHeight="1">
      <c r="A22" s="15"/>
      <c r="B22" s="15" t="s">
        <v>31</v>
      </c>
      <c r="C22" s="15"/>
      <c r="D22" s="17" t="s">
        <v>32</v>
      </c>
      <c r="E22" s="18">
        <f>E25+E27</f>
        <v>164045815</v>
      </c>
      <c r="F22" s="18">
        <f>F25+F27</f>
        <v>164045815</v>
      </c>
      <c r="G22" s="18">
        <f>G25+G27</f>
        <v>0</v>
      </c>
      <c r="H22" s="18">
        <f>H25+H27</f>
        <v>0</v>
      </c>
      <c r="I22" s="18">
        <f>I25+I27</f>
        <v>0</v>
      </c>
      <c r="J22" s="18">
        <f>J25+J27</f>
        <v>0</v>
      </c>
      <c r="K22" s="18">
        <f>K25+K27</f>
        <v>0</v>
      </c>
      <c r="L22" s="18">
        <f>L25+L27</f>
        <v>0</v>
      </c>
      <c r="M22" s="18">
        <f>M25+M27</f>
        <v>0</v>
      </c>
      <c r="N22" s="18">
        <f>N25+N27</f>
        <v>0</v>
      </c>
      <c r="O22" s="18">
        <f>O25+O27</f>
        <v>0</v>
      </c>
      <c r="P22" s="18">
        <f>P25+P27</f>
        <v>0</v>
      </c>
      <c r="Q22" s="18">
        <f>Q25+Q27</f>
        <v>164045815</v>
      </c>
    </row>
    <row r="23" spans="1:17" s="25" customFormat="1" ht="18" customHeight="1">
      <c r="A23" s="15"/>
      <c r="B23" s="15"/>
      <c r="C23" s="15"/>
      <c r="D23" s="21">
        <f>'Додаток 3'!E36</f>
        <v>0</v>
      </c>
      <c r="E23" s="22">
        <f>E26</f>
        <v>33222515</v>
      </c>
      <c r="F23" s="22">
        <f>F26</f>
        <v>33222515</v>
      </c>
      <c r="G23" s="22">
        <f>G26</f>
        <v>0</v>
      </c>
      <c r="H23" s="22">
        <f>H26</f>
        <v>0</v>
      </c>
      <c r="I23" s="22">
        <f>I26</f>
        <v>0</v>
      </c>
      <c r="J23" s="22">
        <f>J26</f>
        <v>0</v>
      </c>
      <c r="K23" s="22">
        <f>K26</f>
        <v>0</v>
      </c>
      <c r="L23" s="22">
        <f>L26</f>
        <v>0</v>
      </c>
      <c r="M23" s="22">
        <f>M26</f>
        <v>0</v>
      </c>
      <c r="N23" s="22">
        <f>N26</f>
        <v>0</v>
      </c>
      <c r="O23" s="22">
        <f>O26</f>
        <v>0</v>
      </c>
      <c r="P23" s="22">
        <f>P26</f>
        <v>0</v>
      </c>
      <c r="Q23" s="22">
        <f>Q26</f>
        <v>33222515</v>
      </c>
    </row>
    <row r="24" spans="1:17" s="25" customFormat="1" ht="80.25" customHeight="1">
      <c r="A24" s="15"/>
      <c r="B24" s="15"/>
      <c r="C24" s="15"/>
      <c r="D24" s="21">
        <f>'Додаток 3'!E37</f>
        <v>0</v>
      </c>
      <c r="E24" s="22">
        <f>E28</f>
        <v>130823300</v>
      </c>
      <c r="F24" s="22">
        <f>F28</f>
        <v>130823300</v>
      </c>
      <c r="G24" s="22">
        <f>G28</f>
        <v>0</v>
      </c>
      <c r="H24" s="22">
        <f>H28</f>
        <v>0</v>
      </c>
      <c r="I24" s="22">
        <f>I28</f>
        <v>0</v>
      </c>
      <c r="J24" s="22">
        <f>J28</f>
        <v>0</v>
      </c>
      <c r="K24" s="22">
        <f>K28</f>
        <v>0</v>
      </c>
      <c r="L24" s="22">
        <f>L28</f>
        <v>0</v>
      </c>
      <c r="M24" s="22">
        <f>M28</f>
        <v>0</v>
      </c>
      <c r="N24" s="22">
        <f>N28</f>
        <v>0</v>
      </c>
      <c r="O24" s="22">
        <f>O28</f>
        <v>0</v>
      </c>
      <c r="P24" s="22">
        <f>P28</f>
        <v>0</v>
      </c>
      <c r="Q24" s="22">
        <f>Q28</f>
        <v>130823300</v>
      </c>
    </row>
    <row r="25" spans="1:107" s="19" customFormat="1" ht="36" customHeight="1">
      <c r="A25" s="20"/>
      <c r="B25" s="20" t="s">
        <v>33</v>
      </c>
      <c r="C25" s="20" t="s">
        <v>34</v>
      </c>
      <c r="D25" s="21">
        <f>'Додаток 3'!E38</f>
        <v>0</v>
      </c>
      <c r="E25" s="22">
        <f>'Додаток 3'!F38</f>
        <v>33222515</v>
      </c>
      <c r="F25" s="22">
        <f>'Додаток 3'!G38</f>
        <v>33222515</v>
      </c>
      <c r="G25" s="22">
        <f>'Додаток 3'!H38</f>
        <v>0</v>
      </c>
      <c r="H25" s="22">
        <f>'Додаток 3'!I38</f>
        <v>0</v>
      </c>
      <c r="I25" s="22">
        <f>'Додаток 3'!J38</f>
        <v>0</v>
      </c>
      <c r="J25" s="22">
        <f>'Додаток 3'!K38</f>
        <v>0</v>
      </c>
      <c r="K25" s="22">
        <f>'Додаток 3'!L38</f>
        <v>0</v>
      </c>
      <c r="L25" s="22">
        <f>'Додаток 3'!M38</f>
        <v>0</v>
      </c>
      <c r="M25" s="22">
        <f>'Додаток 3'!N38</f>
        <v>0</v>
      </c>
      <c r="N25" s="22">
        <f>'Додаток 3'!O38</f>
        <v>0</v>
      </c>
      <c r="O25" s="22">
        <f>'Додаток 3'!P38</f>
        <v>0</v>
      </c>
      <c r="P25" s="22">
        <f>'Додаток 3'!Q38</f>
        <v>0</v>
      </c>
      <c r="Q25" s="22">
        <f>'Додаток 3'!R38</f>
        <v>33222515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</row>
    <row r="26" spans="1:17" ht="20.25" customHeight="1">
      <c r="A26" s="20"/>
      <c r="B26" s="20"/>
      <c r="C26" s="20"/>
      <c r="D26" s="21">
        <f>'Додаток 3'!E39</f>
        <v>0</v>
      </c>
      <c r="E26" s="22">
        <f>'Додаток 3'!F39</f>
        <v>33222515</v>
      </c>
      <c r="F26" s="22">
        <f>'Додаток 3'!G39</f>
        <v>33222515</v>
      </c>
      <c r="G26" s="22">
        <f>'Додаток 3'!H39</f>
        <v>0</v>
      </c>
      <c r="H26" s="22">
        <f>'Додаток 3'!I39</f>
        <v>0</v>
      </c>
      <c r="I26" s="22">
        <f>'Додаток 3'!J39</f>
        <v>0</v>
      </c>
      <c r="J26" s="22">
        <f>'Додаток 3'!K39</f>
        <v>0</v>
      </c>
      <c r="K26" s="22">
        <f>'Додаток 3'!L39</f>
        <v>0</v>
      </c>
      <c r="L26" s="22">
        <f>'Додаток 3'!M39</f>
        <v>0</v>
      </c>
      <c r="M26" s="22">
        <f>'Додаток 3'!N39</f>
        <v>0</v>
      </c>
      <c r="N26" s="22">
        <f>'Додаток 3'!O39</f>
        <v>0</v>
      </c>
      <c r="O26" s="22">
        <f>'Додаток 3'!P39</f>
        <v>0</v>
      </c>
      <c r="P26" s="22">
        <f>'Додаток 3'!Q39</f>
        <v>0</v>
      </c>
      <c r="Q26" s="22">
        <f>'Додаток 3'!R39</f>
        <v>33222515</v>
      </c>
    </row>
    <row r="27" spans="1:17" ht="34.5" customHeight="1">
      <c r="A27" s="26"/>
      <c r="B27" s="26" t="s">
        <v>35</v>
      </c>
      <c r="C27" s="20" t="s">
        <v>36</v>
      </c>
      <c r="D27" s="27">
        <f>'Додаток 3'!E40</f>
        <v>0</v>
      </c>
      <c r="E27" s="22">
        <f>'Додаток 3'!F40</f>
        <v>130823300</v>
      </c>
      <c r="F27" s="22">
        <f>'Додаток 3'!G40</f>
        <v>130823300</v>
      </c>
      <c r="G27" s="22">
        <f>'Додаток 3'!H40</f>
        <v>0</v>
      </c>
      <c r="H27" s="22">
        <f>'Додаток 3'!I40</f>
        <v>0</v>
      </c>
      <c r="I27" s="22">
        <f>'Додаток 3'!J40</f>
        <v>0</v>
      </c>
      <c r="J27" s="22">
        <f>'Додаток 3'!K40</f>
        <v>0</v>
      </c>
      <c r="K27" s="22">
        <f>'Додаток 3'!L40</f>
        <v>0</v>
      </c>
      <c r="L27" s="22">
        <f>'Додаток 3'!M40</f>
        <v>0</v>
      </c>
      <c r="M27" s="22">
        <f>'Додаток 3'!N40</f>
        <v>0</v>
      </c>
      <c r="N27" s="22">
        <f>'Додаток 3'!O40</f>
        <v>0</v>
      </c>
      <c r="O27" s="22">
        <f>'Додаток 3'!P40</f>
        <v>0</v>
      </c>
      <c r="P27" s="22">
        <f>'Додаток 3'!Q40</f>
        <v>0</v>
      </c>
      <c r="Q27" s="22">
        <f>'Додаток 3'!R40</f>
        <v>130823300</v>
      </c>
    </row>
    <row r="28" spans="1:17" ht="79.5" customHeight="1">
      <c r="A28" s="9"/>
      <c r="B28" s="9"/>
      <c r="C28" s="28"/>
      <c r="D28" s="27">
        <f>'Додаток 3'!E41</f>
        <v>0</v>
      </c>
      <c r="E28" s="22">
        <f>'Додаток 3'!F41</f>
        <v>130823300</v>
      </c>
      <c r="F28" s="22">
        <f>'Додаток 3'!G41</f>
        <v>130823300</v>
      </c>
      <c r="G28" s="22">
        <f>'Додаток 3'!H41</f>
        <v>0</v>
      </c>
      <c r="H28" s="22">
        <f>'Додаток 3'!I41</f>
        <v>0</v>
      </c>
      <c r="I28" s="22">
        <f>'Додаток 3'!J41</f>
        <v>0</v>
      </c>
      <c r="J28" s="22">
        <f>'Додаток 3'!K41</f>
        <v>0</v>
      </c>
      <c r="K28" s="22">
        <f>'Додаток 3'!L41</f>
        <v>0</v>
      </c>
      <c r="L28" s="22">
        <f>'Додаток 3'!M41</f>
        <v>0</v>
      </c>
      <c r="M28" s="22">
        <f>'Додаток 3'!N41</f>
        <v>0</v>
      </c>
      <c r="N28" s="22">
        <f>'Додаток 3'!O41</f>
        <v>0</v>
      </c>
      <c r="O28" s="22">
        <f>'Додаток 3'!P41</f>
        <v>0</v>
      </c>
      <c r="P28" s="22">
        <f>'Додаток 3'!Q41</f>
        <v>0</v>
      </c>
      <c r="Q28" s="22">
        <f>'Додаток 3'!R41</f>
        <v>130823300</v>
      </c>
    </row>
    <row r="29" spans="1:18" s="24" customFormat="1" ht="36.75" customHeight="1">
      <c r="A29" s="15"/>
      <c r="B29" s="15" t="s">
        <v>37</v>
      </c>
      <c r="C29" s="15"/>
      <c r="D29" s="17" t="s">
        <v>38</v>
      </c>
      <c r="E29" s="18">
        <f aca="true" t="shared" si="0" ref="E29:E30">E31+E33</f>
        <v>47500</v>
      </c>
      <c r="F29" s="18">
        <f aca="true" t="shared" si="1" ref="F29:F30">F31+F33</f>
        <v>47500</v>
      </c>
      <c r="G29" s="18">
        <f aca="true" t="shared" si="2" ref="G29:G30">G31+G33</f>
        <v>0</v>
      </c>
      <c r="H29" s="18">
        <f aca="true" t="shared" si="3" ref="H29:H30">H31+H33</f>
        <v>0</v>
      </c>
      <c r="I29" s="18">
        <f aca="true" t="shared" si="4" ref="I29:I30">I31+I33</f>
        <v>0</v>
      </c>
      <c r="J29" s="18">
        <f aca="true" t="shared" si="5" ref="J29:J30">J31+J33</f>
        <v>0</v>
      </c>
      <c r="K29" s="18">
        <f aca="true" t="shared" si="6" ref="K29:K30">K31+K33</f>
        <v>0</v>
      </c>
      <c r="L29" s="18">
        <f aca="true" t="shared" si="7" ref="L29:L30">L31+L33</f>
        <v>0</v>
      </c>
      <c r="M29" s="18">
        <f aca="true" t="shared" si="8" ref="M29:M30">M31+M33</f>
        <v>0</v>
      </c>
      <c r="N29" s="18">
        <f aca="true" t="shared" si="9" ref="N29:N30">N31+N33</f>
        <v>0</v>
      </c>
      <c r="O29" s="18">
        <f aca="true" t="shared" si="10" ref="O29:O30">O31+O33</f>
        <v>0</v>
      </c>
      <c r="P29" s="18">
        <f aca="true" t="shared" si="11" ref="P29:P30">P31+P33</f>
        <v>0</v>
      </c>
      <c r="Q29" s="18">
        <f aca="true" t="shared" si="12" ref="Q29:Q30">Q31+Q33</f>
        <v>47500</v>
      </c>
      <c r="R29" s="29"/>
    </row>
    <row r="30" spans="1:18" s="25" customFormat="1" ht="48" customHeight="1">
      <c r="A30" s="20"/>
      <c r="B30" s="15"/>
      <c r="C30" s="15"/>
      <c r="D30" s="21">
        <f>'Додаток 3'!E43</f>
        <v>0</v>
      </c>
      <c r="E30" s="22">
        <f t="shared" si="0"/>
        <v>47500</v>
      </c>
      <c r="F30" s="22">
        <f t="shared" si="1"/>
        <v>47500</v>
      </c>
      <c r="G30" s="22">
        <f t="shared" si="2"/>
        <v>0</v>
      </c>
      <c r="H30" s="22">
        <f t="shared" si="3"/>
        <v>0</v>
      </c>
      <c r="I30" s="22">
        <f t="shared" si="4"/>
        <v>0</v>
      </c>
      <c r="J30" s="22">
        <f t="shared" si="5"/>
        <v>0</v>
      </c>
      <c r="K30" s="22">
        <f t="shared" si="6"/>
        <v>0</v>
      </c>
      <c r="L30" s="22">
        <f t="shared" si="7"/>
        <v>0</v>
      </c>
      <c r="M30" s="22">
        <f t="shared" si="8"/>
        <v>0</v>
      </c>
      <c r="N30" s="22">
        <f t="shared" si="9"/>
        <v>0</v>
      </c>
      <c r="O30" s="22">
        <f t="shared" si="10"/>
        <v>0</v>
      </c>
      <c r="P30" s="22">
        <f t="shared" si="11"/>
        <v>0</v>
      </c>
      <c r="Q30" s="22">
        <f t="shared" si="12"/>
        <v>47500</v>
      </c>
      <c r="R30" s="30"/>
    </row>
    <row r="31" spans="1:17" ht="36.75" customHeight="1">
      <c r="A31" s="20"/>
      <c r="B31" s="31">
        <f>'Додаток 3'!C44</f>
        <v>0</v>
      </c>
      <c r="C31" s="31">
        <f>'Додаток 3'!D44</f>
        <v>0</v>
      </c>
      <c r="D31" s="32">
        <f>'Додаток 3'!E44</f>
        <v>0</v>
      </c>
      <c r="E31" s="22">
        <f>'Додаток 3'!F44</f>
        <v>1190</v>
      </c>
      <c r="F31" s="22">
        <f>'Додаток 3'!G44</f>
        <v>1190</v>
      </c>
      <c r="G31" s="22">
        <f>'Додаток 3'!H44</f>
        <v>0</v>
      </c>
      <c r="H31" s="22">
        <f>'Додаток 3'!I44</f>
        <v>0</v>
      </c>
      <c r="I31" s="22">
        <f>'Додаток 3'!J44</f>
        <v>0</v>
      </c>
      <c r="J31" s="22">
        <f>'Додаток 3'!K44</f>
        <v>0</v>
      </c>
      <c r="K31" s="22">
        <f>'Додаток 3'!L44</f>
        <v>0</v>
      </c>
      <c r="L31" s="22">
        <f>'Додаток 3'!M44</f>
        <v>0</v>
      </c>
      <c r="M31" s="22">
        <f>'Додаток 3'!N44</f>
        <v>0</v>
      </c>
      <c r="N31" s="22">
        <f>'Додаток 3'!O44</f>
        <v>0</v>
      </c>
      <c r="O31" s="22">
        <f>'Додаток 3'!P44</f>
        <v>0</v>
      </c>
      <c r="P31" s="22">
        <f>'Додаток 3'!Q44</f>
        <v>0</v>
      </c>
      <c r="Q31" s="22">
        <f>'Додаток 3'!R44</f>
        <v>1190</v>
      </c>
    </row>
    <row r="32" spans="1:17" ht="49.5" customHeight="1">
      <c r="A32" s="20"/>
      <c r="B32" s="20"/>
      <c r="C32" s="20"/>
      <c r="D32" s="32">
        <f>'Додаток 3'!E45</f>
        <v>0</v>
      </c>
      <c r="E32" s="22">
        <f>'Додаток 3'!F45</f>
        <v>1190</v>
      </c>
      <c r="F32" s="22">
        <f>'Додаток 3'!G45</f>
        <v>1190</v>
      </c>
      <c r="G32" s="22">
        <f>'Додаток 3'!H45</f>
        <v>0</v>
      </c>
      <c r="H32" s="22">
        <f>'Додаток 3'!I45</f>
        <v>0</v>
      </c>
      <c r="I32" s="22">
        <f>'Додаток 3'!J45</f>
        <v>0</v>
      </c>
      <c r="J32" s="22">
        <f>'Додаток 3'!K45</f>
        <v>0</v>
      </c>
      <c r="K32" s="22">
        <f>'Додаток 3'!L45</f>
        <v>0</v>
      </c>
      <c r="L32" s="22">
        <f>'Додаток 3'!M45</f>
        <v>0</v>
      </c>
      <c r="M32" s="22">
        <f>'Додаток 3'!N45</f>
        <v>0</v>
      </c>
      <c r="N32" s="22">
        <f>'Додаток 3'!O45</f>
        <v>0</v>
      </c>
      <c r="O32" s="22">
        <f>'Додаток 3'!P45</f>
        <v>0</v>
      </c>
      <c r="P32" s="22">
        <f>'Додаток 3'!Q45</f>
        <v>0</v>
      </c>
      <c r="Q32" s="22">
        <f>'Додаток 3'!R45</f>
        <v>1190</v>
      </c>
    </row>
    <row r="33" spans="1:17" ht="36" customHeight="1">
      <c r="A33" s="20"/>
      <c r="B33" s="31">
        <f>'Додаток 3'!C46</f>
        <v>0</v>
      </c>
      <c r="C33" s="31">
        <f>'Додаток 3'!D46</f>
        <v>0</v>
      </c>
      <c r="D33" s="32">
        <f>'Додаток 3'!E46</f>
        <v>0</v>
      </c>
      <c r="E33" s="22">
        <f>'Додаток 3'!F46</f>
        <v>46310</v>
      </c>
      <c r="F33" s="22">
        <f>'Додаток 3'!G46</f>
        <v>46310</v>
      </c>
      <c r="G33" s="22">
        <f>'Додаток 3'!H46</f>
        <v>0</v>
      </c>
      <c r="H33" s="22">
        <f>'Додаток 3'!I46</f>
        <v>0</v>
      </c>
      <c r="I33" s="22">
        <f>'Додаток 3'!J46</f>
        <v>0</v>
      </c>
      <c r="J33" s="22">
        <f>'Додаток 3'!K46</f>
        <v>0</v>
      </c>
      <c r="K33" s="22">
        <f>'Додаток 3'!L46</f>
        <v>0</v>
      </c>
      <c r="L33" s="22">
        <f>'Додаток 3'!M46</f>
        <v>0</v>
      </c>
      <c r="M33" s="22">
        <f>'Додаток 3'!N46</f>
        <v>0</v>
      </c>
      <c r="N33" s="22">
        <f>'Додаток 3'!O46</f>
        <v>0</v>
      </c>
      <c r="O33" s="22">
        <f>'Додаток 3'!P46</f>
        <v>0</v>
      </c>
      <c r="P33" s="22">
        <f>'Додаток 3'!Q46</f>
        <v>0</v>
      </c>
      <c r="Q33" s="22">
        <f>'Додаток 3'!R46</f>
        <v>46310</v>
      </c>
    </row>
    <row r="34" spans="1:17" ht="52.5" customHeight="1">
      <c r="A34" s="20"/>
      <c r="B34" s="20"/>
      <c r="C34" s="20"/>
      <c r="D34" s="32">
        <f>'Додаток 3'!E47</f>
        <v>0</v>
      </c>
      <c r="E34" s="22">
        <f>'Додаток 3'!F47</f>
        <v>46310</v>
      </c>
      <c r="F34" s="22">
        <f>'Додаток 3'!G47</f>
        <v>46310</v>
      </c>
      <c r="G34" s="22">
        <f>'Додаток 3'!H47</f>
        <v>0</v>
      </c>
      <c r="H34" s="22">
        <f>'Додаток 3'!I47</f>
        <v>0</v>
      </c>
      <c r="I34" s="22">
        <f>'Додаток 3'!J47</f>
        <v>0</v>
      </c>
      <c r="J34" s="22">
        <f>'Додаток 3'!K47</f>
        <v>0</v>
      </c>
      <c r="K34" s="22">
        <f>'Додаток 3'!L47</f>
        <v>0</v>
      </c>
      <c r="L34" s="22">
        <f>'Додаток 3'!M47</f>
        <v>0</v>
      </c>
      <c r="M34" s="22">
        <f>'Додаток 3'!N47</f>
        <v>0</v>
      </c>
      <c r="N34" s="22">
        <f>'Додаток 3'!O47</f>
        <v>0</v>
      </c>
      <c r="O34" s="22">
        <f>'Додаток 3'!P47</f>
        <v>0</v>
      </c>
      <c r="P34" s="22">
        <f>'Додаток 3'!Q47</f>
        <v>0</v>
      </c>
      <c r="Q34" s="22">
        <f>'Додаток 3'!R47</f>
        <v>46310</v>
      </c>
    </row>
    <row r="35" spans="1:17" s="24" customFormat="1" ht="49.5" customHeight="1">
      <c r="A35" s="15"/>
      <c r="B35" s="15" t="s">
        <v>39</v>
      </c>
      <c r="C35" s="33"/>
      <c r="D35" s="17" t="s">
        <v>40</v>
      </c>
      <c r="E35" s="18">
        <f>'Додаток 3'!F48</f>
        <v>950000</v>
      </c>
      <c r="F35" s="18">
        <f>'Додаток 3'!G48</f>
        <v>950000</v>
      </c>
      <c r="G35" s="18">
        <f>'Додаток 3'!H48</f>
        <v>0</v>
      </c>
      <c r="H35" s="18">
        <f>'Додаток 3'!I48</f>
        <v>0</v>
      </c>
      <c r="I35" s="18">
        <f>'Додаток 3'!J48</f>
        <v>0</v>
      </c>
      <c r="J35" s="18">
        <f>'Додаток 3'!K48</f>
        <v>0</v>
      </c>
      <c r="K35" s="18">
        <f>'Додаток 3'!L48</f>
        <v>0</v>
      </c>
      <c r="L35" s="18">
        <f>'Додаток 3'!M48</f>
        <v>0</v>
      </c>
      <c r="M35" s="18">
        <f>'Додаток 3'!N48</f>
        <v>0</v>
      </c>
      <c r="N35" s="18">
        <f>'Додаток 3'!O48</f>
        <v>0</v>
      </c>
      <c r="O35" s="18">
        <f>'Додаток 3'!P48</f>
        <v>0</v>
      </c>
      <c r="P35" s="18">
        <f>'Додаток 3'!Q48</f>
        <v>0</v>
      </c>
      <c r="Q35" s="18">
        <f>'Додаток 3'!R48</f>
        <v>950000</v>
      </c>
    </row>
    <row r="36" spans="1:17" s="25" customFormat="1" ht="17.25" customHeight="1">
      <c r="A36" s="15"/>
      <c r="B36" s="15"/>
      <c r="C36" s="33"/>
      <c r="D36" s="21">
        <f>'Додаток 3'!E49</f>
        <v>0</v>
      </c>
      <c r="E36" s="22">
        <f>E38+E40</f>
        <v>950000</v>
      </c>
      <c r="F36" s="22">
        <f>F38+F40</f>
        <v>950000</v>
      </c>
      <c r="G36" s="22">
        <f>G38+G40</f>
        <v>0</v>
      </c>
      <c r="H36" s="22">
        <f>H38+H40</f>
        <v>0</v>
      </c>
      <c r="I36" s="22">
        <f>I38+I40</f>
        <v>0</v>
      </c>
      <c r="J36" s="22">
        <f>J38+J40</f>
        <v>0</v>
      </c>
      <c r="K36" s="22">
        <f>K38+K40</f>
        <v>0</v>
      </c>
      <c r="L36" s="22">
        <f>L38+L40</f>
        <v>0</v>
      </c>
      <c r="M36" s="22">
        <f>M38+M40</f>
        <v>0</v>
      </c>
      <c r="N36" s="22">
        <f>N38+N40</f>
        <v>0</v>
      </c>
      <c r="O36" s="22">
        <f>O38+O40</f>
        <v>0</v>
      </c>
      <c r="P36" s="22">
        <f>P38+P40</f>
        <v>0</v>
      </c>
      <c r="Q36" s="22">
        <f>Q38+Q40</f>
        <v>950000</v>
      </c>
    </row>
    <row r="37" spans="1:17" ht="23.25" customHeight="1">
      <c r="A37" s="20"/>
      <c r="B37" s="31">
        <f>'Додаток 3'!C50</f>
        <v>0</v>
      </c>
      <c r="C37" s="31">
        <f>'Додаток 3'!D50</f>
        <v>0</v>
      </c>
      <c r="D37" s="34">
        <f>'Додаток 3'!E50</f>
        <v>0</v>
      </c>
      <c r="E37" s="22">
        <f>'Додаток 3'!F50</f>
        <v>250000</v>
      </c>
      <c r="F37" s="22">
        <f>'Додаток 3'!G50</f>
        <v>250000</v>
      </c>
      <c r="G37" s="22">
        <f>'Додаток 3'!H50</f>
        <v>0</v>
      </c>
      <c r="H37" s="22">
        <f>'Додаток 3'!I50</f>
        <v>0</v>
      </c>
      <c r="I37" s="22">
        <f>'Додаток 3'!J50</f>
        <v>0</v>
      </c>
      <c r="J37" s="22">
        <f>'Додаток 3'!K50</f>
        <v>0</v>
      </c>
      <c r="K37" s="22">
        <f>'Додаток 3'!L50</f>
        <v>0</v>
      </c>
      <c r="L37" s="22">
        <f>'Додаток 3'!M50</f>
        <v>0</v>
      </c>
      <c r="M37" s="22">
        <f>'Додаток 3'!N50</f>
        <v>0</v>
      </c>
      <c r="N37" s="22">
        <f>'Додаток 3'!O50</f>
        <v>0</v>
      </c>
      <c r="O37" s="22">
        <f>'Додаток 3'!P50</f>
        <v>0</v>
      </c>
      <c r="P37" s="22">
        <f>'Додаток 3'!Q50</f>
        <v>0</v>
      </c>
      <c r="Q37" s="22">
        <f>'Додаток 3'!R50</f>
        <v>250000</v>
      </c>
    </row>
    <row r="38" spans="1:17" ht="18.75" customHeight="1">
      <c r="A38" s="20"/>
      <c r="B38" s="20"/>
      <c r="C38" s="20"/>
      <c r="D38" s="34">
        <f>'Додаток 3'!E51</f>
        <v>0</v>
      </c>
      <c r="E38" s="22">
        <f>'Додаток 3'!F51</f>
        <v>250000</v>
      </c>
      <c r="F38" s="22">
        <f>'Додаток 3'!G51</f>
        <v>250000</v>
      </c>
      <c r="G38" s="22">
        <f>'Додаток 3'!H51</f>
        <v>0</v>
      </c>
      <c r="H38" s="22">
        <f>'Додаток 3'!I51</f>
        <v>0</v>
      </c>
      <c r="I38" s="22">
        <f>'Додаток 3'!J51</f>
        <v>0</v>
      </c>
      <c r="J38" s="22">
        <f>'Додаток 3'!K51</f>
        <v>0</v>
      </c>
      <c r="K38" s="22">
        <f>'Додаток 3'!L51</f>
        <v>0</v>
      </c>
      <c r="L38" s="22">
        <f>'Додаток 3'!M51</f>
        <v>0</v>
      </c>
      <c r="M38" s="22">
        <f>'Додаток 3'!N51</f>
        <v>0</v>
      </c>
      <c r="N38" s="22">
        <f>'Додаток 3'!O51</f>
        <v>0</v>
      </c>
      <c r="O38" s="22">
        <f>'Додаток 3'!P51</f>
        <v>0</v>
      </c>
      <c r="P38" s="22">
        <f>'Додаток 3'!Q51</f>
        <v>0</v>
      </c>
      <c r="Q38" s="22">
        <f>'Додаток 3'!R51</f>
        <v>250000</v>
      </c>
    </row>
    <row r="39" spans="1:17" ht="19.5" customHeight="1">
      <c r="A39" s="26"/>
      <c r="B39" s="31">
        <f>'Додаток 3'!C52</f>
        <v>0</v>
      </c>
      <c r="C39" s="31">
        <f>'Додаток 3'!D52</f>
        <v>0</v>
      </c>
      <c r="D39" s="34">
        <f>'Додаток 3'!E52</f>
        <v>0</v>
      </c>
      <c r="E39" s="22">
        <f>'Додаток 3'!F52</f>
        <v>700000</v>
      </c>
      <c r="F39" s="22">
        <f>'Додаток 3'!G52</f>
        <v>700000</v>
      </c>
      <c r="G39" s="22">
        <f>'Додаток 3'!H52</f>
        <v>0</v>
      </c>
      <c r="H39" s="22">
        <f>'Додаток 3'!I52</f>
        <v>0</v>
      </c>
      <c r="I39" s="22">
        <f>'Додаток 3'!J52</f>
        <v>0</v>
      </c>
      <c r="J39" s="22">
        <f>'Додаток 3'!K52</f>
        <v>0</v>
      </c>
      <c r="K39" s="22">
        <f>'Додаток 3'!L52</f>
        <v>0</v>
      </c>
      <c r="L39" s="22">
        <f>'Додаток 3'!M52</f>
        <v>0</v>
      </c>
      <c r="M39" s="22">
        <f>'Додаток 3'!N52</f>
        <v>0</v>
      </c>
      <c r="N39" s="22">
        <f>'Додаток 3'!O52</f>
        <v>0</v>
      </c>
      <c r="O39" s="22">
        <f>'Додаток 3'!P52</f>
        <v>0</v>
      </c>
      <c r="P39" s="22">
        <f>'Додаток 3'!Q52</f>
        <v>0</v>
      </c>
      <c r="Q39" s="22">
        <f>'Додаток 3'!R52</f>
        <v>700000</v>
      </c>
    </row>
    <row r="40" spans="1:17" ht="18" customHeight="1">
      <c r="A40" s="26"/>
      <c r="B40" s="26"/>
      <c r="C40" s="20"/>
      <c r="D40" s="34">
        <f>'Додаток 3'!E53</f>
        <v>0</v>
      </c>
      <c r="E40" s="22">
        <f>'Додаток 3'!F53</f>
        <v>700000</v>
      </c>
      <c r="F40" s="22">
        <f>'Додаток 3'!G53</f>
        <v>700000</v>
      </c>
      <c r="G40" s="22">
        <f>'Додаток 3'!H53</f>
        <v>0</v>
      </c>
      <c r="H40" s="22">
        <f>'Додаток 3'!I53</f>
        <v>0</v>
      </c>
      <c r="I40" s="22">
        <f>'Додаток 3'!J53</f>
        <v>0</v>
      </c>
      <c r="J40" s="22">
        <f>'Додаток 3'!K53</f>
        <v>0</v>
      </c>
      <c r="K40" s="22">
        <f>'Додаток 3'!L53</f>
        <v>0</v>
      </c>
      <c r="L40" s="22">
        <f>'Додаток 3'!M53</f>
        <v>0</v>
      </c>
      <c r="M40" s="22">
        <f>'Додаток 3'!N53</f>
        <v>0</v>
      </c>
      <c r="N40" s="22">
        <f>'Додаток 3'!O53</f>
        <v>0</v>
      </c>
      <c r="O40" s="22">
        <f>'Додаток 3'!P53</f>
        <v>0</v>
      </c>
      <c r="P40" s="22">
        <f>'Додаток 3'!Q53</f>
        <v>0</v>
      </c>
      <c r="Q40" s="22">
        <f>'Додаток 3'!R53</f>
        <v>700000</v>
      </c>
    </row>
    <row r="41" spans="1:17" s="25" customFormat="1" ht="33" customHeight="1">
      <c r="A41" s="26"/>
      <c r="B41" s="35" t="s">
        <v>41</v>
      </c>
      <c r="C41" s="15"/>
      <c r="D41" s="36" t="s">
        <v>42</v>
      </c>
      <c r="E41" s="22">
        <f aca="true" t="shared" si="13" ref="E41:E42">E43+E45+E47+E49+E51+E53+E55+E57</f>
        <v>156395000</v>
      </c>
      <c r="F41" s="22">
        <f aca="true" t="shared" si="14" ref="F41:F42">F43+F45+F47+F49+F51+F53+F55+F57</f>
        <v>156395000</v>
      </c>
      <c r="G41" s="22">
        <f aca="true" t="shared" si="15" ref="G41:G42">G43+G45+G47+G49+G51+G53+G55+G57</f>
        <v>0</v>
      </c>
      <c r="H41" s="22">
        <f aca="true" t="shared" si="16" ref="H41:H42">H43+H45+H47+H49+H51+H53+H55+H57</f>
        <v>0</v>
      </c>
      <c r="I41" s="22">
        <f aca="true" t="shared" si="17" ref="I41:I42">I43+I45+I47+I49+I51+I53+I55+I57</f>
        <v>0</v>
      </c>
      <c r="J41" s="22">
        <f aca="true" t="shared" si="18" ref="J41:J42">J43+J45+J47+J49+J51+J53+J55+J57</f>
        <v>0</v>
      </c>
      <c r="K41" s="22">
        <f aca="true" t="shared" si="19" ref="K41:K42">K43+K45+K47+K49+K51+K53+K55+K57</f>
        <v>0</v>
      </c>
      <c r="L41" s="22">
        <f aca="true" t="shared" si="20" ref="L41:L42">L43+L45+L47+L49+L51+L53+L55+L57</f>
        <v>0</v>
      </c>
      <c r="M41" s="22">
        <f aca="true" t="shared" si="21" ref="M41:M42">M43+M45+M47+M49+M51+M53+M55+M57</f>
        <v>0</v>
      </c>
      <c r="N41" s="22">
        <f aca="true" t="shared" si="22" ref="N41:N42">N43+N45+N47+N49+N51+N53+N55+N57</f>
        <v>0</v>
      </c>
      <c r="O41" s="22">
        <f aca="true" t="shared" si="23" ref="O41:O42">O43+O45+O47+O49+O51+O53+O55+O57</f>
        <v>0</v>
      </c>
      <c r="P41" s="22">
        <f aca="true" t="shared" si="24" ref="P41:P42">P43+P45+P47+P49+P51+P53+P55+P57</f>
        <v>0</v>
      </c>
      <c r="Q41" s="22">
        <f aca="true" t="shared" si="25" ref="Q41:Q42">Q43+Q45+Q47+Q49+Q51+Q53+Q55+Q57</f>
        <v>156395000</v>
      </c>
    </row>
    <row r="42" spans="1:17" s="25" customFormat="1" ht="64.5" customHeight="1">
      <c r="A42" s="26"/>
      <c r="B42" s="35"/>
      <c r="C42" s="15"/>
      <c r="D42" s="27">
        <f>'Додаток 3'!E55</f>
        <v>0</v>
      </c>
      <c r="E42" s="22">
        <f t="shared" si="13"/>
        <v>156395000</v>
      </c>
      <c r="F42" s="22">
        <f t="shared" si="14"/>
        <v>156395000</v>
      </c>
      <c r="G42" s="22">
        <f t="shared" si="15"/>
        <v>0</v>
      </c>
      <c r="H42" s="22">
        <f t="shared" si="16"/>
        <v>0</v>
      </c>
      <c r="I42" s="22">
        <f t="shared" si="17"/>
        <v>0</v>
      </c>
      <c r="J42" s="22">
        <f t="shared" si="18"/>
        <v>0</v>
      </c>
      <c r="K42" s="22">
        <f t="shared" si="19"/>
        <v>0</v>
      </c>
      <c r="L42" s="22">
        <f t="shared" si="20"/>
        <v>0</v>
      </c>
      <c r="M42" s="22">
        <f t="shared" si="21"/>
        <v>0</v>
      </c>
      <c r="N42" s="22">
        <f t="shared" si="22"/>
        <v>0</v>
      </c>
      <c r="O42" s="22">
        <f t="shared" si="23"/>
        <v>0</v>
      </c>
      <c r="P42" s="22">
        <f t="shared" si="24"/>
        <v>0</v>
      </c>
      <c r="Q42" s="22">
        <f t="shared" si="25"/>
        <v>156395000</v>
      </c>
    </row>
    <row r="43" spans="1:17" ht="21" customHeight="1">
      <c r="A43" s="20"/>
      <c r="B43" s="20" t="s">
        <v>43</v>
      </c>
      <c r="C43" s="20" t="s">
        <v>44</v>
      </c>
      <c r="D43" s="21">
        <f>'Додаток 3'!E56</f>
        <v>0</v>
      </c>
      <c r="E43" s="22">
        <f>'Додаток 3'!F56</f>
        <v>1400500</v>
      </c>
      <c r="F43" s="22">
        <f>'Додаток 3'!G56</f>
        <v>1400500</v>
      </c>
      <c r="G43" s="22">
        <f>'Додаток 3'!H56</f>
        <v>0</v>
      </c>
      <c r="H43" s="22">
        <f>'Додаток 3'!I56</f>
        <v>0</v>
      </c>
      <c r="I43" s="22">
        <f>'Додаток 3'!J56</f>
        <v>0</v>
      </c>
      <c r="J43" s="22">
        <f>'Додаток 3'!K56</f>
        <v>0</v>
      </c>
      <c r="K43" s="22">
        <f>'Додаток 3'!L56</f>
        <v>0</v>
      </c>
      <c r="L43" s="22">
        <f>'Додаток 3'!M56</f>
        <v>0</v>
      </c>
      <c r="M43" s="22">
        <f>'Додаток 3'!N56</f>
        <v>0</v>
      </c>
      <c r="N43" s="22">
        <f>'Додаток 3'!O56</f>
        <v>0</v>
      </c>
      <c r="O43" s="22">
        <f>'Додаток 3'!P56</f>
        <v>0</v>
      </c>
      <c r="P43" s="22">
        <f>'Додаток 3'!Q56</f>
        <v>0</v>
      </c>
      <c r="Q43" s="22">
        <f>'Додаток 3'!R56</f>
        <v>1400500</v>
      </c>
    </row>
    <row r="44" spans="1:17" ht="69.75" customHeight="1">
      <c r="A44" s="20"/>
      <c r="B44" s="20"/>
      <c r="C44" s="28"/>
      <c r="D44" s="21">
        <f>'Додаток 3'!E57</f>
        <v>0</v>
      </c>
      <c r="E44" s="22">
        <f>'Додаток 3'!F57</f>
        <v>1400500</v>
      </c>
      <c r="F44" s="22">
        <f>'Додаток 3'!G57</f>
        <v>1400500</v>
      </c>
      <c r="G44" s="22">
        <f>'Додаток 3'!H57</f>
        <v>0</v>
      </c>
      <c r="H44" s="22">
        <f>'Додаток 3'!I57</f>
        <v>0</v>
      </c>
      <c r="I44" s="22">
        <f>'Додаток 3'!J57</f>
        <v>0</v>
      </c>
      <c r="J44" s="22">
        <f>'Додаток 3'!K57</f>
        <v>0</v>
      </c>
      <c r="K44" s="22">
        <f>'Додаток 3'!L57</f>
        <v>0</v>
      </c>
      <c r="L44" s="22">
        <f>'Додаток 3'!M57</f>
        <v>0</v>
      </c>
      <c r="M44" s="22">
        <f>'Додаток 3'!N57</f>
        <v>0</v>
      </c>
      <c r="N44" s="22">
        <f>'Додаток 3'!O57</f>
        <v>0</v>
      </c>
      <c r="O44" s="22">
        <f>'Додаток 3'!P57</f>
        <v>0</v>
      </c>
      <c r="P44" s="22">
        <f>'Додаток 3'!Q57</f>
        <v>0</v>
      </c>
      <c r="Q44" s="22">
        <f>'Додаток 3'!R57</f>
        <v>1400500</v>
      </c>
    </row>
    <row r="45" spans="1:17" ht="22.5" customHeight="1">
      <c r="A45" s="20"/>
      <c r="B45" s="20" t="s">
        <v>45</v>
      </c>
      <c r="C45" s="20" t="s">
        <v>44</v>
      </c>
      <c r="D45" s="21">
        <f>'Додаток 3'!E58</f>
        <v>0</v>
      </c>
      <c r="E45" s="22">
        <f>'Додаток 3'!F58</f>
        <v>82002500</v>
      </c>
      <c r="F45" s="22">
        <f>'Додаток 3'!G58</f>
        <v>82002500</v>
      </c>
      <c r="G45" s="22">
        <f>'Додаток 3'!H58</f>
        <v>0</v>
      </c>
      <c r="H45" s="22">
        <f>'Додаток 3'!I58</f>
        <v>0</v>
      </c>
      <c r="I45" s="22">
        <f>'Додаток 3'!J58</f>
        <v>0</v>
      </c>
      <c r="J45" s="22">
        <f>'Додаток 3'!K58</f>
        <v>0</v>
      </c>
      <c r="K45" s="22">
        <f>'Додаток 3'!L58</f>
        <v>0</v>
      </c>
      <c r="L45" s="22">
        <f>'Додаток 3'!M58</f>
        <v>0</v>
      </c>
      <c r="M45" s="22">
        <f>'Додаток 3'!N58</f>
        <v>0</v>
      </c>
      <c r="N45" s="22">
        <f>'Додаток 3'!O58</f>
        <v>0</v>
      </c>
      <c r="O45" s="22">
        <f>'Додаток 3'!P58</f>
        <v>0</v>
      </c>
      <c r="P45" s="22">
        <f>'Додаток 3'!Q58</f>
        <v>0</v>
      </c>
      <c r="Q45" s="22">
        <f>'Додаток 3'!R58</f>
        <v>82002500</v>
      </c>
    </row>
    <row r="46" spans="1:17" ht="69" customHeight="1">
      <c r="A46" s="20"/>
      <c r="B46" s="20"/>
      <c r="C46" s="28"/>
      <c r="D46" s="21">
        <f>'Додаток 3'!E59</f>
        <v>0</v>
      </c>
      <c r="E46" s="22">
        <f>'Додаток 3'!F59</f>
        <v>82002500</v>
      </c>
      <c r="F46" s="22">
        <f>'Додаток 3'!G59</f>
        <v>82002500</v>
      </c>
      <c r="G46" s="22">
        <f>'Додаток 3'!H59</f>
        <v>0</v>
      </c>
      <c r="H46" s="22">
        <f>'Додаток 3'!I59</f>
        <v>0</v>
      </c>
      <c r="I46" s="22">
        <f>'Додаток 3'!J59</f>
        <v>0</v>
      </c>
      <c r="J46" s="22">
        <f>'Додаток 3'!K59</f>
        <v>0</v>
      </c>
      <c r="K46" s="22">
        <f>'Додаток 3'!L59</f>
        <v>0</v>
      </c>
      <c r="L46" s="22">
        <f>'Додаток 3'!M59</f>
        <v>0</v>
      </c>
      <c r="M46" s="22">
        <f>'Додаток 3'!N59</f>
        <v>0</v>
      </c>
      <c r="N46" s="22">
        <f>'Додаток 3'!O59</f>
        <v>0</v>
      </c>
      <c r="O46" s="22">
        <f>'Додаток 3'!P59</f>
        <v>0</v>
      </c>
      <c r="P46" s="22">
        <f>'Додаток 3'!Q59</f>
        <v>0</v>
      </c>
      <c r="Q46" s="22">
        <f>'Додаток 3'!R59</f>
        <v>82002500</v>
      </c>
    </row>
    <row r="47" spans="1:17" ht="24.75" customHeight="1">
      <c r="A47" s="20"/>
      <c r="B47" s="20" t="s">
        <v>46</v>
      </c>
      <c r="C47" s="20" t="s">
        <v>44</v>
      </c>
      <c r="D47" s="21">
        <f>'Додаток 3'!E60</f>
        <v>0</v>
      </c>
      <c r="E47" s="22">
        <f>'Додаток 3'!F60</f>
        <v>7903000</v>
      </c>
      <c r="F47" s="22">
        <f>'Додаток 3'!G60</f>
        <v>7903000</v>
      </c>
      <c r="G47" s="22">
        <f>'Додаток 3'!H60</f>
        <v>0</v>
      </c>
      <c r="H47" s="22">
        <f>'Додаток 3'!I60</f>
        <v>0</v>
      </c>
      <c r="I47" s="22">
        <f>'Додаток 3'!J60</f>
        <v>0</v>
      </c>
      <c r="J47" s="22">
        <f>'Додаток 3'!K60</f>
        <v>0</v>
      </c>
      <c r="K47" s="22">
        <f>'Додаток 3'!L60</f>
        <v>0</v>
      </c>
      <c r="L47" s="22">
        <f>'Додаток 3'!M60</f>
        <v>0</v>
      </c>
      <c r="M47" s="22">
        <f>'Додаток 3'!N60</f>
        <v>0</v>
      </c>
      <c r="N47" s="22">
        <f>'Додаток 3'!O60</f>
        <v>0</v>
      </c>
      <c r="O47" s="22">
        <f>'Додаток 3'!P60</f>
        <v>0</v>
      </c>
      <c r="P47" s="22">
        <f>'Додаток 3'!Q60</f>
        <v>0</v>
      </c>
      <c r="Q47" s="22">
        <f>'Додаток 3'!R60</f>
        <v>7903000</v>
      </c>
    </row>
    <row r="48" spans="1:17" ht="66.75" customHeight="1">
      <c r="A48" s="20"/>
      <c r="B48" s="20"/>
      <c r="C48" s="20"/>
      <c r="D48" s="21">
        <f>'Додаток 3'!E61</f>
        <v>0</v>
      </c>
      <c r="E48" s="22">
        <f>'Додаток 3'!F61</f>
        <v>7903000</v>
      </c>
      <c r="F48" s="22">
        <f>'Додаток 3'!G61</f>
        <v>7903000</v>
      </c>
      <c r="G48" s="22">
        <f>'Додаток 3'!H61</f>
        <v>0</v>
      </c>
      <c r="H48" s="22">
        <f>'Додаток 3'!I61</f>
        <v>0</v>
      </c>
      <c r="I48" s="22">
        <f>'Додаток 3'!J61</f>
        <v>0</v>
      </c>
      <c r="J48" s="22">
        <f>'Додаток 3'!K61</f>
        <v>0</v>
      </c>
      <c r="K48" s="22">
        <f>'Додаток 3'!L61</f>
        <v>0</v>
      </c>
      <c r="L48" s="22">
        <f>'Додаток 3'!M61</f>
        <v>0</v>
      </c>
      <c r="M48" s="22">
        <f>'Додаток 3'!N61</f>
        <v>0</v>
      </c>
      <c r="N48" s="22">
        <f>'Додаток 3'!O61</f>
        <v>0</v>
      </c>
      <c r="O48" s="22">
        <f>'Додаток 3'!P61</f>
        <v>0</v>
      </c>
      <c r="P48" s="22">
        <f>'Додаток 3'!Q61</f>
        <v>0</v>
      </c>
      <c r="Q48" s="22">
        <f>'Додаток 3'!R61</f>
        <v>7903000</v>
      </c>
    </row>
    <row r="49" spans="1:17" ht="22.5" customHeight="1">
      <c r="A49" s="20"/>
      <c r="B49" s="20" t="s">
        <v>47</v>
      </c>
      <c r="C49" s="20" t="s">
        <v>44</v>
      </c>
      <c r="D49" s="21">
        <f>'Додаток 3'!E62</f>
        <v>0</v>
      </c>
      <c r="E49" s="22">
        <f>'Додаток 3'!F62</f>
        <v>21003500</v>
      </c>
      <c r="F49" s="22">
        <f>'Додаток 3'!G62</f>
        <v>21003500</v>
      </c>
      <c r="G49" s="22">
        <f>'Додаток 3'!H62</f>
        <v>0</v>
      </c>
      <c r="H49" s="22">
        <f>'Додаток 3'!I62</f>
        <v>0</v>
      </c>
      <c r="I49" s="22">
        <f>'Додаток 3'!J62</f>
        <v>0</v>
      </c>
      <c r="J49" s="22">
        <f>'Додаток 3'!K62</f>
        <v>0</v>
      </c>
      <c r="K49" s="22">
        <f>'Додаток 3'!L62</f>
        <v>0</v>
      </c>
      <c r="L49" s="22">
        <f>'Додаток 3'!M62</f>
        <v>0</v>
      </c>
      <c r="M49" s="22">
        <f>'Додаток 3'!N62</f>
        <v>0</v>
      </c>
      <c r="N49" s="22">
        <f>'Додаток 3'!O62</f>
        <v>0</v>
      </c>
      <c r="O49" s="22">
        <f>'Додаток 3'!P62</f>
        <v>0</v>
      </c>
      <c r="P49" s="22">
        <f>'Додаток 3'!Q62</f>
        <v>0</v>
      </c>
      <c r="Q49" s="22">
        <f>'Додаток 3'!R62</f>
        <v>21003500</v>
      </c>
    </row>
    <row r="50" spans="1:17" ht="69" customHeight="1">
      <c r="A50" s="20"/>
      <c r="B50" s="20"/>
      <c r="C50" s="20"/>
      <c r="D50" s="21">
        <f>'Додаток 3'!E63</f>
        <v>0</v>
      </c>
      <c r="E50" s="22">
        <f>'Додаток 3'!F63</f>
        <v>21003500</v>
      </c>
      <c r="F50" s="22">
        <f>'Додаток 3'!G63</f>
        <v>21003500</v>
      </c>
      <c r="G50" s="22">
        <f>'Додаток 3'!H63</f>
        <v>0</v>
      </c>
      <c r="H50" s="22">
        <f>'Додаток 3'!I63</f>
        <v>0</v>
      </c>
      <c r="I50" s="22">
        <f>'Додаток 3'!J63</f>
        <v>0</v>
      </c>
      <c r="J50" s="22">
        <f>'Додаток 3'!K63</f>
        <v>0</v>
      </c>
      <c r="K50" s="22">
        <f>'Додаток 3'!L63</f>
        <v>0</v>
      </c>
      <c r="L50" s="22">
        <f>'Додаток 3'!M63</f>
        <v>0</v>
      </c>
      <c r="M50" s="22">
        <f>'Додаток 3'!N63</f>
        <v>0</v>
      </c>
      <c r="N50" s="22">
        <f>'Додаток 3'!O63</f>
        <v>0</v>
      </c>
      <c r="O50" s="22">
        <f>'Додаток 3'!P63</f>
        <v>0</v>
      </c>
      <c r="P50" s="22">
        <f>'Додаток 3'!Q63</f>
        <v>0</v>
      </c>
      <c r="Q50" s="22">
        <f>'Додаток 3'!R63</f>
        <v>21003500</v>
      </c>
    </row>
    <row r="51" spans="1:17" ht="21.75" customHeight="1">
      <c r="A51" s="20"/>
      <c r="B51" s="20" t="s">
        <v>48</v>
      </c>
      <c r="C51" s="20" t="s">
        <v>44</v>
      </c>
      <c r="D51" s="21">
        <f>'Додаток 3'!E64</f>
        <v>0</v>
      </c>
      <c r="E51" s="22">
        <f>'Додаток 3'!F64</f>
        <v>1000300</v>
      </c>
      <c r="F51" s="22">
        <f>'Додаток 3'!G64</f>
        <v>1000300</v>
      </c>
      <c r="G51" s="22">
        <f>'Додаток 3'!H64</f>
        <v>0</v>
      </c>
      <c r="H51" s="22">
        <f>'Додаток 3'!I64</f>
        <v>0</v>
      </c>
      <c r="I51" s="22">
        <f>'Додаток 3'!J64</f>
        <v>0</v>
      </c>
      <c r="J51" s="22">
        <f>'Додаток 3'!K64</f>
        <v>0</v>
      </c>
      <c r="K51" s="22">
        <f>'Додаток 3'!L64</f>
        <v>0</v>
      </c>
      <c r="L51" s="22">
        <f>'Додаток 3'!M64</f>
        <v>0</v>
      </c>
      <c r="M51" s="22">
        <f>'Додаток 3'!N64</f>
        <v>0</v>
      </c>
      <c r="N51" s="22">
        <f>'Додаток 3'!O64</f>
        <v>0</v>
      </c>
      <c r="O51" s="22">
        <f>'Додаток 3'!P64</f>
        <v>0</v>
      </c>
      <c r="P51" s="22">
        <f>'Додаток 3'!Q64</f>
        <v>0</v>
      </c>
      <c r="Q51" s="22">
        <f>'Додаток 3'!R64</f>
        <v>1000300</v>
      </c>
    </row>
    <row r="52" spans="1:17" ht="67.5" customHeight="1">
      <c r="A52" s="20"/>
      <c r="B52" s="20"/>
      <c r="C52" s="28"/>
      <c r="D52" s="21">
        <f>'Додаток 3'!E65</f>
        <v>0</v>
      </c>
      <c r="E52" s="22">
        <f>'Додаток 3'!F65</f>
        <v>1000300</v>
      </c>
      <c r="F52" s="22">
        <f>'Додаток 3'!G65</f>
        <v>1000300</v>
      </c>
      <c r="G52" s="22">
        <f>'Додаток 3'!H65</f>
        <v>0</v>
      </c>
      <c r="H52" s="22">
        <f>'Додаток 3'!I65</f>
        <v>0</v>
      </c>
      <c r="I52" s="22">
        <f>'Додаток 3'!J65</f>
        <v>0</v>
      </c>
      <c r="J52" s="22">
        <f>'Додаток 3'!K65</f>
        <v>0</v>
      </c>
      <c r="K52" s="22">
        <f>'Додаток 3'!L65</f>
        <v>0</v>
      </c>
      <c r="L52" s="22">
        <f>'Додаток 3'!M65</f>
        <v>0</v>
      </c>
      <c r="M52" s="22">
        <f>'Додаток 3'!N65</f>
        <v>0</v>
      </c>
      <c r="N52" s="22">
        <f>'Додаток 3'!O65</f>
        <v>0</v>
      </c>
      <c r="O52" s="22">
        <f>'Додаток 3'!P65</f>
        <v>0</v>
      </c>
      <c r="P52" s="22">
        <f>'Додаток 3'!Q65</f>
        <v>0</v>
      </c>
      <c r="Q52" s="22">
        <f>'Додаток 3'!R65</f>
        <v>1000300</v>
      </c>
    </row>
    <row r="53" spans="1:17" ht="17.25" customHeight="1">
      <c r="A53" s="20"/>
      <c r="B53" s="20" t="s">
        <v>49</v>
      </c>
      <c r="C53" s="20" t="s">
        <v>44</v>
      </c>
      <c r="D53" s="21">
        <f>'Додаток 3'!E66</f>
        <v>0</v>
      </c>
      <c r="E53" s="22">
        <f>'Додаток 3'!F66</f>
        <v>537040</v>
      </c>
      <c r="F53" s="22">
        <f>'Додаток 3'!G66</f>
        <v>537040</v>
      </c>
      <c r="G53" s="22">
        <f>'Додаток 3'!H66</f>
        <v>0</v>
      </c>
      <c r="H53" s="22">
        <f>'Додаток 3'!I66</f>
        <v>0</v>
      </c>
      <c r="I53" s="22">
        <f>'Додаток 3'!J66</f>
        <v>0</v>
      </c>
      <c r="J53" s="22">
        <f>'Додаток 3'!K66</f>
        <v>0</v>
      </c>
      <c r="K53" s="22">
        <f>'Додаток 3'!L66</f>
        <v>0</v>
      </c>
      <c r="L53" s="22">
        <f>'Додаток 3'!M66</f>
        <v>0</v>
      </c>
      <c r="M53" s="22">
        <f>'Додаток 3'!N66</f>
        <v>0</v>
      </c>
      <c r="N53" s="22">
        <f>'Додаток 3'!O66</f>
        <v>0</v>
      </c>
      <c r="O53" s="22">
        <f>'Додаток 3'!P66</f>
        <v>0</v>
      </c>
      <c r="P53" s="22">
        <f>'Додаток 3'!Q66</f>
        <v>0</v>
      </c>
      <c r="Q53" s="22">
        <f>'Додаток 3'!R66</f>
        <v>537040</v>
      </c>
    </row>
    <row r="54" spans="1:17" ht="67.5" customHeight="1">
      <c r="A54" s="20"/>
      <c r="B54" s="20"/>
      <c r="C54" s="28"/>
      <c r="D54" s="21">
        <f>'Додаток 3'!E67</f>
        <v>0</v>
      </c>
      <c r="E54" s="22">
        <f>'Додаток 3'!F67</f>
        <v>537040</v>
      </c>
      <c r="F54" s="22">
        <f>'Додаток 3'!G67</f>
        <v>537040</v>
      </c>
      <c r="G54" s="22">
        <f>'Додаток 3'!H67</f>
        <v>0</v>
      </c>
      <c r="H54" s="22">
        <f>'Додаток 3'!I67</f>
        <v>0</v>
      </c>
      <c r="I54" s="22">
        <f>'Додаток 3'!J67</f>
        <v>0</v>
      </c>
      <c r="J54" s="22">
        <f>'Додаток 3'!K67</f>
        <v>0</v>
      </c>
      <c r="K54" s="22">
        <f>'Додаток 3'!L67</f>
        <v>0</v>
      </c>
      <c r="L54" s="22">
        <f>'Додаток 3'!M67</f>
        <v>0</v>
      </c>
      <c r="M54" s="22">
        <f>'Додаток 3'!N67</f>
        <v>0</v>
      </c>
      <c r="N54" s="22">
        <f>'Додаток 3'!O67</f>
        <v>0</v>
      </c>
      <c r="O54" s="22">
        <f>'Додаток 3'!P67</f>
        <v>0</v>
      </c>
      <c r="P54" s="22">
        <f>'Додаток 3'!Q67</f>
        <v>0</v>
      </c>
      <c r="Q54" s="22">
        <f>'Додаток 3'!R67</f>
        <v>537040</v>
      </c>
    </row>
    <row r="55" spans="1:17" ht="23.25" customHeight="1">
      <c r="A55" s="20"/>
      <c r="B55" s="20" t="s">
        <v>50</v>
      </c>
      <c r="C55" s="20" t="s">
        <v>44</v>
      </c>
      <c r="D55" s="21">
        <f>'Додаток 3'!E68</f>
        <v>0</v>
      </c>
      <c r="E55" s="22">
        <f>'Додаток 3'!F68</f>
        <v>16097000</v>
      </c>
      <c r="F55" s="22">
        <f>'Додаток 3'!G68</f>
        <v>16097000</v>
      </c>
      <c r="G55" s="22">
        <f>'Додаток 3'!H68</f>
        <v>0</v>
      </c>
      <c r="H55" s="22">
        <f>'Додаток 3'!I68</f>
        <v>0</v>
      </c>
      <c r="I55" s="22">
        <f>'Додаток 3'!J68</f>
        <v>0</v>
      </c>
      <c r="J55" s="22">
        <f>'Додаток 3'!K68</f>
        <v>0</v>
      </c>
      <c r="K55" s="22">
        <f>'Додаток 3'!L68</f>
        <v>0</v>
      </c>
      <c r="L55" s="22">
        <f>'Додаток 3'!M68</f>
        <v>0</v>
      </c>
      <c r="M55" s="22">
        <f>'Додаток 3'!N68</f>
        <v>0</v>
      </c>
      <c r="N55" s="22">
        <f>'Додаток 3'!O68</f>
        <v>0</v>
      </c>
      <c r="O55" s="22">
        <f>'Додаток 3'!P68</f>
        <v>0</v>
      </c>
      <c r="P55" s="22">
        <f>'Додаток 3'!Q68</f>
        <v>0</v>
      </c>
      <c r="Q55" s="22">
        <f>'Додаток 3'!R68</f>
        <v>16097000</v>
      </c>
    </row>
    <row r="56" spans="1:17" ht="63.75" customHeight="1">
      <c r="A56" s="20"/>
      <c r="B56" s="20"/>
      <c r="C56" s="28"/>
      <c r="D56" s="21">
        <f>'Додаток 3'!E69</f>
        <v>0</v>
      </c>
      <c r="E56" s="22">
        <f>'Додаток 3'!F69</f>
        <v>16097000</v>
      </c>
      <c r="F56" s="22">
        <f>'Додаток 3'!G69</f>
        <v>16097000</v>
      </c>
      <c r="G56" s="22">
        <f>'Додаток 3'!H69</f>
        <v>0</v>
      </c>
      <c r="H56" s="22">
        <f>'Додаток 3'!I69</f>
        <v>0</v>
      </c>
      <c r="I56" s="22">
        <f>'Додаток 3'!J69</f>
        <v>0</v>
      </c>
      <c r="J56" s="22">
        <f>'Додаток 3'!K69</f>
        <v>0</v>
      </c>
      <c r="K56" s="22">
        <f>'Додаток 3'!L69</f>
        <v>0</v>
      </c>
      <c r="L56" s="22">
        <f>'Додаток 3'!M69</f>
        <v>0</v>
      </c>
      <c r="M56" s="22">
        <f>'Додаток 3'!N69</f>
        <v>0</v>
      </c>
      <c r="N56" s="22">
        <f>'Додаток 3'!O69</f>
        <v>0</v>
      </c>
      <c r="O56" s="22">
        <f>'Додаток 3'!P69</f>
        <v>0</v>
      </c>
      <c r="P56" s="22">
        <f>'Додаток 3'!Q69</f>
        <v>0</v>
      </c>
      <c r="Q56" s="22">
        <f>'Додаток 3'!R69</f>
        <v>16097000</v>
      </c>
    </row>
    <row r="57" spans="1:17" ht="22.5" customHeight="1">
      <c r="A57" s="20"/>
      <c r="B57" s="20" t="s">
        <v>51</v>
      </c>
      <c r="C57" s="20" t="s">
        <v>52</v>
      </c>
      <c r="D57" s="21">
        <f>'Додаток 3'!E70</f>
        <v>0</v>
      </c>
      <c r="E57" s="22">
        <f>'Додаток 3'!F70</f>
        <v>26451160</v>
      </c>
      <c r="F57" s="22">
        <f>'Додаток 3'!G70</f>
        <v>26451160</v>
      </c>
      <c r="G57" s="22">
        <f>'Додаток 3'!H70</f>
        <v>0</v>
      </c>
      <c r="H57" s="22">
        <f>'Додаток 3'!I70</f>
        <v>0</v>
      </c>
      <c r="I57" s="22">
        <f>'Додаток 3'!J70</f>
        <v>0</v>
      </c>
      <c r="J57" s="22">
        <f>'Додаток 3'!K70</f>
        <v>0</v>
      </c>
      <c r="K57" s="22">
        <f>'Додаток 3'!L70</f>
        <v>0</v>
      </c>
      <c r="L57" s="22">
        <f>'Додаток 3'!M70</f>
        <v>0</v>
      </c>
      <c r="M57" s="22">
        <f>'Додаток 3'!N70</f>
        <v>0</v>
      </c>
      <c r="N57" s="22">
        <f>'Додаток 3'!O70</f>
        <v>0</v>
      </c>
      <c r="O57" s="22">
        <f>'Додаток 3'!P70</f>
        <v>0</v>
      </c>
      <c r="P57" s="22">
        <f>'Додаток 3'!Q70</f>
        <v>0</v>
      </c>
      <c r="Q57" s="22">
        <f>'Додаток 3'!R70</f>
        <v>26451160</v>
      </c>
    </row>
    <row r="58" spans="1:17" ht="63.75" customHeight="1">
      <c r="A58" s="20"/>
      <c r="B58" s="20"/>
      <c r="C58" s="28"/>
      <c r="D58" s="21">
        <f>'Додаток 3'!E71</f>
        <v>0</v>
      </c>
      <c r="E58" s="22">
        <f>'Додаток 3'!F71</f>
        <v>26451160</v>
      </c>
      <c r="F58" s="22">
        <f>'Додаток 3'!G71</f>
        <v>26451160</v>
      </c>
      <c r="G58" s="22">
        <f>'Додаток 3'!H71</f>
        <v>0</v>
      </c>
      <c r="H58" s="22">
        <f>'Додаток 3'!I71</f>
        <v>0</v>
      </c>
      <c r="I58" s="22">
        <f>'Додаток 3'!J71</f>
        <v>0</v>
      </c>
      <c r="J58" s="22">
        <f>'Додаток 3'!K71</f>
        <v>0</v>
      </c>
      <c r="K58" s="22">
        <f>'Додаток 3'!L71</f>
        <v>0</v>
      </c>
      <c r="L58" s="22">
        <f>'Додаток 3'!M71</f>
        <v>0</v>
      </c>
      <c r="M58" s="22">
        <f>'Додаток 3'!N71</f>
        <v>0</v>
      </c>
      <c r="N58" s="22">
        <f>'Додаток 3'!O71</f>
        <v>0</v>
      </c>
      <c r="O58" s="22">
        <f>'Додаток 3'!P71</f>
        <v>0</v>
      </c>
      <c r="P58" s="22">
        <f>'Додаток 3'!Q71</f>
        <v>0</v>
      </c>
      <c r="Q58" s="22">
        <f>'Додаток 3'!R71</f>
        <v>26451160</v>
      </c>
    </row>
    <row r="59" spans="1:17" s="25" customFormat="1" ht="26.25" customHeight="1">
      <c r="A59" s="37"/>
      <c r="B59" s="26" t="s">
        <v>53</v>
      </c>
      <c r="C59" s="20" t="s">
        <v>52</v>
      </c>
      <c r="D59" s="21">
        <f>'Додаток 3'!E72</f>
        <v>0</v>
      </c>
      <c r="E59" s="22">
        <f>'Додаток 3'!F72</f>
        <v>5005000</v>
      </c>
      <c r="F59" s="22">
        <f>'Додаток 3'!G72</f>
        <v>5005000</v>
      </c>
      <c r="G59" s="22">
        <f>'Додаток 3'!H72</f>
        <v>0</v>
      </c>
      <c r="H59" s="22">
        <f>'Додаток 3'!I72</f>
        <v>0</v>
      </c>
      <c r="I59" s="22">
        <f>'Додаток 3'!J72</f>
        <v>0</v>
      </c>
      <c r="J59" s="22">
        <f>'Додаток 3'!K72</f>
        <v>0</v>
      </c>
      <c r="K59" s="22">
        <f>'Додаток 3'!L72</f>
        <v>0</v>
      </c>
      <c r="L59" s="22">
        <f>'Додаток 3'!M72</f>
        <v>0</v>
      </c>
      <c r="M59" s="22">
        <f>'Додаток 3'!N72</f>
        <v>0</v>
      </c>
      <c r="N59" s="22">
        <f>'Додаток 3'!O72</f>
        <v>0</v>
      </c>
      <c r="O59" s="22">
        <f>'Додаток 3'!P72</f>
        <v>0</v>
      </c>
      <c r="P59" s="22">
        <f>'Додаток 3'!Q72</f>
        <v>0</v>
      </c>
      <c r="Q59" s="22">
        <f>'Додаток 3'!R72</f>
        <v>5005000</v>
      </c>
    </row>
    <row r="60" spans="1:17" ht="65.25" customHeight="1">
      <c r="A60" s="37"/>
      <c r="B60" s="21"/>
      <c r="C60" s="28"/>
      <c r="D60" s="21">
        <f>'Додаток 3'!E73</f>
        <v>0</v>
      </c>
      <c r="E60" s="22">
        <f>'Додаток 3'!F73</f>
        <v>5005000</v>
      </c>
      <c r="F60" s="22">
        <f>'Додаток 3'!G73</f>
        <v>5005000</v>
      </c>
      <c r="G60" s="22">
        <f>'Додаток 3'!H73</f>
        <v>0</v>
      </c>
      <c r="H60" s="22">
        <f>'Додаток 3'!I73</f>
        <v>0</v>
      </c>
      <c r="I60" s="22">
        <f>'Додаток 3'!J73</f>
        <v>0</v>
      </c>
      <c r="J60" s="22">
        <f>'Додаток 3'!K73</f>
        <v>0</v>
      </c>
      <c r="K60" s="22">
        <f>'Додаток 3'!L73</f>
        <v>0</v>
      </c>
      <c r="L60" s="22">
        <f>'Додаток 3'!M73</f>
        <v>0</v>
      </c>
      <c r="M60" s="22">
        <f>'Додаток 3'!N73</f>
        <v>0</v>
      </c>
      <c r="N60" s="22">
        <f>'Додаток 3'!O73</f>
        <v>0</v>
      </c>
      <c r="O60" s="22">
        <f>'Додаток 3'!P73</f>
        <v>0</v>
      </c>
      <c r="P60" s="22">
        <f>'Додаток 3'!Q73</f>
        <v>0</v>
      </c>
      <c r="Q60" s="22">
        <f>'Додаток 3'!R73</f>
        <v>5005000</v>
      </c>
    </row>
    <row r="61" spans="1:17" s="24" customFormat="1" ht="36" customHeight="1">
      <c r="A61" s="38"/>
      <c r="B61" s="39">
        <v>3100</v>
      </c>
      <c r="C61" s="33"/>
      <c r="D61" s="17" t="s">
        <v>54</v>
      </c>
      <c r="E61" s="18">
        <f>E62</f>
        <v>6453371</v>
      </c>
      <c r="F61" s="18">
        <f>F62</f>
        <v>6453371</v>
      </c>
      <c r="G61" s="18">
        <f>G62</f>
        <v>4773306</v>
      </c>
      <c r="H61" s="18">
        <f>H62</f>
        <v>208798</v>
      </c>
      <c r="I61" s="18">
        <f>I62</f>
        <v>0</v>
      </c>
      <c r="J61" s="18">
        <f>J62</f>
        <v>87657</v>
      </c>
      <c r="K61" s="18">
        <f>K62</f>
        <v>87657</v>
      </c>
      <c r="L61" s="18">
        <f>L62</f>
        <v>67014</v>
      </c>
      <c r="M61" s="18">
        <f>M62</f>
        <v>0</v>
      </c>
      <c r="N61" s="18">
        <f>N62</f>
        <v>0</v>
      </c>
      <c r="O61" s="18">
        <f>O62</f>
        <v>0</v>
      </c>
      <c r="P61" s="18">
        <f>P62</f>
        <v>0</v>
      </c>
      <c r="Q61" s="18">
        <f>Q62</f>
        <v>6541028</v>
      </c>
    </row>
    <row r="62" spans="1:17" ht="36" customHeight="1">
      <c r="A62" s="26"/>
      <c r="B62" s="9">
        <v>3104</v>
      </c>
      <c r="C62" s="20" t="s">
        <v>55</v>
      </c>
      <c r="D62" s="21">
        <f>'Додаток 3'!E75</f>
        <v>0</v>
      </c>
      <c r="E62" s="22">
        <f>'Додаток 3'!F75</f>
        <v>6453371</v>
      </c>
      <c r="F62" s="22">
        <f>'Додаток 3'!G75</f>
        <v>6453371</v>
      </c>
      <c r="G62" s="22">
        <f>'Додаток 3'!H75</f>
        <v>4773306</v>
      </c>
      <c r="H62" s="22">
        <f>'Додаток 3'!I75</f>
        <v>208798</v>
      </c>
      <c r="I62" s="22">
        <f>'Додаток 3'!J75</f>
        <v>0</v>
      </c>
      <c r="J62" s="22">
        <f>'Додаток 3'!K75</f>
        <v>87657</v>
      </c>
      <c r="K62" s="22">
        <f>'Додаток 3'!L75</f>
        <v>87657</v>
      </c>
      <c r="L62" s="22">
        <f>'Додаток 3'!M75</f>
        <v>67014</v>
      </c>
      <c r="M62" s="22">
        <f>'Додаток 3'!N75</f>
        <v>0</v>
      </c>
      <c r="N62" s="22">
        <f>'Додаток 3'!O75</f>
        <v>0</v>
      </c>
      <c r="O62" s="22">
        <f>'Додаток 3'!P75</f>
        <v>0</v>
      </c>
      <c r="P62" s="22">
        <f>'Додаток 3'!Q75</f>
        <v>0</v>
      </c>
      <c r="Q62" s="22">
        <f>'Додаток 3'!R75</f>
        <v>6541028</v>
      </c>
    </row>
    <row r="63" spans="1:17" s="24" customFormat="1" ht="20.25" customHeight="1">
      <c r="A63" s="35"/>
      <c r="B63" s="39">
        <v>3110</v>
      </c>
      <c r="C63" s="15"/>
      <c r="D63" s="17" t="s">
        <v>56</v>
      </c>
      <c r="E63" s="18">
        <f>E64</f>
        <v>43200</v>
      </c>
      <c r="F63" s="18">
        <f>F64</f>
        <v>43200</v>
      </c>
      <c r="G63" s="18">
        <f>G64</f>
        <v>0</v>
      </c>
      <c r="H63" s="18">
        <f>H64</f>
        <v>0</v>
      </c>
      <c r="I63" s="18">
        <f>I64</f>
        <v>0</v>
      </c>
      <c r="J63" s="18">
        <f>J64</f>
        <v>0</v>
      </c>
      <c r="K63" s="18">
        <f>K64</f>
        <v>0</v>
      </c>
      <c r="L63" s="18">
        <f>L64</f>
        <v>0</v>
      </c>
      <c r="M63" s="18">
        <f>M64</f>
        <v>0</v>
      </c>
      <c r="N63" s="18">
        <f>N64</f>
        <v>0</v>
      </c>
      <c r="O63" s="18">
        <f>O64</f>
        <v>0</v>
      </c>
      <c r="P63" s="18">
        <f>P64</f>
        <v>0</v>
      </c>
      <c r="Q63" s="18">
        <f>Q64</f>
        <v>43200</v>
      </c>
    </row>
    <row r="64" spans="1:17" ht="18" customHeight="1">
      <c r="A64" s="26"/>
      <c r="B64" s="26">
        <f>'Додаток 3'!C92</f>
        <v>0</v>
      </c>
      <c r="C64" s="26">
        <f>'Додаток 3'!D92</f>
        <v>0</v>
      </c>
      <c r="D64" s="40">
        <f>'Додаток 3'!E92</f>
        <v>0</v>
      </c>
      <c r="E64" s="22">
        <f>'Додаток 3'!F92</f>
        <v>43200</v>
      </c>
      <c r="F64" s="22">
        <f>'Додаток 3'!G92</f>
        <v>43200</v>
      </c>
      <c r="G64" s="22">
        <f>'Додаток 3'!H92</f>
        <v>0</v>
      </c>
      <c r="H64" s="22">
        <f>'Додаток 3'!I92</f>
        <v>0</v>
      </c>
      <c r="I64" s="22">
        <f>'Додаток 3'!J92</f>
        <v>0</v>
      </c>
      <c r="J64" s="22">
        <f>'Додаток 3'!K92</f>
        <v>0</v>
      </c>
      <c r="K64" s="22">
        <f>'Додаток 3'!L92</f>
        <v>0</v>
      </c>
      <c r="L64" s="22">
        <f>'Додаток 3'!M92</f>
        <v>0</v>
      </c>
      <c r="M64" s="22">
        <f>'Додаток 3'!N92</f>
        <v>0</v>
      </c>
      <c r="N64" s="22">
        <f>'Додаток 3'!O92</f>
        <v>0</v>
      </c>
      <c r="O64" s="22">
        <f>'Додаток 3'!P92</f>
        <v>0</v>
      </c>
      <c r="P64" s="22">
        <f>'Додаток 3'!Q92</f>
        <v>0</v>
      </c>
      <c r="Q64" s="22">
        <f>'Додаток 3'!R92</f>
        <v>43200</v>
      </c>
    </row>
    <row r="65" spans="1:17" s="24" customFormat="1" ht="23.25" customHeight="1">
      <c r="A65" s="35"/>
      <c r="B65" s="35" t="s">
        <v>57</v>
      </c>
      <c r="C65" s="35"/>
      <c r="D65" s="41" t="s">
        <v>58</v>
      </c>
      <c r="E65" s="18">
        <f>E66</f>
        <v>2321450</v>
      </c>
      <c r="F65" s="18">
        <f>F66</f>
        <v>2321450</v>
      </c>
      <c r="G65" s="18">
        <f>G66</f>
        <v>1830978</v>
      </c>
      <c r="H65" s="18">
        <f>H66</f>
        <v>60268</v>
      </c>
      <c r="I65" s="18">
        <f>I66</f>
        <v>0</v>
      </c>
      <c r="J65" s="18">
        <f>J66</f>
        <v>0</v>
      </c>
      <c r="K65" s="18">
        <f>K66</f>
        <v>0</v>
      </c>
      <c r="L65" s="18">
        <f>L66</f>
        <v>0</v>
      </c>
      <c r="M65" s="18">
        <f>M66</f>
        <v>0</v>
      </c>
      <c r="N65" s="18">
        <f>N66</f>
        <v>0</v>
      </c>
      <c r="O65" s="18">
        <f>O66</f>
        <v>0</v>
      </c>
      <c r="P65" s="18">
        <f>P66</f>
        <v>0</v>
      </c>
      <c r="Q65" s="18">
        <f>Q66</f>
        <v>2321450</v>
      </c>
    </row>
    <row r="66" spans="1:17" ht="18" customHeight="1">
      <c r="A66" s="26"/>
      <c r="B66" s="26">
        <f>'Додаток 3'!C20</f>
        <v>0</v>
      </c>
      <c r="C66" s="26">
        <f>'Додаток 3'!D20</f>
        <v>0</v>
      </c>
      <c r="D66" s="21">
        <f>'Додаток 3'!E20</f>
        <v>0</v>
      </c>
      <c r="E66" s="22">
        <f>'Додаток 3'!F20</f>
        <v>2321450</v>
      </c>
      <c r="F66" s="22">
        <f>'Додаток 3'!G20</f>
        <v>2321450</v>
      </c>
      <c r="G66" s="22">
        <f>'Додаток 3'!H20</f>
        <v>1830978</v>
      </c>
      <c r="H66" s="22">
        <f>'Додаток 3'!I20</f>
        <v>60268</v>
      </c>
      <c r="I66" s="22">
        <f>'Додаток 3'!J20</f>
        <v>0</v>
      </c>
      <c r="J66" s="22">
        <f>'Додаток 3'!K20</f>
        <v>0</v>
      </c>
      <c r="K66" s="22">
        <f>'Додаток 3'!L20</f>
        <v>0</v>
      </c>
      <c r="L66" s="22">
        <f>'Додаток 3'!M20</f>
        <v>0</v>
      </c>
      <c r="M66" s="22">
        <f>'Додаток 3'!N20</f>
        <v>0</v>
      </c>
      <c r="N66" s="22">
        <f>'Додаток 3'!O20</f>
        <v>0</v>
      </c>
      <c r="O66" s="22">
        <f>'Додаток 3'!P20</f>
        <v>0</v>
      </c>
      <c r="P66" s="22">
        <f>'Додаток 3'!Q20</f>
        <v>0</v>
      </c>
      <c r="Q66" s="22">
        <f>'Додаток 3'!R20</f>
        <v>2321450</v>
      </c>
    </row>
    <row r="67" spans="1:17" s="24" customFormat="1" ht="19.5" customHeight="1">
      <c r="A67" s="35"/>
      <c r="B67" s="35" t="s">
        <v>59</v>
      </c>
      <c r="C67" s="35"/>
      <c r="D67" s="41" t="s">
        <v>60</v>
      </c>
      <c r="E67" s="18">
        <f>E68</f>
        <v>133542</v>
      </c>
      <c r="F67" s="18">
        <f>F68</f>
        <v>133542</v>
      </c>
      <c r="G67" s="18">
        <f>G68</f>
        <v>0</v>
      </c>
      <c r="H67" s="18">
        <f>H68</f>
        <v>0</v>
      </c>
      <c r="I67" s="18">
        <f>I68</f>
        <v>0</v>
      </c>
      <c r="J67" s="18">
        <f>J68</f>
        <v>0</v>
      </c>
      <c r="K67" s="18">
        <f>K68</f>
        <v>0</v>
      </c>
      <c r="L67" s="18">
        <f>L68</f>
        <v>0</v>
      </c>
      <c r="M67" s="18">
        <f>M68</f>
        <v>0</v>
      </c>
      <c r="N67" s="18">
        <f>N68</f>
        <v>0</v>
      </c>
      <c r="O67" s="18">
        <f>O68</f>
        <v>0</v>
      </c>
      <c r="P67" s="18">
        <f>P68</f>
        <v>0</v>
      </c>
      <c r="Q67" s="18">
        <f>Q68</f>
        <v>133542</v>
      </c>
    </row>
    <row r="68" spans="1:17" ht="23.25" customHeight="1">
      <c r="A68" s="26"/>
      <c r="B68" s="26">
        <f>'Додаток 3'!C22</f>
        <v>0</v>
      </c>
      <c r="C68" s="26">
        <f>'Додаток 3'!D22</f>
        <v>0</v>
      </c>
      <c r="D68" s="40">
        <f>'Додаток 3'!E22</f>
        <v>0</v>
      </c>
      <c r="E68" s="22">
        <f>'Додаток 3'!F22</f>
        <v>133542</v>
      </c>
      <c r="F68" s="22">
        <f>'Додаток 3'!G22</f>
        <v>133542</v>
      </c>
      <c r="G68" s="22">
        <f>'Додаток 3'!H22</f>
        <v>0</v>
      </c>
      <c r="H68" s="22">
        <f>'Додаток 3'!I22</f>
        <v>0</v>
      </c>
      <c r="I68" s="22">
        <f>'Додаток 3'!J22</f>
        <v>0</v>
      </c>
      <c r="J68" s="22">
        <f>'Додаток 3'!K22</f>
        <v>0</v>
      </c>
      <c r="K68" s="22">
        <f>'Додаток 3'!L22</f>
        <v>0</v>
      </c>
      <c r="L68" s="22">
        <f>'Додаток 3'!M22</f>
        <v>0</v>
      </c>
      <c r="M68" s="22">
        <f>'Додаток 3'!N22</f>
        <v>0</v>
      </c>
      <c r="N68" s="22">
        <f>'Додаток 3'!O22</f>
        <v>0</v>
      </c>
      <c r="O68" s="22">
        <f>'Додаток 3'!P22</f>
        <v>0</v>
      </c>
      <c r="P68" s="22">
        <f>'Додаток 3'!Q22</f>
        <v>0</v>
      </c>
      <c r="Q68" s="22">
        <f>'Додаток 3'!R22</f>
        <v>133542</v>
      </c>
    </row>
    <row r="69" spans="1:17" s="24" customFormat="1" ht="52.5" customHeight="1">
      <c r="A69" s="35"/>
      <c r="B69" s="35" t="s">
        <v>61</v>
      </c>
      <c r="C69" s="35"/>
      <c r="D69" s="41" t="s">
        <v>62</v>
      </c>
      <c r="E69" s="18">
        <f>E70</f>
        <v>274301</v>
      </c>
      <c r="F69" s="18">
        <f>F70</f>
        <v>274301</v>
      </c>
      <c r="G69" s="18">
        <f>G70</f>
        <v>0</v>
      </c>
      <c r="H69" s="18">
        <f>H70</f>
        <v>0</v>
      </c>
      <c r="I69" s="18">
        <f>I70</f>
        <v>0</v>
      </c>
      <c r="J69" s="18">
        <f>J70</f>
        <v>0</v>
      </c>
      <c r="K69" s="18">
        <f>K70</f>
        <v>0</v>
      </c>
      <c r="L69" s="18">
        <f>L70</f>
        <v>0</v>
      </c>
      <c r="M69" s="18">
        <f>M70</f>
        <v>0</v>
      </c>
      <c r="N69" s="18">
        <f>N70</f>
        <v>0</v>
      </c>
      <c r="O69" s="18">
        <f>O70</f>
        <v>0</v>
      </c>
      <c r="P69" s="18">
        <f>P70</f>
        <v>0</v>
      </c>
      <c r="Q69" s="18">
        <f>Q70</f>
        <v>274301</v>
      </c>
    </row>
    <row r="70" spans="1:17" ht="34.5" customHeight="1">
      <c r="A70" s="26"/>
      <c r="B70" s="26">
        <f>'Додаток 3'!C77</f>
        <v>0</v>
      </c>
      <c r="C70" s="26">
        <f>'Додаток 3'!D77</f>
        <v>0</v>
      </c>
      <c r="D70" s="40">
        <f>'Додаток 3'!E77</f>
        <v>0</v>
      </c>
      <c r="E70" s="22">
        <f>'Додаток 3'!F77</f>
        <v>274301</v>
      </c>
      <c r="F70" s="22">
        <f>'Додаток 3'!G77</f>
        <v>274301</v>
      </c>
      <c r="G70" s="22">
        <f>'Додаток 3'!H77</f>
        <v>0</v>
      </c>
      <c r="H70" s="22">
        <f>'Додаток 3'!I77</f>
        <v>0</v>
      </c>
      <c r="I70" s="22">
        <f>'Додаток 3'!J77</f>
        <v>0</v>
      </c>
      <c r="J70" s="22">
        <f>'Додаток 3'!K77</f>
        <v>0</v>
      </c>
      <c r="K70" s="22">
        <f>'Додаток 3'!L77</f>
        <v>0</v>
      </c>
      <c r="L70" s="22">
        <f>'Додаток 3'!M77</f>
        <v>0</v>
      </c>
      <c r="M70" s="22">
        <f>'Додаток 3'!N77</f>
        <v>0</v>
      </c>
      <c r="N70" s="22">
        <f>'Додаток 3'!O77</f>
        <v>0</v>
      </c>
      <c r="O70" s="22">
        <f>'Додаток 3'!P77</f>
        <v>0</v>
      </c>
      <c r="P70" s="22">
        <f>'Додаток 3'!Q77</f>
        <v>0</v>
      </c>
      <c r="Q70" s="22">
        <f>'Додаток 3'!R77</f>
        <v>274301</v>
      </c>
    </row>
    <row r="71" spans="1:17" s="24" customFormat="1" ht="22.5" customHeight="1">
      <c r="A71" s="35"/>
      <c r="B71" s="35" t="s">
        <v>63</v>
      </c>
      <c r="C71" s="35"/>
      <c r="D71" s="41" t="s">
        <v>64</v>
      </c>
      <c r="E71" s="18">
        <f>E72</f>
        <v>349458</v>
      </c>
      <c r="F71" s="18">
        <f>F72</f>
        <v>349458</v>
      </c>
      <c r="G71" s="18">
        <f>G72</f>
        <v>0</v>
      </c>
      <c r="H71" s="18">
        <f>H72</f>
        <v>0</v>
      </c>
      <c r="I71" s="18">
        <f>I72</f>
        <v>0</v>
      </c>
      <c r="J71" s="18">
        <f>J72</f>
        <v>0</v>
      </c>
      <c r="K71" s="18">
        <f>K72</f>
        <v>0</v>
      </c>
      <c r="L71" s="18">
        <f>L72</f>
        <v>0</v>
      </c>
      <c r="M71" s="18">
        <f>M72</f>
        <v>0</v>
      </c>
      <c r="N71" s="18">
        <f>N72</f>
        <v>0</v>
      </c>
      <c r="O71" s="18">
        <f>O72</f>
        <v>0</v>
      </c>
      <c r="P71" s="18">
        <f>P72</f>
        <v>0</v>
      </c>
      <c r="Q71" s="18">
        <f>Q72</f>
        <v>349458</v>
      </c>
    </row>
    <row r="72" spans="1:17" ht="30.75" customHeight="1">
      <c r="A72" s="20"/>
      <c r="B72" s="42">
        <f>'Додаток 3'!C79</f>
        <v>0</v>
      </c>
      <c r="C72" s="42">
        <f>'Додаток 3'!D79</f>
        <v>0</v>
      </c>
      <c r="D72" s="32">
        <f>'Додаток 3'!E79</f>
        <v>0</v>
      </c>
      <c r="E72" s="22">
        <f>'Додаток 3'!F79</f>
        <v>349458</v>
      </c>
      <c r="F72" s="22">
        <f>'Додаток 3'!G79</f>
        <v>349458</v>
      </c>
      <c r="G72" s="22">
        <f>'Додаток 3'!H79</f>
        <v>0</v>
      </c>
      <c r="H72" s="22">
        <f>'Додаток 3'!I79</f>
        <v>0</v>
      </c>
      <c r="I72" s="22">
        <f>'Додаток 3'!J79</f>
        <v>0</v>
      </c>
      <c r="J72" s="22">
        <f>'Додаток 3'!K79</f>
        <v>0</v>
      </c>
      <c r="K72" s="22">
        <f>'Додаток 3'!L79</f>
        <v>0</v>
      </c>
      <c r="L72" s="22">
        <f>'Додаток 3'!M79</f>
        <v>0</v>
      </c>
      <c r="M72" s="22">
        <f>'Додаток 3'!N79</f>
        <v>0</v>
      </c>
      <c r="N72" s="22">
        <f>'Додаток 3'!O79</f>
        <v>0</v>
      </c>
      <c r="O72" s="22">
        <f>'Додаток 3'!P79</f>
        <v>0</v>
      </c>
      <c r="P72" s="22">
        <f>'Додаток 3'!Q79</f>
        <v>0</v>
      </c>
      <c r="Q72" s="22">
        <f>'Додаток 3'!R79</f>
        <v>349458</v>
      </c>
    </row>
    <row r="73" spans="1:17" ht="21.75" customHeight="1">
      <c r="A73" s="20"/>
      <c r="B73" s="22">
        <v>3200</v>
      </c>
      <c r="C73" s="42">
        <f>'Додаток 3'!D80</f>
        <v>0</v>
      </c>
      <c r="D73" s="32">
        <f>'Додаток 3'!E80</f>
        <v>0</v>
      </c>
      <c r="E73" s="22">
        <f>'Додаток 3'!F80</f>
        <v>94720</v>
      </c>
      <c r="F73" s="22">
        <f>'Додаток 3'!G80</f>
        <v>94720</v>
      </c>
      <c r="G73" s="22">
        <f>'Додаток 3'!H80</f>
        <v>77639</v>
      </c>
      <c r="H73" s="22">
        <f>'Додаток 3'!I80</f>
        <v>0</v>
      </c>
      <c r="I73" s="22">
        <f>'Додаток 3'!J80</f>
        <v>0</v>
      </c>
      <c r="J73" s="22">
        <f>'Додаток 3'!K80</f>
        <v>0</v>
      </c>
      <c r="K73" s="22">
        <f>'Додаток 3'!L80</f>
        <v>0</v>
      </c>
      <c r="L73" s="22">
        <f>'Додаток 3'!M80</f>
        <v>0</v>
      </c>
      <c r="M73" s="22">
        <f>'Додаток 3'!N80</f>
        <v>0</v>
      </c>
      <c r="N73" s="22">
        <f>'Додаток 3'!O80</f>
        <v>0</v>
      </c>
      <c r="O73" s="22">
        <f>'Додаток 3'!P80</f>
        <v>0</v>
      </c>
      <c r="P73" s="22">
        <f>'Додаток 3'!Q80</f>
        <v>0</v>
      </c>
      <c r="Q73" s="22">
        <f>'Додаток 3'!R80</f>
        <v>94720</v>
      </c>
    </row>
    <row r="74" spans="1:17" ht="17.25" customHeight="1">
      <c r="A74" s="20"/>
      <c r="B74" s="22"/>
      <c r="C74" s="22"/>
      <c r="D74" s="32">
        <f>'Додаток 3'!E81</f>
        <v>0</v>
      </c>
      <c r="E74" s="22">
        <f>'Додаток 3'!F81</f>
        <v>94720</v>
      </c>
      <c r="F74" s="22">
        <f>'Додаток 3'!G81</f>
        <v>94720</v>
      </c>
      <c r="G74" s="22">
        <f>'Додаток 3'!H81</f>
        <v>77639</v>
      </c>
      <c r="H74" s="22">
        <f>'Додаток 3'!I81</f>
        <v>0</v>
      </c>
      <c r="I74" s="22">
        <f>'Додаток 3'!J81</f>
        <v>0</v>
      </c>
      <c r="J74" s="22">
        <f>'Додаток 3'!K81</f>
        <v>0</v>
      </c>
      <c r="K74" s="22">
        <f>'Додаток 3'!L81</f>
        <v>0</v>
      </c>
      <c r="L74" s="22">
        <f>'Додаток 3'!M81</f>
        <v>0</v>
      </c>
      <c r="M74" s="22">
        <f>'Додаток 3'!N81</f>
        <v>0</v>
      </c>
      <c r="N74" s="22">
        <f>'Додаток 3'!O81</f>
        <v>0</v>
      </c>
      <c r="O74" s="22">
        <f>'Додаток 3'!P81</f>
        <v>0</v>
      </c>
      <c r="P74" s="22">
        <f>'Додаток 3'!Q81</f>
        <v>0</v>
      </c>
      <c r="Q74" s="22">
        <f>'Додаток 3'!R81</f>
        <v>94720</v>
      </c>
    </row>
    <row r="75" spans="1:17" s="25" customFormat="1" ht="66.75" customHeight="1">
      <c r="A75" s="20"/>
      <c r="B75" s="42">
        <f>'Додаток 3'!C82</f>
        <v>0</v>
      </c>
      <c r="C75" s="42">
        <f>'Додаток 3'!D82</f>
        <v>0</v>
      </c>
      <c r="D75" s="32">
        <f>'Додаток 3'!E82</f>
        <v>0</v>
      </c>
      <c r="E75" s="22">
        <f>'Додаток 3'!F82</f>
        <v>1424094</v>
      </c>
      <c r="F75" s="22">
        <f>'Додаток 3'!G82</f>
        <v>1424094</v>
      </c>
      <c r="G75" s="22">
        <f>'Додаток 3'!H82</f>
        <v>0</v>
      </c>
      <c r="H75" s="22">
        <f>'Додаток 3'!I82</f>
        <v>0</v>
      </c>
      <c r="I75" s="22">
        <f>'Додаток 3'!J82</f>
        <v>0</v>
      </c>
      <c r="J75" s="22">
        <f>'Додаток 3'!K82</f>
        <v>0</v>
      </c>
      <c r="K75" s="22">
        <f>'Додаток 3'!L82</f>
        <v>0</v>
      </c>
      <c r="L75" s="22">
        <f>'Додаток 3'!M82</f>
        <v>0</v>
      </c>
      <c r="M75" s="22">
        <f>'Додаток 3'!N82</f>
        <v>0</v>
      </c>
      <c r="N75" s="22">
        <f>'Додаток 3'!O82</f>
        <v>0</v>
      </c>
      <c r="O75" s="22">
        <f>'Додаток 3'!P82</f>
        <v>0</v>
      </c>
      <c r="P75" s="22">
        <f>'Додаток 3'!Q82</f>
        <v>0</v>
      </c>
      <c r="Q75" s="22">
        <f>'Додаток 3'!R82</f>
        <v>1424094</v>
      </c>
    </row>
    <row r="76" spans="1:17" ht="115.5" customHeight="1">
      <c r="A76" s="20"/>
      <c r="B76" s="42"/>
      <c r="C76" s="42"/>
      <c r="D76" s="32">
        <f>'Додаток 3'!E83</f>
        <v>0</v>
      </c>
      <c r="E76" s="22">
        <f>'Додаток 3'!F83</f>
        <v>1424094</v>
      </c>
      <c r="F76" s="22">
        <f>'Додаток 3'!G83</f>
        <v>1424094</v>
      </c>
      <c r="G76" s="22">
        <f>'Додаток 3'!H83</f>
        <v>0</v>
      </c>
      <c r="H76" s="22">
        <f>'Додаток 3'!I83</f>
        <v>0</v>
      </c>
      <c r="I76" s="22">
        <f>'Додаток 3'!J83</f>
        <v>0</v>
      </c>
      <c r="J76" s="22">
        <f>'Додаток 3'!K83</f>
        <v>0</v>
      </c>
      <c r="K76" s="22">
        <f>'Додаток 3'!L83</f>
        <v>0</v>
      </c>
      <c r="L76" s="22">
        <f>'Додаток 3'!M83</f>
        <v>0</v>
      </c>
      <c r="M76" s="22">
        <f>'Додаток 3'!N83</f>
        <v>0</v>
      </c>
      <c r="N76" s="22">
        <f>'Додаток 3'!O83</f>
        <v>0</v>
      </c>
      <c r="O76" s="22">
        <f>'Додаток 3'!P83</f>
        <v>0</v>
      </c>
      <c r="P76" s="22">
        <f>'Додаток 3'!Q83</f>
        <v>0</v>
      </c>
      <c r="Q76" s="22">
        <f>'Додаток 3'!R83</f>
        <v>1424094</v>
      </c>
    </row>
    <row r="77" spans="1:17" s="25" customFormat="1" ht="21" customHeight="1">
      <c r="A77" s="37"/>
      <c r="B77" s="42">
        <f>'Додаток 3'!C84</f>
        <v>0</v>
      </c>
      <c r="C77" s="42">
        <f>'Додаток 3'!D84</f>
        <v>0</v>
      </c>
      <c r="D77" s="32">
        <f>'Додаток 3'!E84</f>
        <v>0</v>
      </c>
      <c r="E77" s="22">
        <f>'Додаток 3'!F84</f>
        <v>3965697</v>
      </c>
      <c r="F77" s="22">
        <f>'Додаток 3'!G84</f>
        <v>3965697</v>
      </c>
      <c r="G77" s="22">
        <f>'Додаток 3'!H84</f>
        <v>0</v>
      </c>
      <c r="H77" s="22">
        <f>'Додаток 3'!I84</f>
        <v>0</v>
      </c>
      <c r="I77" s="22">
        <f>'Додаток 3'!J84</f>
        <v>0</v>
      </c>
      <c r="J77" s="22">
        <f>'Додаток 3'!K84</f>
        <v>0</v>
      </c>
      <c r="K77" s="22">
        <f>'Додаток 3'!L84</f>
        <v>0</v>
      </c>
      <c r="L77" s="22">
        <f>'Додаток 3'!M84</f>
        <v>0</v>
      </c>
      <c r="M77" s="22">
        <f>'Додаток 3'!N84</f>
        <v>0</v>
      </c>
      <c r="N77" s="22">
        <f>'Додаток 3'!O84</f>
        <v>0</v>
      </c>
      <c r="O77" s="22">
        <f>'Додаток 3'!P84</f>
        <v>0</v>
      </c>
      <c r="P77" s="22">
        <f>'Додаток 3'!Q84</f>
        <v>0</v>
      </c>
      <c r="Q77" s="22">
        <f>'Додаток 3'!R84</f>
        <v>3965697</v>
      </c>
    </row>
    <row r="78" spans="1:17" ht="18" customHeight="1">
      <c r="A78" s="37"/>
      <c r="B78" s="26"/>
      <c r="C78" s="20"/>
      <c r="D78" s="32">
        <f>'Додаток 3'!E85</f>
        <v>0</v>
      </c>
      <c r="E78" s="22">
        <f>'Додаток 3'!F85</f>
        <v>2562297</v>
      </c>
      <c r="F78" s="22">
        <f>'Додаток 3'!G85</f>
        <v>2562297</v>
      </c>
      <c r="G78" s="22">
        <f>'Додаток 3'!H85</f>
        <v>0</v>
      </c>
      <c r="H78" s="22">
        <f>'Додаток 3'!I85</f>
        <v>0</v>
      </c>
      <c r="I78" s="22">
        <f>'Додаток 3'!J85</f>
        <v>0</v>
      </c>
      <c r="J78" s="22">
        <f>'Додаток 3'!K85</f>
        <v>0</v>
      </c>
      <c r="K78" s="22">
        <f>'Додаток 3'!L85</f>
        <v>0</v>
      </c>
      <c r="L78" s="22">
        <f>'Додаток 3'!M85</f>
        <v>0</v>
      </c>
      <c r="M78" s="22">
        <f>'Додаток 3'!N85</f>
        <v>0</v>
      </c>
      <c r="N78" s="22">
        <f>'Додаток 3'!O85</f>
        <v>0</v>
      </c>
      <c r="O78" s="22">
        <f>'Додаток 3'!P85</f>
        <v>0</v>
      </c>
      <c r="P78" s="22">
        <f>'Додаток 3'!Q85</f>
        <v>0</v>
      </c>
      <c r="Q78" s="22">
        <f>'Додаток 3'!R85</f>
        <v>2562297</v>
      </c>
    </row>
    <row r="79" spans="1:17" s="19" customFormat="1" ht="19.5" customHeight="1">
      <c r="A79" s="20"/>
      <c r="B79" s="15" t="s">
        <v>65</v>
      </c>
      <c r="C79" s="20"/>
      <c r="D79" s="17">
        <f>'Додаток 3'!E23</f>
        <v>0</v>
      </c>
      <c r="E79" s="22">
        <f>E80</f>
        <v>173182</v>
      </c>
      <c r="F79" s="22">
        <f>F80</f>
        <v>173182</v>
      </c>
      <c r="G79" s="22">
        <f>G80</f>
        <v>0</v>
      </c>
      <c r="H79" s="22">
        <f>H80</f>
        <v>0</v>
      </c>
      <c r="I79" s="22">
        <f>I80</f>
        <v>0</v>
      </c>
      <c r="J79" s="22">
        <f>J80</f>
        <v>0</v>
      </c>
      <c r="K79" s="22">
        <f>K80</f>
        <v>0</v>
      </c>
      <c r="L79" s="22">
        <f>L80</f>
        <v>0</v>
      </c>
      <c r="M79" s="22">
        <f>M80</f>
        <v>0</v>
      </c>
      <c r="N79" s="22">
        <f>N80</f>
        <v>0</v>
      </c>
      <c r="O79" s="22">
        <f>O80</f>
        <v>0</v>
      </c>
      <c r="P79" s="22">
        <f>P80</f>
        <v>0</v>
      </c>
      <c r="Q79" s="22">
        <f>Q80</f>
        <v>173182</v>
      </c>
    </row>
    <row r="80" spans="1:17" ht="19.5" customHeight="1">
      <c r="A80" s="20"/>
      <c r="B80" s="42">
        <f>'Додаток 3'!C24</f>
        <v>0</v>
      </c>
      <c r="C80" s="42">
        <f>'Додаток 3'!D24</f>
        <v>0</v>
      </c>
      <c r="D80" s="32">
        <f>'Додаток 3'!E24</f>
        <v>0</v>
      </c>
      <c r="E80" s="22">
        <f>'Додаток 3'!F24</f>
        <v>173182</v>
      </c>
      <c r="F80" s="22">
        <f>'Додаток 3'!G24</f>
        <v>173182</v>
      </c>
      <c r="G80" s="22">
        <f>'Додаток 3'!H24</f>
        <v>0</v>
      </c>
      <c r="H80" s="22">
        <f>'Додаток 3'!I24</f>
        <v>0</v>
      </c>
      <c r="I80" s="22">
        <f>'Додаток 3'!J24</f>
        <v>0</v>
      </c>
      <c r="J80" s="22">
        <f>'Додаток 3'!K24</f>
        <v>0</v>
      </c>
      <c r="K80" s="22">
        <f>'Додаток 3'!L24</f>
        <v>0</v>
      </c>
      <c r="L80" s="22">
        <f>'Додаток 3'!M24</f>
        <v>0</v>
      </c>
      <c r="M80" s="22">
        <f>'Додаток 3'!N24</f>
        <v>0</v>
      </c>
      <c r="N80" s="22">
        <f>'Додаток 3'!O24</f>
        <v>0</v>
      </c>
      <c r="O80" s="22">
        <f>'Додаток 3'!P24</f>
        <v>0</v>
      </c>
      <c r="P80" s="22">
        <f>'Додаток 3'!Q24</f>
        <v>0</v>
      </c>
      <c r="Q80" s="22">
        <f>'Додаток 3'!R24</f>
        <v>173182</v>
      </c>
    </row>
    <row r="81" spans="1:17" s="23" customFormat="1" ht="18.75" customHeight="1">
      <c r="A81" s="15"/>
      <c r="B81" s="15" t="s">
        <v>66</v>
      </c>
      <c r="C81" s="15"/>
      <c r="D81" s="17" t="s">
        <v>67</v>
      </c>
      <c r="E81" s="18">
        <f>E83</f>
        <v>4300000</v>
      </c>
      <c r="F81" s="18">
        <f>F83</f>
        <v>4300000</v>
      </c>
      <c r="G81" s="18">
        <f>G83</f>
        <v>0</v>
      </c>
      <c r="H81" s="18">
        <f>H83</f>
        <v>20000</v>
      </c>
      <c r="I81" s="18">
        <f>I83</f>
        <v>0</v>
      </c>
      <c r="J81" s="18">
        <f>J83</f>
        <v>18402</v>
      </c>
      <c r="K81" s="18">
        <f>K83</f>
        <v>18402</v>
      </c>
      <c r="L81" s="18">
        <f>L83</f>
        <v>0</v>
      </c>
      <c r="M81" s="18">
        <f>M83</f>
        <v>0</v>
      </c>
      <c r="N81" s="18">
        <f>N83</f>
        <v>0</v>
      </c>
      <c r="O81" s="18">
        <f>O83</f>
        <v>0</v>
      </c>
      <c r="P81" s="18">
        <f>P83</f>
        <v>0</v>
      </c>
      <c r="Q81" s="18">
        <f>Q83</f>
        <v>4318402</v>
      </c>
    </row>
    <row r="82" spans="1:17" s="19" customFormat="1" ht="18.75" customHeight="1">
      <c r="A82" s="20"/>
      <c r="B82" s="15"/>
      <c r="C82" s="15"/>
      <c r="D82" s="32">
        <f>'Додаток 3'!E98</f>
        <v>0</v>
      </c>
      <c r="E82" s="22">
        <f>'Додаток 3'!F98</f>
        <v>2000000</v>
      </c>
      <c r="F82" s="22">
        <f>'Додаток 3'!G98</f>
        <v>2000000</v>
      </c>
      <c r="G82" s="22">
        <f>'Додаток 3'!H98</f>
        <v>0</v>
      </c>
      <c r="H82" s="22">
        <f>'Додаток 3'!I98</f>
        <v>0</v>
      </c>
      <c r="I82" s="22">
        <f>'Додаток 3'!J98</f>
        <v>0</v>
      </c>
      <c r="J82" s="22">
        <f>'Додаток 3'!K98</f>
        <v>0</v>
      </c>
      <c r="K82" s="22">
        <f>'Додаток 3'!L98</f>
        <v>0</v>
      </c>
      <c r="L82" s="22">
        <f>'Додаток 3'!M98</f>
        <v>0</v>
      </c>
      <c r="M82" s="22">
        <f>'Додаток 3'!N98</f>
        <v>0</v>
      </c>
      <c r="N82" s="22">
        <f>'Додаток 3'!O98</f>
        <v>0</v>
      </c>
      <c r="O82" s="22">
        <f>'Додаток 3'!P98</f>
        <v>0</v>
      </c>
      <c r="P82" s="22">
        <f>'Додаток 3'!Q98</f>
        <v>0</v>
      </c>
      <c r="Q82" s="22">
        <f>'Додаток 3'!R98</f>
        <v>2000000</v>
      </c>
    </row>
    <row r="83" spans="1:256" ht="17.25" customHeight="1">
      <c r="A83" s="26"/>
      <c r="B83" s="42">
        <f>'Додаток 3'!C99</f>
        <v>0</v>
      </c>
      <c r="C83" s="42">
        <f>'Додаток 3'!D99</f>
        <v>0</v>
      </c>
      <c r="D83" s="32">
        <f>'Додаток 3'!E99</f>
        <v>0</v>
      </c>
      <c r="E83" s="22">
        <f>'Додаток 3'!F99</f>
        <v>4300000</v>
      </c>
      <c r="F83" s="22">
        <f>'Додаток 3'!G99</f>
        <v>4300000</v>
      </c>
      <c r="G83" s="22">
        <f>'Додаток 3'!H99</f>
        <v>0</v>
      </c>
      <c r="H83" s="22">
        <f>'Додаток 3'!I99</f>
        <v>20000</v>
      </c>
      <c r="I83" s="22">
        <f>'Додаток 3'!J99</f>
        <v>0</v>
      </c>
      <c r="J83" s="22">
        <f>'Додаток 3'!K99</f>
        <v>18402</v>
      </c>
      <c r="K83" s="22">
        <f>'Додаток 3'!L99</f>
        <v>18402</v>
      </c>
      <c r="L83" s="22">
        <f>'Додаток 3'!M99</f>
        <v>0</v>
      </c>
      <c r="M83" s="22">
        <f>'Додаток 3'!N99</f>
        <v>0</v>
      </c>
      <c r="N83" s="22">
        <f>'Додаток 3'!O99</f>
        <v>0</v>
      </c>
      <c r="O83" s="22">
        <f>'Додаток 3'!P99</f>
        <v>0</v>
      </c>
      <c r="P83" s="22">
        <f>'Додаток 3'!Q99</f>
        <v>0</v>
      </c>
      <c r="Q83" s="22">
        <f>'Додаток 3'!R99</f>
        <v>4318402</v>
      </c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ht="17.25" customHeight="1">
      <c r="A84" s="26"/>
      <c r="B84" s="42"/>
      <c r="C84" s="42"/>
      <c r="D84" s="32">
        <f>'Додаток 3'!E100</f>
        <v>0</v>
      </c>
      <c r="E84" s="22">
        <f>'Додаток 3'!F100</f>
        <v>2000000</v>
      </c>
      <c r="F84" s="22">
        <f>'Додаток 3'!G100</f>
        <v>2000000</v>
      </c>
      <c r="G84" s="22">
        <f>'Додаток 3'!H100</f>
        <v>0</v>
      </c>
      <c r="H84" s="22">
        <f>'Додаток 3'!I100</f>
        <v>0</v>
      </c>
      <c r="I84" s="22">
        <f>'Додаток 3'!J100</f>
        <v>0</v>
      </c>
      <c r="J84" s="22">
        <f>'Додаток 3'!K100</f>
        <v>0</v>
      </c>
      <c r="K84" s="22">
        <f>'Додаток 3'!L100</f>
        <v>0</v>
      </c>
      <c r="L84" s="22">
        <f>'Додаток 3'!M100</f>
        <v>0</v>
      </c>
      <c r="M84" s="22">
        <f>'Додаток 3'!N100</f>
        <v>0</v>
      </c>
      <c r="N84" s="22">
        <f>'Додаток 3'!O100</f>
        <v>0</v>
      </c>
      <c r="O84" s="22">
        <f>'Додаток 3'!P100</f>
        <v>0</v>
      </c>
      <c r="P84" s="22">
        <f>'Додаток 3'!Q100</f>
        <v>0</v>
      </c>
      <c r="Q84" s="22">
        <f>'Додаток 3'!R100</f>
        <v>2000000</v>
      </c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17" s="23" customFormat="1" ht="17.25" customHeight="1">
      <c r="A85" s="35"/>
      <c r="B85" s="18">
        <v>7300</v>
      </c>
      <c r="C85" s="43"/>
      <c r="D85" s="44" t="s">
        <v>68</v>
      </c>
      <c r="E85" s="18">
        <f>E86</f>
        <v>50000</v>
      </c>
      <c r="F85" s="18">
        <f>F86</f>
        <v>50000</v>
      </c>
      <c r="G85" s="18">
        <f>G86</f>
        <v>0</v>
      </c>
      <c r="H85" s="18">
        <f>H86</f>
        <v>0</v>
      </c>
      <c r="I85" s="18">
        <f>I86</f>
        <v>0</v>
      </c>
      <c r="J85" s="18">
        <f>J86</f>
        <v>0</v>
      </c>
      <c r="K85" s="18">
        <f>K86</f>
        <v>0</v>
      </c>
      <c r="L85" s="18">
        <f>L86</f>
        <v>0</v>
      </c>
      <c r="M85" s="18">
        <f>M86</f>
        <v>0</v>
      </c>
      <c r="N85" s="18">
        <f>N86</f>
        <v>0</v>
      </c>
      <c r="O85" s="18">
        <f>O86</f>
        <v>0</v>
      </c>
      <c r="P85" s="18">
        <f>P86</f>
        <v>0</v>
      </c>
      <c r="Q85" s="18">
        <f>Q86</f>
        <v>50000</v>
      </c>
    </row>
    <row r="86" spans="1:256" ht="17.25" customHeight="1">
      <c r="A86" s="26"/>
      <c r="B86" s="22">
        <f>'Додаток 3'!C102</f>
        <v>7340</v>
      </c>
      <c r="C86" s="22">
        <f>'Додаток 3'!D102</f>
        <v>0</v>
      </c>
      <c r="D86" s="45">
        <f>'Додаток 3'!E102</f>
        <v>0</v>
      </c>
      <c r="E86" s="22">
        <f>'Додаток 3'!F102</f>
        <v>50000</v>
      </c>
      <c r="F86" s="22">
        <f>'Додаток 3'!G102</f>
        <v>50000</v>
      </c>
      <c r="G86" s="22">
        <f>'Додаток 3'!H102</f>
        <v>0</v>
      </c>
      <c r="H86" s="22">
        <f>'Додаток 3'!I102</f>
        <v>0</v>
      </c>
      <c r="I86" s="22">
        <f>'Додаток 3'!J102</f>
        <v>0</v>
      </c>
      <c r="J86" s="22">
        <f>'Додаток 3'!K102</f>
        <v>0</v>
      </c>
      <c r="K86" s="22">
        <f>'Додаток 3'!L102</f>
        <v>0</v>
      </c>
      <c r="L86" s="22">
        <f>'Додаток 3'!M102</f>
        <v>0</v>
      </c>
      <c r="M86" s="22">
        <f>'Додаток 3'!N102</f>
        <v>0</v>
      </c>
      <c r="N86" s="22">
        <f>'Додаток 3'!O102</f>
        <v>0</v>
      </c>
      <c r="O86" s="22">
        <f>'Додаток 3'!P102</f>
        <v>0</v>
      </c>
      <c r="P86" s="22">
        <f>'Додаток 3'!Q102</f>
        <v>0</v>
      </c>
      <c r="Q86" s="22">
        <f>'Додаток 3'!R102</f>
        <v>50000</v>
      </c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17" s="49" customFormat="1" ht="21" customHeight="1">
      <c r="A87" s="46"/>
      <c r="B87" s="46"/>
      <c r="C87" s="47"/>
      <c r="D87" s="48" t="s">
        <v>69</v>
      </c>
      <c r="E87" s="22">
        <f>E14+E16+E79+E81+E85</f>
        <v>370706400</v>
      </c>
      <c r="F87" s="22">
        <f>F14+F16+F79+F81+F85</f>
        <v>370706400</v>
      </c>
      <c r="G87" s="22">
        <f>G14+G16+G79+G81+G85</f>
        <v>24434835</v>
      </c>
      <c r="H87" s="22">
        <f>H14+H16+H79+H81+H85</f>
        <v>1475488</v>
      </c>
      <c r="I87" s="22">
        <f>I14+I16+I79+I81+I85</f>
        <v>0</v>
      </c>
      <c r="J87" s="22">
        <f>J14+J16+J79+J81+J85</f>
        <v>106059</v>
      </c>
      <c r="K87" s="22">
        <f>K14+K16+K79+K81+K85</f>
        <v>106059</v>
      </c>
      <c r="L87" s="22">
        <f>L14+L16+L79+L81+L85</f>
        <v>67014</v>
      </c>
      <c r="M87" s="22">
        <f>M14+M16+M79+M81+M85</f>
        <v>0</v>
      </c>
      <c r="N87" s="22">
        <f>N14+N16+N79+N81+N85</f>
        <v>0</v>
      </c>
      <c r="O87" s="22">
        <f>O14+O16+O79+O81+O85</f>
        <v>0</v>
      </c>
      <c r="P87" s="22">
        <f>P14+P16+P79+P81+P85</f>
        <v>0</v>
      </c>
      <c r="Q87" s="22">
        <f>Q14+Q16+Q79+Q81+Q85</f>
        <v>370812459</v>
      </c>
    </row>
    <row r="88" spans="1:17" ht="30.75" customHeight="1">
      <c r="A88" s="50"/>
      <c r="B88" s="50"/>
      <c r="C88" s="51"/>
      <c r="D88" s="52"/>
      <c r="E88" s="50"/>
      <c r="F88" s="50"/>
      <c r="G88" s="53"/>
      <c r="H88" s="53"/>
      <c r="I88" s="53"/>
      <c r="J88" s="54"/>
      <c r="K88" s="54"/>
      <c r="L88" s="55"/>
      <c r="M88" s="55"/>
      <c r="N88" s="50"/>
      <c r="O88" s="50"/>
      <c r="P88" s="50"/>
      <c r="Q88" s="50"/>
    </row>
    <row r="89" spans="1:17" ht="26.25" customHeight="1">
      <c r="A89" s="50"/>
      <c r="B89" s="50"/>
      <c r="C89" s="51"/>
      <c r="D89" s="56" t="s">
        <v>70</v>
      </c>
      <c r="E89" s="57"/>
      <c r="F89" s="57"/>
      <c r="G89" s="57"/>
      <c r="H89" s="57"/>
      <c r="I89" s="57"/>
      <c r="J89" s="58"/>
      <c r="K89" s="58" t="s">
        <v>71</v>
      </c>
      <c r="L89" s="55"/>
      <c r="M89" s="55"/>
      <c r="N89" s="50"/>
      <c r="O89" s="50"/>
      <c r="P89" s="50"/>
      <c r="Q89" s="50"/>
    </row>
    <row r="91" ht="27.75" customHeight="1"/>
    <row r="92" ht="20.25" customHeight="1"/>
    <row r="93" ht="28.5" customHeight="1"/>
    <row r="94" ht="26.25" customHeight="1"/>
    <row r="95" ht="26.25" customHeight="1"/>
    <row r="96" ht="28.5" customHeight="1"/>
    <row r="97" ht="29.25" customHeight="1"/>
    <row r="98" ht="35.25" customHeight="1"/>
    <row r="99" ht="25.5" customHeight="1"/>
    <row r="100" ht="33" customHeight="1"/>
    <row r="101" ht="33" customHeight="1"/>
    <row r="102" ht="37.5" customHeight="1"/>
    <row r="103" ht="37.5" customHeight="1"/>
    <row r="104" ht="33.75" customHeight="1"/>
    <row r="105" ht="33.75" customHeight="1"/>
    <row r="106" ht="29.25" customHeight="1"/>
    <row r="107" ht="32.25" customHeight="1"/>
    <row r="108" ht="37.5" customHeight="1"/>
    <row r="109" ht="37.5" customHeight="1"/>
    <row r="110" ht="45.75" customHeight="1"/>
    <row r="111" ht="28.5" customHeight="1"/>
    <row r="112" ht="45.75" customHeight="1"/>
    <row r="113" ht="25.5" customHeight="1"/>
    <row r="114" ht="25.5" customHeight="1"/>
    <row r="115" ht="25.5" customHeight="1"/>
    <row r="116" ht="25.5" customHeight="1"/>
    <row r="117" ht="25.5" customHeight="1"/>
    <row r="118" ht="33" customHeight="1"/>
    <row r="119" ht="25.5" customHeight="1"/>
    <row r="120" ht="25.5" customHeight="1"/>
    <row r="121" ht="34.5" customHeight="1"/>
    <row r="122" ht="23.25" customHeight="1"/>
    <row r="123" ht="26.25" customHeight="1"/>
    <row r="124" ht="45" customHeight="1"/>
    <row r="125" ht="31.5" customHeight="1"/>
    <row r="126" ht="24" customHeight="1"/>
    <row r="127" ht="33.75" customHeight="1"/>
    <row r="128" ht="31.5" customHeight="1"/>
    <row r="129" ht="24" customHeight="1"/>
    <row r="130" ht="20.25" customHeight="1"/>
    <row r="131" ht="22.5" customHeight="1"/>
    <row r="132" ht="17.25" customHeight="1"/>
    <row r="133" ht="18.75" customHeight="1"/>
  </sheetData>
  <sheetProtection selectLockedCells="1" selectUnlockedCells="1"/>
  <mergeCells count="22">
    <mergeCell ref="D6:M6"/>
    <mergeCell ref="A9:A12"/>
    <mergeCell ref="B9:B12"/>
    <mergeCell ref="C9:C12"/>
    <mergeCell ref="D9:D12"/>
    <mergeCell ref="E9:I9"/>
    <mergeCell ref="J9:P9"/>
    <mergeCell ref="Q9:Q12"/>
    <mergeCell ref="E10:E12"/>
    <mergeCell ref="F10:H10"/>
    <mergeCell ref="I10:I12"/>
    <mergeCell ref="J10:J12"/>
    <mergeCell ref="K10:K12"/>
    <mergeCell ref="L10:M10"/>
    <mergeCell ref="N10:N12"/>
    <mergeCell ref="O10:P10"/>
    <mergeCell ref="F11:F12"/>
    <mergeCell ref="G11:G12"/>
    <mergeCell ref="H11:H12"/>
    <mergeCell ref="L11:L12"/>
    <mergeCell ref="M11:M12"/>
    <mergeCell ref="O11:O12"/>
  </mergeCells>
  <printOptions/>
  <pageMargins left="0.24027777777777778" right="0.20972222222222223" top="0.5902777777777778" bottom="0.5902777777777778" header="0.5118055555555555" footer="0.5118055555555555"/>
  <pageSetup fitToHeight="3" fitToWidth="1" horizontalDpi="300" verticalDpi="300" orientation="landscape" paperSize="9"/>
  <rowBreaks count="1" manualBreakCount="1">
    <brk id="4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3"/>
  <sheetViews>
    <sheetView tabSelected="1" view="pageBreakPreview" zoomScale="75" zoomScaleNormal="75" zoomScaleSheetLayoutView="75" workbookViewId="0" topLeftCell="B1">
      <pane xSplit="4" ySplit="13" topLeftCell="M99" activePane="bottomRight" state="frozen"/>
      <selection pane="topLeft" activeCell="B1" sqref="B1"/>
      <selection pane="topRight" activeCell="M1" sqref="M1"/>
      <selection pane="bottomLeft" activeCell="B99" sqref="B99"/>
      <selection pane="bottomRight" activeCell="P3" sqref="P3"/>
    </sheetView>
  </sheetViews>
  <sheetFormatPr defaultColWidth="9.00390625" defaultRowHeight="12.75"/>
  <cols>
    <col min="1" max="1" width="0" style="3" hidden="1" customWidth="1"/>
    <col min="2" max="2" width="14.375" style="1" customWidth="1"/>
    <col min="3" max="3" width="13.375" style="1" customWidth="1"/>
    <col min="4" max="4" width="15.875" style="1" customWidth="1"/>
    <col min="5" max="5" width="83.75390625" style="2" customWidth="1"/>
    <col min="6" max="6" width="15.75390625" style="1" customWidth="1"/>
    <col min="7" max="7" width="13.25390625" style="1" customWidth="1"/>
    <col min="8" max="8" width="12.25390625" style="1" customWidth="1"/>
    <col min="9" max="9" width="12.375" style="1" customWidth="1"/>
    <col min="10" max="10" width="10.625" style="1" customWidth="1"/>
    <col min="11" max="11" width="12.00390625" style="1" customWidth="1"/>
    <col min="12" max="12" width="15.125" style="1" customWidth="1"/>
    <col min="13" max="13" width="12.25390625" style="1" customWidth="1"/>
    <col min="14" max="14" width="13.875" style="1" customWidth="1"/>
    <col min="15" max="15" width="12.00390625" style="1" customWidth="1"/>
    <col min="16" max="16" width="11.00390625" style="1" customWidth="1"/>
    <col min="17" max="17" width="16.00390625" style="1" customWidth="1"/>
    <col min="18" max="18" width="15.75390625" style="1" customWidth="1"/>
    <col min="19" max="16384" width="9.125" style="3" customWidth="1"/>
  </cols>
  <sheetData>
    <row r="1" ht="12.75">
      <c r="P1" s="1" t="s">
        <v>72</v>
      </c>
    </row>
    <row r="2" spans="2:16" ht="12.75">
      <c r="B2" s="59"/>
      <c r="P2" s="1" t="s">
        <v>1</v>
      </c>
    </row>
    <row r="3" spans="2:16" ht="20.25">
      <c r="B3" s="4"/>
      <c r="C3" s="4"/>
      <c r="P3" s="1" t="s">
        <v>73</v>
      </c>
    </row>
    <row r="6" spans="5:16" ht="15.75">
      <c r="E6" s="7"/>
      <c r="F6" s="6" t="s">
        <v>74</v>
      </c>
      <c r="G6" s="6"/>
      <c r="H6" s="6"/>
      <c r="I6" s="6"/>
      <c r="J6" s="6"/>
      <c r="K6" s="6"/>
      <c r="L6" s="6"/>
      <c r="M6" s="6"/>
      <c r="P6" s="6"/>
    </row>
    <row r="7" spans="5:16" ht="13.5" customHeight="1">
      <c r="E7" s="7"/>
      <c r="F7" s="6"/>
      <c r="G7" s="6"/>
      <c r="H7" s="6"/>
      <c r="I7" s="6"/>
      <c r="J7" s="6"/>
      <c r="K7" s="6"/>
      <c r="L7" s="6"/>
      <c r="M7" s="6"/>
      <c r="P7" s="6"/>
    </row>
    <row r="8" ht="14.25" customHeight="1">
      <c r="R8" s="1" t="s">
        <v>4</v>
      </c>
    </row>
    <row r="9" spans="2:18" ht="18" customHeight="1">
      <c r="B9" s="9" t="s">
        <v>75</v>
      </c>
      <c r="C9" s="9" t="s">
        <v>6</v>
      </c>
      <c r="D9" s="9" t="s">
        <v>7</v>
      </c>
      <c r="E9" s="9" t="s">
        <v>76</v>
      </c>
      <c r="F9" s="10" t="s">
        <v>77</v>
      </c>
      <c r="G9" s="10"/>
      <c r="H9" s="10"/>
      <c r="I9" s="10"/>
      <c r="J9" s="10"/>
      <c r="K9" s="10" t="s">
        <v>78</v>
      </c>
      <c r="L9" s="10"/>
      <c r="M9" s="10"/>
      <c r="N9" s="10"/>
      <c r="O9" s="10"/>
      <c r="P9" s="10"/>
      <c r="Q9" s="10"/>
      <c r="R9" s="9" t="s">
        <v>11</v>
      </c>
    </row>
    <row r="10" spans="2:18" ht="12.75" customHeight="1">
      <c r="B10" s="9"/>
      <c r="C10" s="9"/>
      <c r="D10" s="9"/>
      <c r="E10" s="9"/>
      <c r="F10" s="9" t="s">
        <v>12</v>
      </c>
      <c r="G10" s="12" t="s">
        <v>13</v>
      </c>
      <c r="H10" s="12"/>
      <c r="I10" s="12"/>
      <c r="J10" s="9" t="s">
        <v>14</v>
      </c>
      <c r="K10" s="9" t="s">
        <v>15</v>
      </c>
      <c r="L10" s="9" t="s">
        <v>16</v>
      </c>
      <c r="M10" s="12" t="s">
        <v>13</v>
      </c>
      <c r="N10" s="12"/>
      <c r="O10" s="9" t="s">
        <v>17</v>
      </c>
      <c r="P10" s="12" t="s">
        <v>18</v>
      </c>
      <c r="Q10" s="12"/>
      <c r="R10" s="9"/>
    </row>
    <row r="11" spans="2:18" ht="12.75" customHeight="1">
      <c r="B11" s="9"/>
      <c r="C11" s="9"/>
      <c r="D11" s="9"/>
      <c r="E11" s="9"/>
      <c r="F11" s="9"/>
      <c r="G11" s="9" t="s">
        <v>16</v>
      </c>
      <c r="H11" s="9" t="s">
        <v>19</v>
      </c>
      <c r="I11" s="9" t="s">
        <v>20</v>
      </c>
      <c r="J11" s="9"/>
      <c r="K11" s="9"/>
      <c r="L11" s="9"/>
      <c r="M11" s="9" t="s">
        <v>21</v>
      </c>
      <c r="N11" s="9" t="s">
        <v>20</v>
      </c>
      <c r="O11" s="9"/>
      <c r="P11" s="9" t="s">
        <v>22</v>
      </c>
      <c r="Q11" s="14" t="s">
        <v>23</v>
      </c>
      <c r="R11" s="9"/>
    </row>
    <row r="12" spans="2:18" ht="182.2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 t="s">
        <v>24</v>
      </c>
      <c r="R12" s="9"/>
    </row>
    <row r="13" spans="2:18" ht="0.75" customHeight="1">
      <c r="B13" s="60">
        <v>1</v>
      </c>
      <c r="C13" s="60"/>
      <c r="D13" s="60">
        <v>2</v>
      </c>
      <c r="E13" s="61">
        <v>3</v>
      </c>
      <c r="F13" s="60">
        <v>4</v>
      </c>
      <c r="G13" s="60">
        <v>5</v>
      </c>
      <c r="H13" s="60">
        <v>6</v>
      </c>
      <c r="I13" s="60">
        <v>7</v>
      </c>
      <c r="J13" s="60">
        <v>8</v>
      </c>
      <c r="K13" s="60">
        <v>9</v>
      </c>
      <c r="L13" s="60">
        <v>10</v>
      </c>
      <c r="M13" s="60">
        <v>11</v>
      </c>
      <c r="N13" s="60">
        <v>12</v>
      </c>
      <c r="O13" s="60">
        <v>13</v>
      </c>
      <c r="P13" s="60">
        <v>14</v>
      </c>
      <c r="Q13" s="60">
        <v>15</v>
      </c>
      <c r="R13" s="60">
        <v>16</v>
      </c>
    </row>
    <row r="14" spans="2:18" ht="24" customHeight="1">
      <c r="B14" s="15" t="s">
        <v>79</v>
      </c>
      <c r="C14" s="14"/>
      <c r="D14" s="62"/>
      <c r="E14" s="17" t="s">
        <v>80</v>
      </c>
      <c r="F14" s="63">
        <f>F16+F18+F23</f>
        <v>11735060</v>
      </c>
      <c r="G14" s="63">
        <f>G16+G18+G23</f>
        <v>11735060</v>
      </c>
      <c r="H14" s="63">
        <f>H16+H18+H23</f>
        <v>7828468</v>
      </c>
      <c r="I14" s="63">
        <f>I16+I18+I23</f>
        <v>715021</v>
      </c>
      <c r="J14" s="63">
        <f>J16+J18+J23</f>
        <v>0</v>
      </c>
      <c r="K14" s="63">
        <f>K16+K18+K23</f>
        <v>0</v>
      </c>
      <c r="L14" s="63">
        <f>L16+L18+L23</f>
        <v>0</v>
      </c>
      <c r="M14" s="63">
        <f>M16+M18+M23</f>
        <v>0</v>
      </c>
      <c r="N14" s="63">
        <f>N16+N18+N23</f>
        <v>0</v>
      </c>
      <c r="O14" s="63">
        <f>O16+O18+O23</f>
        <v>0</v>
      </c>
      <c r="P14" s="63">
        <f>P16+P18+P23</f>
        <v>0</v>
      </c>
      <c r="Q14" s="63">
        <f>Q16+Q18+Q23</f>
        <v>0</v>
      </c>
      <c r="R14" s="64">
        <f aca="true" t="shared" si="0" ref="R14:R18">F14+K14</f>
        <v>11735060</v>
      </c>
    </row>
    <row r="15" spans="2:18" ht="18" customHeight="1">
      <c r="B15" s="14"/>
      <c r="C15" s="14"/>
      <c r="D15" s="62"/>
      <c r="E15" s="21" t="s">
        <v>81</v>
      </c>
      <c r="F15" s="63"/>
      <c r="G15" s="63"/>
      <c r="H15" s="63"/>
      <c r="I15" s="63"/>
      <c r="J15" s="64"/>
      <c r="K15" s="64"/>
      <c r="L15" s="64"/>
      <c r="M15" s="64"/>
      <c r="N15" s="64"/>
      <c r="O15" s="64"/>
      <c r="P15" s="64"/>
      <c r="Q15" s="64"/>
      <c r="R15" s="64">
        <f t="shared" si="0"/>
        <v>0</v>
      </c>
    </row>
    <row r="16" spans="2:18" ht="21.75" customHeight="1">
      <c r="B16" s="20"/>
      <c r="C16" s="65" t="s">
        <v>25</v>
      </c>
      <c r="D16" s="66"/>
      <c r="E16" s="67" t="s">
        <v>82</v>
      </c>
      <c r="F16" s="63">
        <f>F17</f>
        <v>9106886</v>
      </c>
      <c r="G16" s="63">
        <f>G17</f>
        <v>9106886</v>
      </c>
      <c r="H16" s="63">
        <f>H17</f>
        <v>5997490</v>
      </c>
      <c r="I16" s="63">
        <f>I17</f>
        <v>654753</v>
      </c>
      <c r="J16" s="64">
        <v>0</v>
      </c>
      <c r="K16" s="64">
        <f>K17</f>
        <v>0</v>
      </c>
      <c r="L16" s="64">
        <v>0</v>
      </c>
      <c r="M16" s="64">
        <v>0</v>
      </c>
      <c r="N16" s="64">
        <v>0</v>
      </c>
      <c r="O16" s="64">
        <f>O17</f>
        <v>0</v>
      </c>
      <c r="P16" s="64">
        <f>P17</f>
        <v>0</v>
      </c>
      <c r="Q16" s="64">
        <f>Q17</f>
        <v>0</v>
      </c>
      <c r="R16" s="64">
        <f t="shared" si="0"/>
        <v>9106886</v>
      </c>
    </row>
    <row r="17" spans="2:18" ht="48" customHeight="1">
      <c r="B17" s="20" t="s">
        <v>83</v>
      </c>
      <c r="C17" s="20" t="s">
        <v>27</v>
      </c>
      <c r="D17" s="20" t="s">
        <v>28</v>
      </c>
      <c r="E17" s="21" t="s">
        <v>84</v>
      </c>
      <c r="F17" s="63">
        <v>9106886</v>
      </c>
      <c r="G17" s="63">
        <v>9106886</v>
      </c>
      <c r="H17" s="63">
        <v>5997490</v>
      </c>
      <c r="I17" s="63">
        <v>654753</v>
      </c>
      <c r="J17" s="63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f t="shared" si="0"/>
        <v>9106886</v>
      </c>
    </row>
    <row r="18" spans="2:18" ht="20.25" customHeight="1">
      <c r="B18" s="20"/>
      <c r="C18" s="68" t="s">
        <v>29</v>
      </c>
      <c r="D18" s="68"/>
      <c r="E18" s="69" t="s">
        <v>85</v>
      </c>
      <c r="F18" s="63">
        <f>F20+F22</f>
        <v>2454992</v>
      </c>
      <c r="G18" s="63">
        <f>G20+G22</f>
        <v>2454992</v>
      </c>
      <c r="H18" s="63">
        <f>H20+H22</f>
        <v>1830978</v>
      </c>
      <c r="I18" s="63">
        <f>I20+I22</f>
        <v>60268</v>
      </c>
      <c r="J18" s="63">
        <v>0</v>
      </c>
      <c r="K18" s="63">
        <f>K20+K22</f>
        <v>0</v>
      </c>
      <c r="L18" s="63">
        <f>L20+L22</f>
        <v>0</v>
      </c>
      <c r="M18" s="63">
        <f>M20</f>
        <v>0</v>
      </c>
      <c r="N18" s="63">
        <f>N20</f>
        <v>0</v>
      </c>
      <c r="O18" s="63">
        <f>O20</f>
        <v>0</v>
      </c>
      <c r="P18" s="63">
        <f>P20</f>
        <v>0</v>
      </c>
      <c r="Q18" s="63">
        <f>Q20</f>
        <v>0</v>
      </c>
      <c r="R18" s="64">
        <f t="shared" si="0"/>
        <v>2454992</v>
      </c>
    </row>
    <row r="19" spans="2:18" ht="20.25" customHeight="1">
      <c r="B19" s="20"/>
      <c r="C19" s="68" t="s">
        <v>57</v>
      </c>
      <c r="D19" s="68"/>
      <c r="E19" s="69" t="s">
        <v>58</v>
      </c>
      <c r="F19" s="63">
        <f>F20</f>
        <v>2321450</v>
      </c>
      <c r="G19" s="63">
        <f>G20</f>
        <v>2321450</v>
      </c>
      <c r="H19" s="63">
        <f>H20</f>
        <v>1830978</v>
      </c>
      <c r="I19" s="63">
        <f>I20</f>
        <v>60268</v>
      </c>
      <c r="J19" s="63">
        <f>J20</f>
        <v>0</v>
      </c>
      <c r="K19" s="63">
        <f>K20</f>
        <v>0</v>
      </c>
      <c r="L19" s="63">
        <f>L20</f>
        <v>0</v>
      </c>
      <c r="M19" s="63">
        <f>M20</f>
        <v>0</v>
      </c>
      <c r="N19" s="63">
        <f>N20</f>
        <v>0</v>
      </c>
      <c r="O19" s="63">
        <f>O20</f>
        <v>0</v>
      </c>
      <c r="P19" s="63">
        <f>P20</f>
        <v>0</v>
      </c>
      <c r="Q19" s="63">
        <f>Q20</f>
        <v>0</v>
      </c>
      <c r="R19" s="63">
        <f>R20</f>
        <v>2321450</v>
      </c>
    </row>
    <row r="20" spans="2:18" ht="34.5" customHeight="1">
      <c r="B20" s="20" t="s">
        <v>86</v>
      </c>
      <c r="C20" s="20" t="s">
        <v>87</v>
      </c>
      <c r="D20" s="20" t="s">
        <v>44</v>
      </c>
      <c r="E20" s="21" t="s">
        <v>88</v>
      </c>
      <c r="F20" s="63">
        <v>2321450</v>
      </c>
      <c r="G20" s="63">
        <v>2321450</v>
      </c>
      <c r="H20" s="63">
        <v>1830978</v>
      </c>
      <c r="I20" s="63">
        <v>60268</v>
      </c>
      <c r="J20" s="63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f>F20+K20</f>
        <v>2321450</v>
      </c>
    </row>
    <row r="21" spans="2:18" ht="21.75" customHeight="1">
      <c r="B21" s="20"/>
      <c r="C21" s="68" t="s">
        <v>59</v>
      </c>
      <c r="D21" s="68"/>
      <c r="E21" s="69" t="s">
        <v>60</v>
      </c>
      <c r="F21" s="63">
        <f>F22</f>
        <v>133542</v>
      </c>
      <c r="G21" s="63">
        <f>G22</f>
        <v>133542</v>
      </c>
      <c r="H21" s="63">
        <f>H22</f>
        <v>0</v>
      </c>
      <c r="I21" s="63">
        <f>I22</f>
        <v>0</v>
      </c>
      <c r="J21" s="63">
        <f>J22</f>
        <v>0</v>
      </c>
      <c r="K21" s="63">
        <f>K22</f>
        <v>0</v>
      </c>
      <c r="L21" s="63">
        <f>L22</f>
        <v>0</v>
      </c>
      <c r="M21" s="63">
        <f>M22</f>
        <v>0</v>
      </c>
      <c r="N21" s="63">
        <f>N22</f>
        <v>0</v>
      </c>
      <c r="O21" s="63">
        <f>O22</f>
        <v>0</v>
      </c>
      <c r="P21" s="63">
        <f>P22</f>
        <v>0</v>
      </c>
      <c r="Q21" s="63">
        <f>Q22</f>
        <v>0</v>
      </c>
      <c r="R21" s="63">
        <f>R22</f>
        <v>133542</v>
      </c>
    </row>
    <row r="22" spans="2:18" ht="20.25" customHeight="1">
      <c r="B22" s="20" t="s">
        <v>89</v>
      </c>
      <c r="C22" s="20" t="s">
        <v>90</v>
      </c>
      <c r="D22" s="20" t="s">
        <v>44</v>
      </c>
      <c r="E22" s="21" t="s">
        <v>91</v>
      </c>
      <c r="F22" s="63">
        <v>133542</v>
      </c>
      <c r="G22" s="63">
        <v>133542</v>
      </c>
      <c r="H22" s="63">
        <v>0</v>
      </c>
      <c r="I22" s="63">
        <v>0</v>
      </c>
      <c r="J22" s="63">
        <v>0</v>
      </c>
      <c r="K22" s="64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f aca="true" t="shared" si="1" ref="R22:R29">F22+K22</f>
        <v>133542</v>
      </c>
    </row>
    <row r="23" spans="2:18" ht="23.25" customHeight="1">
      <c r="B23" s="20"/>
      <c r="C23" s="68" t="s">
        <v>65</v>
      </c>
      <c r="D23" s="68"/>
      <c r="E23" s="69" t="s">
        <v>92</v>
      </c>
      <c r="F23" s="63">
        <f>F24</f>
        <v>173182</v>
      </c>
      <c r="G23" s="63">
        <f>G24</f>
        <v>173182</v>
      </c>
      <c r="H23" s="63">
        <f>H24</f>
        <v>0</v>
      </c>
      <c r="I23" s="63">
        <f>I24</f>
        <v>0</v>
      </c>
      <c r="J23" s="63">
        <v>0</v>
      </c>
      <c r="K23" s="63">
        <f>K24</f>
        <v>0</v>
      </c>
      <c r="L23" s="63">
        <f>L24</f>
        <v>0</v>
      </c>
      <c r="M23" s="63">
        <f>M24</f>
        <v>0</v>
      </c>
      <c r="N23" s="63">
        <f>N24</f>
        <v>0</v>
      </c>
      <c r="O23" s="63">
        <f>O24</f>
        <v>0</v>
      </c>
      <c r="P23" s="63">
        <f>P24</f>
        <v>0</v>
      </c>
      <c r="Q23" s="63">
        <f>Q24</f>
        <v>0</v>
      </c>
      <c r="R23" s="64">
        <f t="shared" si="1"/>
        <v>173182</v>
      </c>
    </row>
    <row r="24" spans="2:18" ht="28.5" customHeight="1">
      <c r="B24" s="20" t="s">
        <v>93</v>
      </c>
      <c r="C24" s="20" t="s">
        <v>94</v>
      </c>
      <c r="D24" s="20" t="s">
        <v>95</v>
      </c>
      <c r="E24" s="21" t="s">
        <v>96</v>
      </c>
      <c r="F24" s="63">
        <v>173182</v>
      </c>
      <c r="G24" s="63">
        <v>173182</v>
      </c>
      <c r="H24" s="63">
        <v>0</v>
      </c>
      <c r="I24" s="63">
        <v>0</v>
      </c>
      <c r="J24" s="63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f t="shared" si="1"/>
        <v>173182</v>
      </c>
    </row>
    <row r="25" spans="2:18" ht="33.75" customHeight="1">
      <c r="B25" s="35" t="s">
        <v>97</v>
      </c>
      <c r="C25" s="26"/>
      <c r="D25" s="28"/>
      <c r="E25" s="17" t="s">
        <v>98</v>
      </c>
      <c r="F25" s="63">
        <f>F27+F29</f>
        <v>350437936</v>
      </c>
      <c r="G25" s="63">
        <f>G27+G29</f>
        <v>350437936</v>
      </c>
      <c r="H25" s="63">
        <f>H27+H29</f>
        <v>13382749</v>
      </c>
      <c r="I25" s="63">
        <f>I27+I29</f>
        <v>642882</v>
      </c>
      <c r="J25" s="63">
        <f>J27+J29</f>
        <v>0</v>
      </c>
      <c r="K25" s="63">
        <f>K27+K29</f>
        <v>87657</v>
      </c>
      <c r="L25" s="63">
        <f>L27+L29</f>
        <v>87657</v>
      </c>
      <c r="M25" s="63">
        <f>M27+M29</f>
        <v>67014</v>
      </c>
      <c r="N25" s="63">
        <f>N27+N29</f>
        <v>0</v>
      </c>
      <c r="O25" s="63">
        <f>O27+O29</f>
        <v>0</v>
      </c>
      <c r="P25" s="63">
        <f>P27+P29</f>
        <v>0</v>
      </c>
      <c r="Q25" s="63">
        <f>Q27+Q29</f>
        <v>0</v>
      </c>
      <c r="R25" s="64">
        <f t="shared" si="1"/>
        <v>350525593</v>
      </c>
    </row>
    <row r="26" spans="2:18" ht="26.25" customHeight="1">
      <c r="B26" s="26"/>
      <c r="C26" s="26"/>
      <c r="D26" s="28"/>
      <c r="E26" s="17" t="s">
        <v>99</v>
      </c>
      <c r="F26" s="63"/>
      <c r="G26" s="63"/>
      <c r="H26" s="63"/>
      <c r="I26" s="63"/>
      <c r="J26" s="63"/>
      <c r="K26" s="64"/>
      <c r="L26" s="64"/>
      <c r="M26" s="64"/>
      <c r="N26" s="64"/>
      <c r="O26" s="64"/>
      <c r="P26" s="64"/>
      <c r="Q26" s="64"/>
      <c r="R26" s="64">
        <f t="shared" si="1"/>
        <v>0</v>
      </c>
    </row>
    <row r="27" spans="2:18" ht="23.25" customHeight="1">
      <c r="B27" s="20"/>
      <c r="C27" s="65" t="s">
        <v>25</v>
      </c>
      <c r="D27" s="65"/>
      <c r="E27" s="67" t="s">
        <v>82</v>
      </c>
      <c r="F27" s="63">
        <f>F28</f>
        <v>11432980</v>
      </c>
      <c r="G27" s="63">
        <f>G28</f>
        <v>11432980</v>
      </c>
      <c r="H27" s="63">
        <f>H28</f>
        <v>8531804</v>
      </c>
      <c r="I27" s="63">
        <f>I28</f>
        <v>434084</v>
      </c>
      <c r="J27" s="63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f t="shared" si="1"/>
        <v>11432980</v>
      </c>
    </row>
    <row r="28" spans="2:18" ht="54" customHeight="1">
      <c r="B28" s="26" t="s">
        <v>100</v>
      </c>
      <c r="C28" s="26" t="s">
        <v>27</v>
      </c>
      <c r="D28" s="20" t="s">
        <v>28</v>
      </c>
      <c r="E28" s="21" t="s">
        <v>84</v>
      </c>
      <c r="F28" s="63">
        <v>11432980</v>
      </c>
      <c r="G28" s="63">
        <v>11432980</v>
      </c>
      <c r="H28" s="63">
        <v>8531804</v>
      </c>
      <c r="I28" s="63">
        <v>434084</v>
      </c>
      <c r="J28" s="63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f>24.945-24.945</f>
        <v>0</v>
      </c>
      <c r="R28" s="64">
        <f t="shared" si="1"/>
        <v>11432980</v>
      </c>
    </row>
    <row r="29" spans="2:18" ht="18.75" customHeight="1">
      <c r="B29" s="15"/>
      <c r="C29" s="68" t="s">
        <v>29</v>
      </c>
      <c r="D29" s="68"/>
      <c r="E29" s="69" t="s">
        <v>85</v>
      </c>
      <c r="F29" s="63">
        <f>F38+F40+F44+F46+F50+F52+F56+F58+F60+F62+F64+F66+F68+F70+F72+F75+F77+F79+F80+F82+F84</f>
        <v>339004956</v>
      </c>
      <c r="G29" s="63">
        <f>G38+G40+G44+G46+G50+G52+G56+G58+G60+G62+G64+G66+G68+G70+G72+G75+G77+G79+G80+G82+G84</f>
        <v>339004956</v>
      </c>
      <c r="H29" s="63">
        <f>H38+H40+H44+H46+H50+H52+H56+H58+H60+H62+H64+H66+H68+H70+H72+H75+H77+H79+H80+H82+H84</f>
        <v>4850945</v>
      </c>
      <c r="I29" s="63">
        <f>I38+I40+I44+I46+I50+I52+I56+I58+I60+I62+I64+I66+I68+I70+I72+I75+I77+I79+I80+I82+I84</f>
        <v>208798</v>
      </c>
      <c r="J29" s="63">
        <f>J38+J40+J44+J46+J50+J52+J56+J58+J60+J62+J64+J66+J68+J70+J72+J75+J77+J79+J80+J82+J84</f>
        <v>0</v>
      </c>
      <c r="K29" s="63">
        <f>K38+K40+K44+K46+K50+K52+K56+K58+K60+K62+K64+K66+K68+K70+K72+K75+K77+K79+K80+K82+K84</f>
        <v>87657</v>
      </c>
      <c r="L29" s="63">
        <f>L38+L40+L44+L46+L50+L52+L56+L58+L60+L62+L64+L66+L68+L70+L72+L75+L77+L79+L80+L82+L84</f>
        <v>87657</v>
      </c>
      <c r="M29" s="63">
        <f>M38+M40+M44+M46+M50+M52+M56+M58+M60+M62+M64+M66+M68+M70+M72+M75+M77+M79+M80+M82+M84</f>
        <v>67014</v>
      </c>
      <c r="N29" s="63">
        <f>N38+N40+N44+N46+N50+N52+N56+N58+N60+N62+N64+N66+N68+N70+N72+N75+N77+N79+N80+N82+N84</f>
        <v>0</v>
      </c>
      <c r="O29" s="63">
        <f>O38+O40+O44+O46+O50+O52+O56+O58+O60+O62+O64+O66+O68+O70+O72+O75+O77+O79+O80+O82+O84</f>
        <v>0</v>
      </c>
      <c r="P29" s="63">
        <f>P38+P40+P44+P46+P50+P52+P56+P58+P60+P62+P64+P66+P68+P70+P72+P75+P77+P79+P80+P82+P84</f>
        <v>0</v>
      </c>
      <c r="Q29" s="63">
        <f>Q38+Q40+Q44+Q46+Q50+Q52+Q56+Q58+Q60+Q62+Q64+Q66+Q68+Q70+Q72+Q75+Q77+Q79+Q80+Q82+Q84</f>
        <v>0</v>
      </c>
      <c r="R29" s="64">
        <f t="shared" si="1"/>
        <v>339092613</v>
      </c>
    </row>
    <row r="30" spans="2:18" ht="18.75" customHeight="1">
      <c r="B30" s="15"/>
      <c r="C30" s="68"/>
      <c r="D30" s="68"/>
      <c r="E30" s="69" t="s">
        <v>101</v>
      </c>
      <c r="F30" s="63">
        <f>F39+F51+F53+F81+F85</f>
        <v>36829532</v>
      </c>
      <c r="G30" s="63">
        <f>G39+G51+G53+G81+G85</f>
        <v>36829532</v>
      </c>
      <c r="H30" s="63">
        <f>H39+H51+H53+H81+H85</f>
        <v>77639</v>
      </c>
      <c r="I30" s="63">
        <f>I39+I51+I53+I81+I85</f>
        <v>0</v>
      </c>
      <c r="J30" s="63">
        <f>J39+J51+J53+J81+J85</f>
        <v>0</v>
      </c>
      <c r="K30" s="63">
        <f>K39+K51+K53+K81+K85</f>
        <v>0</v>
      </c>
      <c r="L30" s="63">
        <f>L39+L51+L53+L81+L85</f>
        <v>0</v>
      </c>
      <c r="M30" s="63">
        <f>M39+M51+M53+M81+M85</f>
        <v>0</v>
      </c>
      <c r="N30" s="63">
        <f>N39+N51+N53+N81+N85</f>
        <v>0</v>
      </c>
      <c r="O30" s="63">
        <f>O39+O51+O53+O81+O85</f>
        <v>0</v>
      </c>
      <c r="P30" s="63">
        <f>P39+P51+P53+P81+P85</f>
        <v>0</v>
      </c>
      <c r="Q30" s="63">
        <f>Q39+Q51+Q53+Q81+Q85</f>
        <v>0</v>
      </c>
      <c r="R30" s="63">
        <f>R39+R51+R53+R81+R85</f>
        <v>36829532</v>
      </c>
    </row>
    <row r="31" spans="2:18" ht="97.5" customHeight="1">
      <c r="B31" s="15"/>
      <c r="C31" s="68"/>
      <c r="D31" s="68"/>
      <c r="E31" s="70" t="s">
        <v>102</v>
      </c>
      <c r="F31" s="63">
        <f>F41</f>
        <v>130823300</v>
      </c>
      <c r="G31" s="63">
        <f>G41</f>
        <v>130823300</v>
      </c>
      <c r="H31" s="63">
        <f>H41</f>
        <v>0</v>
      </c>
      <c r="I31" s="63">
        <f>I41</f>
        <v>0</v>
      </c>
      <c r="J31" s="63">
        <f>J41</f>
        <v>0</v>
      </c>
      <c r="K31" s="63">
        <f>K41</f>
        <v>0</v>
      </c>
      <c r="L31" s="63">
        <f>L41</f>
        <v>0</v>
      </c>
      <c r="M31" s="63">
        <f>M41</f>
        <v>0</v>
      </c>
      <c r="N31" s="63">
        <f>N41</f>
        <v>0</v>
      </c>
      <c r="O31" s="63">
        <f>O41</f>
        <v>0</v>
      </c>
      <c r="P31" s="63">
        <f>P41</f>
        <v>0</v>
      </c>
      <c r="Q31" s="63">
        <f>Q41</f>
        <v>0</v>
      </c>
      <c r="R31" s="63">
        <f>R41</f>
        <v>130823300</v>
      </c>
    </row>
    <row r="32" spans="2:18" ht="67.5" customHeight="1">
      <c r="B32" s="15"/>
      <c r="C32" s="68"/>
      <c r="D32" s="68"/>
      <c r="E32" s="69" t="s">
        <v>103</v>
      </c>
      <c r="F32" s="63">
        <f>F45+F47</f>
        <v>47500</v>
      </c>
      <c r="G32" s="63">
        <f>G45+G47</f>
        <v>47500</v>
      </c>
      <c r="H32" s="63">
        <f>H45+H47</f>
        <v>0</v>
      </c>
      <c r="I32" s="63">
        <f>I45+I47</f>
        <v>0</v>
      </c>
      <c r="J32" s="63">
        <f>J45+J47</f>
        <v>0</v>
      </c>
      <c r="K32" s="63">
        <f>K45+K47</f>
        <v>0</v>
      </c>
      <c r="L32" s="63">
        <f>L45+L47</f>
        <v>0</v>
      </c>
      <c r="M32" s="63">
        <f>M45+M47</f>
        <v>0</v>
      </c>
      <c r="N32" s="63">
        <f>N45+N47</f>
        <v>0</v>
      </c>
      <c r="O32" s="63">
        <f>O45+O47</f>
        <v>0</v>
      </c>
      <c r="P32" s="63">
        <f>P45+P47</f>
        <v>0</v>
      </c>
      <c r="Q32" s="63">
        <f>Q45+Q47</f>
        <v>0</v>
      </c>
      <c r="R32" s="63">
        <f>R45+R47</f>
        <v>47500</v>
      </c>
    </row>
    <row r="33" spans="2:18" ht="79.5" customHeight="1">
      <c r="B33" s="15"/>
      <c r="C33" s="68"/>
      <c r="D33" s="68"/>
      <c r="E33" s="69" t="s">
        <v>104</v>
      </c>
      <c r="F33" s="63">
        <f>F57+F59+F63+F65+F67+F69+F71+F73+F61</f>
        <v>161400000</v>
      </c>
      <c r="G33" s="63">
        <f>G57+G59+G63+G65+G67+G69+G71+G73+G61</f>
        <v>161400000</v>
      </c>
      <c r="H33" s="63">
        <f>H57+H59+H63+H65+H67+H69+H71+H73+H61</f>
        <v>0</v>
      </c>
      <c r="I33" s="63">
        <f>I57+I59+I63+I65+I67+I69+I71+I73+I61</f>
        <v>0</v>
      </c>
      <c r="J33" s="63">
        <f>J57+J59+J63+J65+J67+J69+J71+J73+J61</f>
        <v>0</v>
      </c>
      <c r="K33" s="63">
        <f>K57+K59+K63+K65+K67+K69+K71+K73+K61</f>
        <v>0</v>
      </c>
      <c r="L33" s="63">
        <f>L57+L59+L63+L65+L67+L69+L71+L73+L61</f>
        <v>0</v>
      </c>
      <c r="M33" s="63">
        <f>M57+M59+M63+M65+M67+M69+M71+M73+M61</f>
        <v>0</v>
      </c>
      <c r="N33" s="63">
        <f>N57+N59+N63+N65+N67+N69+N71+N73+N61</f>
        <v>0</v>
      </c>
      <c r="O33" s="63">
        <f>O57+O59+O63+O65+O67+O69+O71+O73+O61</f>
        <v>0</v>
      </c>
      <c r="P33" s="63">
        <f>P57+P59+P63+P65+P67+P69+P71+P73+P61</f>
        <v>0</v>
      </c>
      <c r="Q33" s="63">
        <f>Q57+Q59+Q63+Q65+Q67+Q69+Q71+Q73+Q61</f>
        <v>0</v>
      </c>
      <c r="R33" s="63">
        <f>R57+R59+R63+R65+R67+R69+R71+R73+R61</f>
        <v>161400000</v>
      </c>
    </row>
    <row r="34" spans="2:18" ht="133.5" customHeight="1">
      <c r="B34" s="15"/>
      <c r="C34" s="65"/>
      <c r="D34" s="65"/>
      <c r="E34" s="67" t="s">
        <v>105</v>
      </c>
      <c r="F34" s="63">
        <f>F83</f>
        <v>1424094</v>
      </c>
      <c r="G34" s="63">
        <f>G83</f>
        <v>1424094</v>
      </c>
      <c r="H34" s="63">
        <f>H83</f>
        <v>0</v>
      </c>
      <c r="I34" s="63">
        <f>I83</f>
        <v>0</v>
      </c>
      <c r="J34" s="63">
        <f>J83</f>
        <v>0</v>
      </c>
      <c r="K34" s="63">
        <f>K83</f>
        <v>0</v>
      </c>
      <c r="L34" s="63">
        <f>L83</f>
        <v>0</v>
      </c>
      <c r="M34" s="63">
        <f>M83</f>
        <v>0</v>
      </c>
      <c r="N34" s="63">
        <f>N83</f>
        <v>0</v>
      </c>
      <c r="O34" s="63">
        <f>O83</f>
        <v>0</v>
      </c>
      <c r="P34" s="63">
        <f>P83</f>
        <v>0</v>
      </c>
      <c r="Q34" s="63">
        <f>Q83</f>
        <v>0</v>
      </c>
      <c r="R34" s="63">
        <f>R83</f>
        <v>1424094</v>
      </c>
    </row>
    <row r="35" spans="2:18" ht="53.25" customHeight="1">
      <c r="B35" s="15"/>
      <c r="C35" s="68" t="s">
        <v>31</v>
      </c>
      <c r="D35" s="65"/>
      <c r="E35" s="69" t="s">
        <v>32</v>
      </c>
      <c r="F35" s="63">
        <f>F38+F40</f>
        <v>164045815</v>
      </c>
      <c r="G35" s="63">
        <f>G38+G40</f>
        <v>164045815</v>
      </c>
      <c r="H35" s="63">
        <f>H38+H40</f>
        <v>0</v>
      </c>
      <c r="I35" s="63">
        <f>I38+I40</f>
        <v>0</v>
      </c>
      <c r="J35" s="63">
        <f>J38+J40</f>
        <v>0</v>
      </c>
      <c r="K35" s="63">
        <f>K38+K40</f>
        <v>0</v>
      </c>
      <c r="L35" s="63">
        <f>L38+L40</f>
        <v>0</v>
      </c>
      <c r="M35" s="63">
        <f>M38+M40</f>
        <v>0</v>
      </c>
      <c r="N35" s="63">
        <f>N38+N40</f>
        <v>0</v>
      </c>
      <c r="O35" s="63">
        <f>O38+O40</f>
        <v>0</v>
      </c>
      <c r="P35" s="63">
        <f>P38+P40</f>
        <v>0</v>
      </c>
      <c r="Q35" s="63">
        <f>Q38+Q40</f>
        <v>0</v>
      </c>
      <c r="R35" s="63">
        <f>R38+R40</f>
        <v>164045815</v>
      </c>
    </row>
    <row r="36" spans="2:18" ht="22.5" customHeight="1">
      <c r="B36" s="15"/>
      <c r="C36" s="65"/>
      <c r="D36" s="65"/>
      <c r="E36" s="67">
        <f>E39</f>
        <v>0</v>
      </c>
      <c r="F36" s="63">
        <f>F39</f>
        <v>33222515</v>
      </c>
      <c r="G36" s="63">
        <f>G39</f>
        <v>33222515</v>
      </c>
      <c r="H36" s="63">
        <f>H39</f>
        <v>0</v>
      </c>
      <c r="I36" s="63">
        <f>I39</f>
        <v>0</v>
      </c>
      <c r="J36" s="63">
        <f>J39</f>
        <v>0</v>
      </c>
      <c r="K36" s="63">
        <f>K39</f>
        <v>0</v>
      </c>
      <c r="L36" s="63">
        <f>L39</f>
        <v>0</v>
      </c>
      <c r="M36" s="63">
        <f>M39</f>
        <v>0</v>
      </c>
      <c r="N36" s="63">
        <f>N39</f>
        <v>0</v>
      </c>
      <c r="O36" s="63">
        <f>O39</f>
        <v>0</v>
      </c>
      <c r="P36" s="63">
        <f>P39</f>
        <v>0</v>
      </c>
      <c r="Q36" s="63">
        <f>Q39</f>
        <v>0</v>
      </c>
      <c r="R36" s="63">
        <f>R39</f>
        <v>33222515</v>
      </c>
    </row>
    <row r="37" spans="2:18" ht="96" customHeight="1">
      <c r="B37" s="15"/>
      <c r="C37" s="65"/>
      <c r="D37" s="65"/>
      <c r="E37" s="67">
        <f>E41</f>
        <v>0</v>
      </c>
      <c r="F37" s="63">
        <f>F41</f>
        <v>130823300</v>
      </c>
      <c r="G37" s="63">
        <f>G41</f>
        <v>130823300</v>
      </c>
      <c r="H37" s="63">
        <f>H41</f>
        <v>0</v>
      </c>
      <c r="I37" s="63">
        <f>I41</f>
        <v>0</v>
      </c>
      <c r="J37" s="63">
        <f>J41</f>
        <v>0</v>
      </c>
      <c r="K37" s="63">
        <f>K41</f>
        <v>0</v>
      </c>
      <c r="L37" s="63">
        <f>L41</f>
        <v>0</v>
      </c>
      <c r="M37" s="63">
        <f>M41</f>
        <v>0</v>
      </c>
      <c r="N37" s="63">
        <f>N41</f>
        <v>0</v>
      </c>
      <c r="O37" s="63">
        <f>O41</f>
        <v>0</v>
      </c>
      <c r="P37" s="63">
        <f>P41</f>
        <v>0</v>
      </c>
      <c r="Q37" s="63">
        <f>Q41</f>
        <v>0</v>
      </c>
      <c r="R37" s="63">
        <f>R41</f>
        <v>130823300</v>
      </c>
    </row>
    <row r="38" spans="1:18" ht="34.5" customHeight="1">
      <c r="A38" s="3">
        <v>90201</v>
      </c>
      <c r="B38" s="20" t="s">
        <v>106</v>
      </c>
      <c r="C38" s="20" t="s">
        <v>33</v>
      </c>
      <c r="D38" s="20" t="s">
        <v>34</v>
      </c>
      <c r="E38" s="21" t="s">
        <v>107</v>
      </c>
      <c r="F38" s="63">
        <f>F39</f>
        <v>33222515</v>
      </c>
      <c r="G38" s="63">
        <f>G39</f>
        <v>33222515</v>
      </c>
      <c r="H38" s="63">
        <v>0</v>
      </c>
      <c r="I38" s="63">
        <v>0</v>
      </c>
      <c r="J38" s="63">
        <v>0</v>
      </c>
      <c r="K38" s="64">
        <f>K39</f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f aca="true" t="shared" si="2" ref="R38:R41">F38+K38</f>
        <v>33222515</v>
      </c>
    </row>
    <row r="39" spans="2:18" ht="21.75" customHeight="1">
      <c r="B39" s="20"/>
      <c r="C39" s="20"/>
      <c r="D39" s="20"/>
      <c r="E39" s="36" t="s">
        <v>101</v>
      </c>
      <c r="F39" s="63">
        <v>33222515</v>
      </c>
      <c r="G39" s="63">
        <v>33222515</v>
      </c>
      <c r="H39" s="63">
        <v>0</v>
      </c>
      <c r="I39" s="63">
        <v>0</v>
      </c>
      <c r="J39" s="63"/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f t="shared" si="2"/>
        <v>33222515</v>
      </c>
    </row>
    <row r="40" spans="2:18" ht="35.25" customHeight="1">
      <c r="B40" s="20" t="s">
        <v>108</v>
      </c>
      <c r="C40" s="20" t="s">
        <v>35</v>
      </c>
      <c r="D40" s="20" t="s">
        <v>36</v>
      </c>
      <c r="E40" s="21" t="s">
        <v>109</v>
      </c>
      <c r="F40" s="63">
        <f>F41</f>
        <v>130823300</v>
      </c>
      <c r="G40" s="63">
        <f>G41</f>
        <v>130823300</v>
      </c>
      <c r="H40" s="63">
        <v>0</v>
      </c>
      <c r="I40" s="63">
        <v>0</v>
      </c>
      <c r="J40" s="63">
        <v>0</v>
      </c>
      <c r="K40" s="64">
        <f>K41</f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f t="shared" si="2"/>
        <v>130823300</v>
      </c>
    </row>
    <row r="41" spans="2:18" ht="98.25" customHeight="1">
      <c r="B41" s="20"/>
      <c r="C41" s="20"/>
      <c r="D41" s="28"/>
      <c r="E41" s="17" t="s">
        <v>110</v>
      </c>
      <c r="F41" s="63">
        <v>130823300</v>
      </c>
      <c r="G41" s="63">
        <v>130823300</v>
      </c>
      <c r="H41" s="63">
        <v>0</v>
      </c>
      <c r="I41" s="63">
        <v>0</v>
      </c>
      <c r="J41" s="63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f t="shared" si="2"/>
        <v>130823300</v>
      </c>
    </row>
    <row r="42" spans="2:18" ht="31.5" customHeight="1">
      <c r="B42" s="20"/>
      <c r="C42" s="68" t="s">
        <v>37</v>
      </c>
      <c r="D42" s="71"/>
      <c r="E42" s="69" t="s">
        <v>111</v>
      </c>
      <c r="F42" s="63">
        <f aca="true" t="shared" si="3" ref="F42:F43">F44+F46</f>
        <v>47500</v>
      </c>
      <c r="G42" s="63">
        <f aca="true" t="shared" si="4" ref="G42:G43">G44+G46</f>
        <v>47500</v>
      </c>
      <c r="H42" s="63">
        <f aca="true" t="shared" si="5" ref="H42:H43">H44+H46</f>
        <v>0</v>
      </c>
      <c r="I42" s="63">
        <f aca="true" t="shared" si="6" ref="I42:I43">I44+I46</f>
        <v>0</v>
      </c>
      <c r="J42" s="63">
        <f aca="true" t="shared" si="7" ref="J42:J43">J44+J46</f>
        <v>0</v>
      </c>
      <c r="K42" s="63">
        <f aca="true" t="shared" si="8" ref="K42:K43">K44+K46</f>
        <v>0</v>
      </c>
      <c r="L42" s="63">
        <f aca="true" t="shared" si="9" ref="L42:L43">L44+L46</f>
        <v>0</v>
      </c>
      <c r="M42" s="63">
        <f aca="true" t="shared" si="10" ref="M42:M43">M44+M46</f>
        <v>0</v>
      </c>
      <c r="N42" s="63">
        <f aca="true" t="shared" si="11" ref="N42:N43">N44+N46</f>
        <v>0</v>
      </c>
      <c r="O42" s="63">
        <f aca="true" t="shared" si="12" ref="O42:O43">O44+O46</f>
        <v>0</v>
      </c>
      <c r="P42" s="63">
        <f aca="true" t="shared" si="13" ref="P42:P43">P44+P46</f>
        <v>0</v>
      </c>
      <c r="Q42" s="63">
        <f aca="true" t="shared" si="14" ref="Q42:Q43">Q44+Q46</f>
        <v>0</v>
      </c>
      <c r="R42" s="63">
        <f aca="true" t="shared" si="15" ref="R42:R43">R44+R46</f>
        <v>47500</v>
      </c>
    </row>
    <row r="43" spans="2:18" ht="70.5" customHeight="1">
      <c r="B43" s="20"/>
      <c r="C43" s="65"/>
      <c r="D43" s="71"/>
      <c r="E43" s="67">
        <f>E45</f>
        <v>0</v>
      </c>
      <c r="F43" s="63">
        <f t="shared" si="3"/>
        <v>47500</v>
      </c>
      <c r="G43" s="63">
        <f t="shared" si="4"/>
        <v>47500</v>
      </c>
      <c r="H43" s="63">
        <f t="shared" si="5"/>
        <v>0</v>
      </c>
      <c r="I43" s="63">
        <f t="shared" si="6"/>
        <v>0</v>
      </c>
      <c r="J43" s="63">
        <f t="shared" si="7"/>
        <v>0</v>
      </c>
      <c r="K43" s="63">
        <f t="shared" si="8"/>
        <v>0</v>
      </c>
      <c r="L43" s="63">
        <f t="shared" si="9"/>
        <v>0</v>
      </c>
      <c r="M43" s="63">
        <f t="shared" si="10"/>
        <v>0</v>
      </c>
      <c r="N43" s="63">
        <f t="shared" si="11"/>
        <v>0</v>
      </c>
      <c r="O43" s="63">
        <f t="shared" si="12"/>
        <v>0</v>
      </c>
      <c r="P43" s="63">
        <f t="shared" si="13"/>
        <v>0</v>
      </c>
      <c r="Q43" s="63">
        <f t="shared" si="14"/>
        <v>0</v>
      </c>
      <c r="R43" s="63">
        <f t="shared" si="15"/>
        <v>47500</v>
      </c>
    </row>
    <row r="44" spans="1:18" ht="31.5" customHeight="1">
      <c r="A44" s="3">
        <v>90202</v>
      </c>
      <c r="B44" s="20" t="s">
        <v>112</v>
      </c>
      <c r="C44" s="20" t="s">
        <v>113</v>
      </c>
      <c r="D44" s="20" t="s">
        <v>34</v>
      </c>
      <c r="E44" s="21" t="s">
        <v>114</v>
      </c>
      <c r="F44" s="63">
        <f>F45</f>
        <v>1190</v>
      </c>
      <c r="G44" s="63">
        <f>G45</f>
        <v>1190</v>
      </c>
      <c r="H44" s="63">
        <v>0</v>
      </c>
      <c r="I44" s="63">
        <v>0</v>
      </c>
      <c r="J44" s="63">
        <v>0</v>
      </c>
      <c r="K44" s="64">
        <f>K45</f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f aca="true" t="shared" si="16" ref="R44:R47">F44+K44</f>
        <v>1190</v>
      </c>
    </row>
    <row r="45" spans="2:18" ht="52.5" customHeight="1">
      <c r="B45" s="20"/>
      <c r="C45" s="20"/>
      <c r="D45" s="20"/>
      <c r="E45" s="17" t="s">
        <v>115</v>
      </c>
      <c r="F45" s="63">
        <v>1190</v>
      </c>
      <c r="G45" s="63">
        <v>1190</v>
      </c>
      <c r="H45" s="63">
        <v>0</v>
      </c>
      <c r="I45" s="63">
        <v>0</v>
      </c>
      <c r="J45" s="63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f t="shared" si="16"/>
        <v>1190</v>
      </c>
    </row>
    <row r="46" spans="2:18" ht="35.25" customHeight="1">
      <c r="B46" s="20" t="s">
        <v>116</v>
      </c>
      <c r="C46" s="20" t="s">
        <v>117</v>
      </c>
      <c r="D46" s="20" t="s">
        <v>36</v>
      </c>
      <c r="E46" s="21" t="s">
        <v>118</v>
      </c>
      <c r="F46" s="63">
        <f>F47</f>
        <v>46310</v>
      </c>
      <c r="G46" s="63">
        <f>G47</f>
        <v>46310</v>
      </c>
      <c r="H46" s="63">
        <v>0</v>
      </c>
      <c r="I46" s="63">
        <v>0</v>
      </c>
      <c r="J46" s="63">
        <v>0</v>
      </c>
      <c r="K46" s="64">
        <f>K47</f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f t="shared" si="16"/>
        <v>46310</v>
      </c>
    </row>
    <row r="47" spans="2:18" ht="54.75" customHeight="1">
      <c r="B47" s="20"/>
      <c r="C47" s="20"/>
      <c r="D47" s="28"/>
      <c r="E47" s="17" t="s">
        <v>115</v>
      </c>
      <c r="F47" s="63">
        <v>46310</v>
      </c>
      <c r="G47" s="63">
        <v>46310</v>
      </c>
      <c r="H47" s="63">
        <v>0</v>
      </c>
      <c r="I47" s="63">
        <v>0</v>
      </c>
      <c r="J47" s="63"/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f t="shared" si="16"/>
        <v>46310</v>
      </c>
    </row>
    <row r="48" spans="2:18" ht="49.5" customHeight="1">
      <c r="B48" s="20"/>
      <c r="C48" s="68" t="s">
        <v>39</v>
      </c>
      <c r="D48" s="72"/>
      <c r="E48" s="69" t="s">
        <v>40</v>
      </c>
      <c r="F48" s="63">
        <f aca="true" t="shared" si="17" ref="F48:F49">F50+F52</f>
        <v>950000</v>
      </c>
      <c r="G48" s="63">
        <f aca="true" t="shared" si="18" ref="G48:G49">G50+G52</f>
        <v>950000</v>
      </c>
      <c r="H48" s="63">
        <f aca="true" t="shared" si="19" ref="H48:H49">H50+H52</f>
        <v>0</v>
      </c>
      <c r="I48" s="63">
        <f aca="true" t="shared" si="20" ref="I48:I49">I50+I52</f>
        <v>0</v>
      </c>
      <c r="J48" s="63">
        <f aca="true" t="shared" si="21" ref="J48:J49">J50+J52</f>
        <v>0</v>
      </c>
      <c r="K48" s="63">
        <f aca="true" t="shared" si="22" ref="K48:K49">K50+K52</f>
        <v>0</v>
      </c>
      <c r="L48" s="63">
        <f aca="true" t="shared" si="23" ref="L48:L49">L50+L52</f>
        <v>0</v>
      </c>
      <c r="M48" s="63">
        <f aca="true" t="shared" si="24" ref="M48:M49">M50+M52</f>
        <v>0</v>
      </c>
      <c r="N48" s="63">
        <f aca="true" t="shared" si="25" ref="N48:N49">N50+N52</f>
        <v>0</v>
      </c>
      <c r="O48" s="63">
        <f aca="true" t="shared" si="26" ref="O48:O49">O50+O52</f>
        <v>0</v>
      </c>
      <c r="P48" s="63">
        <f aca="true" t="shared" si="27" ref="P48:P49">P50+P52</f>
        <v>0</v>
      </c>
      <c r="Q48" s="63">
        <f aca="true" t="shared" si="28" ref="Q48:Q49">Q50+Q52</f>
        <v>0</v>
      </c>
      <c r="R48" s="63">
        <f aca="true" t="shared" si="29" ref="R48:R49">R50+R52</f>
        <v>950000</v>
      </c>
    </row>
    <row r="49" spans="2:18" ht="21" customHeight="1">
      <c r="B49" s="20"/>
      <c r="C49" s="20"/>
      <c r="D49" s="28"/>
      <c r="E49" s="69">
        <f>E51</f>
        <v>0</v>
      </c>
      <c r="F49" s="63">
        <f t="shared" si="17"/>
        <v>950000</v>
      </c>
      <c r="G49" s="63">
        <f t="shared" si="18"/>
        <v>950000</v>
      </c>
      <c r="H49" s="63">
        <f t="shared" si="19"/>
        <v>0</v>
      </c>
      <c r="I49" s="63">
        <f t="shared" si="20"/>
        <v>0</v>
      </c>
      <c r="J49" s="63">
        <f t="shared" si="21"/>
        <v>0</v>
      </c>
      <c r="K49" s="63">
        <f t="shared" si="22"/>
        <v>0</v>
      </c>
      <c r="L49" s="63">
        <f t="shared" si="23"/>
        <v>0</v>
      </c>
      <c r="M49" s="63">
        <f t="shared" si="24"/>
        <v>0</v>
      </c>
      <c r="N49" s="63">
        <f t="shared" si="25"/>
        <v>0</v>
      </c>
      <c r="O49" s="63">
        <f t="shared" si="26"/>
        <v>0</v>
      </c>
      <c r="P49" s="63">
        <f t="shared" si="27"/>
        <v>0</v>
      </c>
      <c r="Q49" s="63">
        <f t="shared" si="28"/>
        <v>0</v>
      </c>
      <c r="R49" s="63">
        <f t="shared" si="29"/>
        <v>950000</v>
      </c>
    </row>
    <row r="50" spans="2:18" ht="24" customHeight="1">
      <c r="B50" s="20" t="s">
        <v>119</v>
      </c>
      <c r="C50" s="20" t="s">
        <v>120</v>
      </c>
      <c r="D50" s="20" t="s">
        <v>34</v>
      </c>
      <c r="E50" s="21" t="s">
        <v>121</v>
      </c>
      <c r="F50" s="63">
        <f>F51</f>
        <v>250000</v>
      </c>
      <c r="G50" s="63">
        <f>G51</f>
        <v>250000</v>
      </c>
      <c r="H50" s="63">
        <f>H51</f>
        <v>0</v>
      </c>
      <c r="I50" s="63">
        <f>I51</f>
        <v>0</v>
      </c>
      <c r="J50" s="63">
        <f>J51</f>
        <v>0</v>
      </c>
      <c r="K50" s="63">
        <f>K51</f>
        <v>0</v>
      </c>
      <c r="L50" s="63">
        <f>L51</f>
        <v>0</v>
      </c>
      <c r="M50" s="63">
        <f>M51</f>
        <v>0</v>
      </c>
      <c r="N50" s="63">
        <f>N51</f>
        <v>0</v>
      </c>
      <c r="O50" s="63">
        <f>O51</f>
        <v>0</v>
      </c>
      <c r="P50" s="63">
        <f>P51</f>
        <v>0</v>
      </c>
      <c r="Q50" s="63">
        <f>Q51</f>
        <v>0</v>
      </c>
      <c r="R50" s="64">
        <f aca="true" t="shared" si="30" ref="R50:R53">F50+K50</f>
        <v>250000</v>
      </c>
    </row>
    <row r="51" spans="2:18" ht="18.75" customHeight="1">
      <c r="B51" s="20"/>
      <c r="C51" s="20"/>
      <c r="D51" s="28"/>
      <c r="E51" s="36" t="s">
        <v>122</v>
      </c>
      <c r="F51" s="63">
        <v>250000</v>
      </c>
      <c r="G51" s="63">
        <v>250000</v>
      </c>
      <c r="H51" s="63">
        <v>0</v>
      </c>
      <c r="I51" s="63">
        <v>0</v>
      </c>
      <c r="J51" s="63"/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4">
        <f t="shared" si="30"/>
        <v>250000</v>
      </c>
    </row>
    <row r="52" spans="2:18" ht="22.5" customHeight="1">
      <c r="B52" s="20" t="s">
        <v>123</v>
      </c>
      <c r="C52" s="20" t="s">
        <v>124</v>
      </c>
      <c r="D52" s="20" t="s">
        <v>125</v>
      </c>
      <c r="E52" s="27" t="s">
        <v>126</v>
      </c>
      <c r="F52" s="63">
        <f>F53</f>
        <v>700000</v>
      </c>
      <c r="G52" s="63">
        <f>G53</f>
        <v>700000</v>
      </c>
      <c r="H52" s="63">
        <f>H53</f>
        <v>0</v>
      </c>
      <c r="I52" s="63">
        <f>I53</f>
        <v>0</v>
      </c>
      <c r="J52" s="63">
        <f>J53</f>
        <v>0</v>
      </c>
      <c r="K52" s="63">
        <f>K53</f>
        <v>0</v>
      </c>
      <c r="L52" s="63">
        <f>L53</f>
        <v>0</v>
      </c>
      <c r="M52" s="63">
        <f>M53</f>
        <v>0</v>
      </c>
      <c r="N52" s="63">
        <f>N53</f>
        <v>0</v>
      </c>
      <c r="O52" s="63">
        <f>O53</f>
        <v>0</v>
      </c>
      <c r="P52" s="63">
        <f>P53</f>
        <v>0</v>
      </c>
      <c r="Q52" s="63">
        <f>Q53</f>
        <v>0</v>
      </c>
      <c r="R52" s="64">
        <f t="shared" si="30"/>
        <v>700000</v>
      </c>
    </row>
    <row r="53" spans="2:18" ht="18" customHeight="1">
      <c r="B53" s="20"/>
      <c r="C53" s="20"/>
      <c r="D53" s="28"/>
      <c r="E53" s="36" t="s">
        <v>122</v>
      </c>
      <c r="F53" s="63">
        <v>700000</v>
      </c>
      <c r="G53" s="63">
        <v>700000</v>
      </c>
      <c r="H53" s="63">
        <v>0</v>
      </c>
      <c r="I53" s="63">
        <v>0</v>
      </c>
      <c r="J53" s="63">
        <v>0</v>
      </c>
      <c r="K53" s="63"/>
      <c r="L53" s="63"/>
      <c r="M53" s="63"/>
      <c r="N53" s="63"/>
      <c r="O53" s="63"/>
      <c r="P53" s="63"/>
      <c r="Q53" s="63"/>
      <c r="R53" s="64">
        <f t="shared" si="30"/>
        <v>700000</v>
      </c>
    </row>
    <row r="54" spans="2:18" ht="36.75" customHeight="1">
      <c r="B54" s="20"/>
      <c r="C54" s="68" t="s">
        <v>41</v>
      </c>
      <c r="D54" s="72"/>
      <c r="E54" s="70" t="s">
        <v>42</v>
      </c>
      <c r="F54" s="63">
        <f aca="true" t="shared" si="31" ref="F54:F55">F56+F58+F60+F62+F64+F66+F68+F70</f>
        <v>156395000</v>
      </c>
      <c r="G54" s="63">
        <f aca="true" t="shared" si="32" ref="G54:G55">G56+G58+G60+G62+G64+G66+G68+G70</f>
        <v>156395000</v>
      </c>
      <c r="H54" s="63">
        <f aca="true" t="shared" si="33" ref="H54:H55">H56+H58+H60+H62+H64+H66+H68+H70</f>
        <v>0</v>
      </c>
      <c r="I54" s="63">
        <f aca="true" t="shared" si="34" ref="I54:I55">I56+I58+I60+I62+I64+I66+I68+I70</f>
        <v>0</v>
      </c>
      <c r="J54" s="63">
        <f aca="true" t="shared" si="35" ref="J54:J55">J56+J58+J60+J62+J64+J66+J68+J70</f>
        <v>0</v>
      </c>
      <c r="K54" s="63">
        <f aca="true" t="shared" si="36" ref="K54:K55">K56+K58+K60+K62+K64+K66+K68+K70</f>
        <v>0</v>
      </c>
      <c r="L54" s="63">
        <f aca="true" t="shared" si="37" ref="L54:L55">L56+L58+L60+L62+L64+L66+L68+L70</f>
        <v>0</v>
      </c>
      <c r="M54" s="63">
        <f aca="true" t="shared" si="38" ref="M54:M55">M56+M58+M60+M62+M64+M66+M68+M70</f>
        <v>0</v>
      </c>
      <c r="N54" s="63">
        <f aca="true" t="shared" si="39" ref="N54:N55">N56+N58+N60+N62+N64+N66+N68+N70</f>
        <v>0</v>
      </c>
      <c r="O54" s="63">
        <f aca="true" t="shared" si="40" ref="O54:O55">O56+O58+O60+O62+O64+O66+O68+O70</f>
        <v>0</v>
      </c>
      <c r="P54" s="63">
        <f aca="true" t="shared" si="41" ref="P54:P55">P56+P58+P60+P62+P64+P66+P68+P70</f>
        <v>0</v>
      </c>
      <c r="Q54" s="63">
        <f aca="true" t="shared" si="42" ref="Q54:Q55">Q56+Q58+Q60+Q62+Q64+Q66+Q68+Q70</f>
        <v>0</v>
      </c>
      <c r="R54" s="63">
        <f aca="true" t="shared" si="43" ref="R54:R55">R56+R58+R60+R62+R64+R66+R68+R70</f>
        <v>156395000</v>
      </c>
    </row>
    <row r="55" spans="2:18" ht="82.5" customHeight="1">
      <c r="B55" s="20"/>
      <c r="C55" s="68"/>
      <c r="D55" s="72"/>
      <c r="E55" s="70">
        <f>E57</f>
        <v>0</v>
      </c>
      <c r="F55" s="63">
        <f t="shared" si="31"/>
        <v>156395000</v>
      </c>
      <c r="G55" s="63">
        <f t="shared" si="32"/>
        <v>156395000</v>
      </c>
      <c r="H55" s="63">
        <f t="shared" si="33"/>
        <v>0</v>
      </c>
      <c r="I55" s="63">
        <f t="shared" si="34"/>
        <v>0</v>
      </c>
      <c r="J55" s="63">
        <f t="shared" si="35"/>
        <v>0</v>
      </c>
      <c r="K55" s="63">
        <f t="shared" si="36"/>
        <v>0</v>
      </c>
      <c r="L55" s="63">
        <f t="shared" si="37"/>
        <v>0</v>
      </c>
      <c r="M55" s="63">
        <f t="shared" si="38"/>
        <v>0</v>
      </c>
      <c r="N55" s="63">
        <f t="shared" si="39"/>
        <v>0</v>
      </c>
      <c r="O55" s="63">
        <f t="shared" si="40"/>
        <v>0</v>
      </c>
      <c r="P55" s="63">
        <f t="shared" si="41"/>
        <v>0</v>
      </c>
      <c r="Q55" s="63">
        <f t="shared" si="42"/>
        <v>0</v>
      </c>
      <c r="R55" s="63">
        <f t="shared" si="43"/>
        <v>156395000</v>
      </c>
    </row>
    <row r="56" spans="1:18" ht="18.75" customHeight="1">
      <c r="A56" s="3">
        <v>90302</v>
      </c>
      <c r="B56" s="20" t="s">
        <v>127</v>
      </c>
      <c r="C56" s="20" t="s">
        <v>43</v>
      </c>
      <c r="D56" s="20" t="s">
        <v>44</v>
      </c>
      <c r="E56" s="21" t="s">
        <v>128</v>
      </c>
      <c r="F56" s="63">
        <f>F57</f>
        <v>1400500</v>
      </c>
      <c r="G56" s="63">
        <f>G57</f>
        <v>1400500</v>
      </c>
      <c r="H56" s="63">
        <v>0</v>
      </c>
      <c r="I56" s="63">
        <v>0</v>
      </c>
      <c r="J56" s="63">
        <v>0</v>
      </c>
      <c r="K56" s="64">
        <f>K57</f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f aca="true" t="shared" si="44" ref="R56:R73">F56+K56</f>
        <v>1400500</v>
      </c>
    </row>
    <row r="57" spans="2:18" ht="83.25" customHeight="1">
      <c r="B57" s="20"/>
      <c r="C57" s="20"/>
      <c r="D57" s="28"/>
      <c r="E57" s="17" t="s">
        <v>129</v>
      </c>
      <c r="F57" s="63">
        <v>1400500</v>
      </c>
      <c r="G57" s="63">
        <v>1400500</v>
      </c>
      <c r="H57" s="63">
        <v>0</v>
      </c>
      <c r="I57" s="63">
        <v>0</v>
      </c>
      <c r="J57" s="63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f t="shared" si="44"/>
        <v>1400500</v>
      </c>
    </row>
    <row r="58" spans="1:18" ht="20.25" customHeight="1">
      <c r="A58" s="3">
        <v>90304</v>
      </c>
      <c r="B58" s="20" t="s">
        <v>130</v>
      </c>
      <c r="C58" s="20" t="s">
        <v>45</v>
      </c>
      <c r="D58" s="20" t="s">
        <v>44</v>
      </c>
      <c r="E58" s="21" t="s">
        <v>131</v>
      </c>
      <c r="F58" s="63">
        <f>F59</f>
        <v>82002500</v>
      </c>
      <c r="G58" s="63">
        <f>G59</f>
        <v>82002500</v>
      </c>
      <c r="H58" s="63">
        <v>0</v>
      </c>
      <c r="I58" s="63">
        <v>0</v>
      </c>
      <c r="J58" s="63"/>
      <c r="K58" s="64">
        <f>K59</f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f t="shared" si="44"/>
        <v>82002500</v>
      </c>
    </row>
    <row r="59" spans="2:18" ht="82.5" customHeight="1">
      <c r="B59" s="20"/>
      <c r="C59" s="20"/>
      <c r="D59" s="28"/>
      <c r="E59" s="17" t="s">
        <v>129</v>
      </c>
      <c r="F59" s="63">
        <v>82002500</v>
      </c>
      <c r="G59" s="63">
        <v>82002500</v>
      </c>
      <c r="H59" s="63">
        <v>0</v>
      </c>
      <c r="I59" s="63">
        <v>0</v>
      </c>
      <c r="J59" s="63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f t="shared" si="44"/>
        <v>82002500</v>
      </c>
    </row>
    <row r="60" spans="1:18" ht="18.75" customHeight="1">
      <c r="A60" s="3">
        <v>90305</v>
      </c>
      <c r="B60" s="20" t="s">
        <v>132</v>
      </c>
      <c r="C60" s="20" t="s">
        <v>46</v>
      </c>
      <c r="D60" s="20" t="s">
        <v>44</v>
      </c>
      <c r="E60" s="21" t="s">
        <v>133</v>
      </c>
      <c r="F60" s="63">
        <f>F61</f>
        <v>7903000</v>
      </c>
      <c r="G60" s="63">
        <f>G61</f>
        <v>7903000</v>
      </c>
      <c r="H60" s="63">
        <v>0</v>
      </c>
      <c r="I60" s="63">
        <v>0</v>
      </c>
      <c r="J60" s="63">
        <v>0</v>
      </c>
      <c r="K60" s="64">
        <f>K61</f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f t="shared" si="44"/>
        <v>7903000</v>
      </c>
    </row>
    <row r="61" spans="2:18" ht="82.5" customHeight="1">
      <c r="B61" s="20"/>
      <c r="C61" s="20"/>
      <c r="D61" s="20"/>
      <c r="E61" s="17" t="s">
        <v>129</v>
      </c>
      <c r="F61" s="63">
        <v>7903000</v>
      </c>
      <c r="G61" s="63">
        <v>7903000</v>
      </c>
      <c r="H61" s="63">
        <v>0</v>
      </c>
      <c r="I61" s="63">
        <v>0</v>
      </c>
      <c r="J61" s="63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f t="shared" si="44"/>
        <v>7903000</v>
      </c>
    </row>
    <row r="62" spans="1:18" ht="21" customHeight="1">
      <c r="A62" s="3">
        <v>90306</v>
      </c>
      <c r="B62" s="20" t="s">
        <v>134</v>
      </c>
      <c r="C62" s="20" t="s">
        <v>47</v>
      </c>
      <c r="D62" s="20" t="s">
        <v>44</v>
      </c>
      <c r="E62" s="21" t="s">
        <v>135</v>
      </c>
      <c r="F62" s="63">
        <f>F63</f>
        <v>21003500</v>
      </c>
      <c r="G62" s="63">
        <f>G63</f>
        <v>21003500</v>
      </c>
      <c r="H62" s="63">
        <v>0</v>
      </c>
      <c r="I62" s="63">
        <v>0</v>
      </c>
      <c r="J62" s="63">
        <v>0</v>
      </c>
      <c r="K62" s="64">
        <f>K63</f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f t="shared" si="44"/>
        <v>21003500</v>
      </c>
    </row>
    <row r="63" spans="2:18" ht="83.25" customHeight="1">
      <c r="B63" s="20"/>
      <c r="C63" s="20"/>
      <c r="D63" s="20"/>
      <c r="E63" s="17" t="s">
        <v>129</v>
      </c>
      <c r="F63" s="63">
        <v>21003500</v>
      </c>
      <c r="G63" s="63">
        <v>21003500</v>
      </c>
      <c r="H63" s="63">
        <v>0</v>
      </c>
      <c r="I63" s="63">
        <v>0</v>
      </c>
      <c r="J63" s="63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f t="shared" si="44"/>
        <v>21003500</v>
      </c>
    </row>
    <row r="64" spans="1:18" ht="20.25" customHeight="1">
      <c r="A64" s="3">
        <v>90307</v>
      </c>
      <c r="B64" s="20" t="s">
        <v>136</v>
      </c>
      <c r="C64" s="20" t="s">
        <v>48</v>
      </c>
      <c r="D64" s="20" t="s">
        <v>44</v>
      </c>
      <c r="E64" s="21" t="s">
        <v>137</v>
      </c>
      <c r="F64" s="63">
        <f>F65</f>
        <v>1000300</v>
      </c>
      <c r="G64" s="63">
        <f>G65</f>
        <v>1000300</v>
      </c>
      <c r="H64" s="63">
        <v>0</v>
      </c>
      <c r="I64" s="63">
        <v>0</v>
      </c>
      <c r="J64" s="63">
        <v>0</v>
      </c>
      <c r="K64" s="64">
        <f>K65</f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f t="shared" si="44"/>
        <v>1000300</v>
      </c>
    </row>
    <row r="65" spans="2:18" ht="79.5" customHeight="1">
      <c r="B65" s="20"/>
      <c r="C65" s="20"/>
      <c r="D65" s="28"/>
      <c r="E65" s="17" t="s">
        <v>129</v>
      </c>
      <c r="F65" s="63">
        <v>1000300</v>
      </c>
      <c r="G65" s="63">
        <v>1000300</v>
      </c>
      <c r="H65" s="63">
        <v>0</v>
      </c>
      <c r="I65" s="63">
        <v>0</v>
      </c>
      <c r="J65" s="63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f t="shared" si="44"/>
        <v>1000300</v>
      </c>
    </row>
    <row r="66" spans="1:18" ht="21.75" customHeight="1">
      <c r="A66" s="3">
        <v>90308</v>
      </c>
      <c r="B66" s="20" t="s">
        <v>138</v>
      </c>
      <c r="C66" s="20" t="s">
        <v>49</v>
      </c>
      <c r="D66" s="20" t="s">
        <v>44</v>
      </c>
      <c r="E66" s="21" t="s">
        <v>139</v>
      </c>
      <c r="F66" s="63">
        <f>F67</f>
        <v>537040</v>
      </c>
      <c r="G66" s="63">
        <f>G67</f>
        <v>537040</v>
      </c>
      <c r="H66" s="63">
        <v>0</v>
      </c>
      <c r="I66" s="63">
        <v>0</v>
      </c>
      <c r="J66" s="63">
        <v>0</v>
      </c>
      <c r="K66" s="64">
        <f>K67</f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f t="shared" si="44"/>
        <v>537040</v>
      </c>
    </row>
    <row r="67" spans="2:18" ht="82.5" customHeight="1">
      <c r="B67" s="20"/>
      <c r="C67" s="20"/>
      <c r="D67" s="28"/>
      <c r="E67" s="17" t="s">
        <v>129</v>
      </c>
      <c r="F67" s="63">
        <v>537040</v>
      </c>
      <c r="G67" s="63">
        <v>537040</v>
      </c>
      <c r="H67" s="63">
        <v>0</v>
      </c>
      <c r="I67" s="63">
        <v>0</v>
      </c>
      <c r="J67" s="63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f t="shared" si="44"/>
        <v>537040</v>
      </c>
    </row>
    <row r="68" spans="1:18" ht="24.75" customHeight="1">
      <c r="A68" s="3">
        <v>90401</v>
      </c>
      <c r="B68" s="20" t="s">
        <v>140</v>
      </c>
      <c r="C68" s="20" t="s">
        <v>50</v>
      </c>
      <c r="D68" s="20" t="s">
        <v>44</v>
      </c>
      <c r="E68" s="21" t="s">
        <v>141</v>
      </c>
      <c r="F68" s="63">
        <f>F69</f>
        <v>16097000</v>
      </c>
      <c r="G68" s="63">
        <f>G69</f>
        <v>16097000</v>
      </c>
      <c r="H68" s="63">
        <v>0</v>
      </c>
      <c r="I68" s="63">
        <v>0</v>
      </c>
      <c r="J68" s="63">
        <v>0</v>
      </c>
      <c r="K68" s="64">
        <f>K69</f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f t="shared" si="44"/>
        <v>16097000</v>
      </c>
    </row>
    <row r="69" spans="2:18" ht="83.25" customHeight="1">
      <c r="B69" s="20"/>
      <c r="C69" s="20"/>
      <c r="D69" s="28"/>
      <c r="E69" s="17" t="s">
        <v>129</v>
      </c>
      <c r="F69" s="63">
        <v>16097000</v>
      </c>
      <c r="G69" s="63">
        <v>16097000</v>
      </c>
      <c r="H69" s="63">
        <v>0</v>
      </c>
      <c r="I69" s="63">
        <v>0</v>
      </c>
      <c r="J69" s="63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f t="shared" si="44"/>
        <v>16097000</v>
      </c>
    </row>
    <row r="70" spans="2:18" ht="18.75" customHeight="1">
      <c r="B70" s="20" t="s">
        <v>142</v>
      </c>
      <c r="C70" s="20" t="s">
        <v>51</v>
      </c>
      <c r="D70" s="20" t="s">
        <v>52</v>
      </c>
      <c r="E70" s="21" t="s">
        <v>143</v>
      </c>
      <c r="F70" s="63">
        <f>F71</f>
        <v>26451160</v>
      </c>
      <c r="G70" s="63">
        <f>G71</f>
        <v>26451160</v>
      </c>
      <c r="H70" s="63">
        <v>0</v>
      </c>
      <c r="I70" s="63">
        <v>0</v>
      </c>
      <c r="J70" s="63">
        <v>0</v>
      </c>
      <c r="K70" s="64">
        <f>K71</f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f t="shared" si="44"/>
        <v>26451160</v>
      </c>
    </row>
    <row r="71" spans="2:18" ht="83.25" customHeight="1">
      <c r="B71" s="20"/>
      <c r="C71" s="20"/>
      <c r="D71" s="20"/>
      <c r="E71" s="17" t="s">
        <v>129</v>
      </c>
      <c r="F71" s="63">
        <v>26451160</v>
      </c>
      <c r="G71" s="63">
        <v>26451160</v>
      </c>
      <c r="H71" s="63">
        <v>0</v>
      </c>
      <c r="I71" s="63">
        <v>0</v>
      </c>
      <c r="J71" s="63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f t="shared" si="44"/>
        <v>26451160</v>
      </c>
    </row>
    <row r="72" spans="1:18" ht="35.25" customHeight="1">
      <c r="A72" s="3">
        <v>90413</v>
      </c>
      <c r="B72" s="26" t="s">
        <v>144</v>
      </c>
      <c r="C72" s="26" t="s">
        <v>53</v>
      </c>
      <c r="D72" s="20" t="s">
        <v>52</v>
      </c>
      <c r="E72" s="21" t="s">
        <v>145</v>
      </c>
      <c r="F72" s="63">
        <f>F73</f>
        <v>5005000</v>
      </c>
      <c r="G72" s="63">
        <f>G73</f>
        <v>5005000</v>
      </c>
      <c r="H72" s="63">
        <v>0</v>
      </c>
      <c r="I72" s="63">
        <v>0</v>
      </c>
      <c r="J72" s="63">
        <v>0</v>
      </c>
      <c r="K72" s="64">
        <f>K73</f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f t="shared" si="44"/>
        <v>5005000</v>
      </c>
    </row>
    <row r="73" spans="2:18" ht="79.5" customHeight="1">
      <c r="B73" s="26"/>
      <c r="C73" s="26"/>
      <c r="D73" s="28"/>
      <c r="E73" s="17" t="s">
        <v>129</v>
      </c>
      <c r="F73" s="63">
        <v>5005000</v>
      </c>
      <c r="G73" s="63">
        <v>5005000</v>
      </c>
      <c r="H73" s="63">
        <v>0</v>
      </c>
      <c r="I73" s="63">
        <v>0</v>
      </c>
      <c r="J73" s="63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f t="shared" si="44"/>
        <v>5005000</v>
      </c>
    </row>
    <row r="74" spans="2:18" ht="34.5" customHeight="1">
      <c r="B74" s="26"/>
      <c r="C74" s="73">
        <v>3100</v>
      </c>
      <c r="D74" s="72"/>
      <c r="E74" s="69" t="s">
        <v>54</v>
      </c>
      <c r="F74" s="63">
        <f>F75</f>
        <v>6453371</v>
      </c>
      <c r="G74" s="63">
        <f>G75</f>
        <v>6453371</v>
      </c>
      <c r="H74" s="63">
        <f>H75</f>
        <v>4773306</v>
      </c>
      <c r="I74" s="63">
        <f>I75</f>
        <v>208798</v>
      </c>
      <c r="J74" s="63">
        <f>J75</f>
        <v>0</v>
      </c>
      <c r="K74" s="63">
        <f>K75</f>
        <v>87657</v>
      </c>
      <c r="L74" s="63">
        <f>L75</f>
        <v>87657</v>
      </c>
      <c r="M74" s="63">
        <f>M75</f>
        <v>67014</v>
      </c>
      <c r="N74" s="63">
        <f>N75</f>
        <v>0</v>
      </c>
      <c r="O74" s="63">
        <f>O75</f>
        <v>0</v>
      </c>
      <c r="P74" s="63">
        <f>P75</f>
        <v>0</v>
      </c>
      <c r="Q74" s="63">
        <f>Q75</f>
        <v>0</v>
      </c>
      <c r="R74" s="63">
        <f>R75</f>
        <v>6541028</v>
      </c>
    </row>
    <row r="75" spans="1:18" ht="35.25" customHeight="1">
      <c r="A75" s="3">
        <v>91204</v>
      </c>
      <c r="B75" s="20" t="s">
        <v>146</v>
      </c>
      <c r="C75" s="20" t="s">
        <v>147</v>
      </c>
      <c r="D75" s="20" t="s">
        <v>55</v>
      </c>
      <c r="E75" s="21" t="s">
        <v>148</v>
      </c>
      <c r="F75" s="63">
        <v>6453371</v>
      </c>
      <c r="G75" s="63">
        <v>6453371</v>
      </c>
      <c r="H75" s="63">
        <v>4773306</v>
      </c>
      <c r="I75" s="63">
        <v>208798</v>
      </c>
      <c r="J75" s="63">
        <v>0</v>
      </c>
      <c r="K75" s="63">
        <v>87657</v>
      </c>
      <c r="L75" s="63">
        <v>87657</v>
      </c>
      <c r="M75" s="63">
        <v>67014</v>
      </c>
      <c r="N75" s="64">
        <v>0</v>
      </c>
      <c r="O75" s="64">
        <v>0</v>
      </c>
      <c r="P75" s="64">
        <v>0</v>
      </c>
      <c r="Q75" s="64">
        <v>0</v>
      </c>
      <c r="R75" s="64">
        <f>F75+K75</f>
        <v>6541028</v>
      </c>
    </row>
    <row r="76" spans="2:18" ht="49.5" customHeight="1">
      <c r="B76" s="20"/>
      <c r="C76" s="68" t="s">
        <v>61</v>
      </c>
      <c r="D76" s="68"/>
      <c r="E76" s="69" t="s">
        <v>62</v>
      </c>
      <c r="F76" s="63">
        <f>F77</f>
        <v>274301</v>
      </c>
      <c r="G76" s="63">
        <f>G77</f>
        <v>274301</v>
      </c>
      <c r="H76" s="63">
        <f>H77</f>
        <v>0</v>
      </c>
      <c r="I76" s="63">
        <f>I77</f>
        <v>0</v>
      </c>
      <c r="J76" s="63">
        <f>J77</f>
        <v>0</v>
      </c>
      <c r="K76" s="63">
        <f>K77</f>
        <v>0</v>
      </c>
      <c r="L76" s="63">
        <f>L77</f>
        <v>0</v>
      </c>
      <c r="M76" s="63">
        <f>M77</f>
        <v>0</v>
      </c>
      <c r="N76" s="63">
        <f>N77</f>
        <v>0</v>
      </c>
      <c r="O76" s="63">
        <f>O77</f>
        <v>0</v>
      </c>
      <c r="P76" s="63">
        <f>P77</f>
        <v>0</v>
      </c>
      <c r="Q76" s="63">
        <f>Q77</f>
        <v>0</v>
      </c>
      <c r="R76" s="63">
        <f>R77</f>
        <v>274301</v>
      </c>
    </row>
    <row r="77" spans="1:18" ht="37.5" customHeight="1">
      <c r="A77" s="3">
        <v>91205</v>
      </c>
      <c r="B77" s="20" t="s">
        <v>149</v>
      </c>
      <c r="C77" s="20" t="s">
        <v>150</v>
      </c>
      <c r="D77" s="20" t="s">
        <v>52</v>
      </c>
      <c r="E77" s="21" t="s">
        <v>151</v>
      </c>
      <c r="F77" s="63">
        <v>274301</v>
      </c>
      <c r="G77" s="63">
        <v>274301</v>
      </c>
      <c r="H77" s="63">
        <v>0</v>
      </c>
      <c r="I77" s="63">
        <v>0</v>
      </c>
      <c r="J77" s="63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f>F77+K77</f>
        <v>274301</v>
      </c>
    </row>
    <row r="78" spans="2:18" ht="35.25" customHeight="1">
      <c r="B78" s="20"/>
      <c r="C78" s="68" t="s">
        <v>63</v>
      </c>
      <c r="D78" s="68"/>
      <c r="E78" s="69" t="s">
        <v>64</v>
      </c>
      <c r="F78" s="63">
        <f>F79</f>
        <v>349458</v>
      </c>
      <c r="G78" s="63">
        <f>G79</f>
        <v>349458</v>
      </c>
      <c r="H78" s="63">
        <f>H79</f>
        <v>0</v>
      </c>
      <c r="I78" s="63">
        <f>I79</f>
        <v>0</v>
      </c>
      <c r="J78" s="63">
        <f>J79</f>
        <v>0</v>
      </c>
      <c r="K78" s="63">
        <f>K79</f>
        <v>0</v>
      </c>
      <c r="L78" s="63">
        <f>L79</f>
        <v>0</v>
      </c>
      <c r="M78" s="63">
        <f>M79</f>
        <v>0</v>
      </c>
      <c r="N78" s="63">
        <f>N79</f>
        <v>0</v>
      </c>
      <c r="O78" s="63">
        <f>O79</f>
        <v>0</v>
      </c>
      <c r="P78" s="63">
        <f>P79</f>
        <v>0</v>
      </c>
      <c r="Q78" s="63">
        <f>Q79</f>
        <v>0</v>
      </c>
      <c r="R78" s="63">
        <f>R79</f>
        <v>349458</v>
      </c>
    </row>
    <row r="79" spans="1:18" ht="34.5" customHeight="1">
      <c r="A79" s="3">
        <v>91209</v>
      </c>
      <c r="B79" s="20" t="s">
        <v>152</v>
      </c>
      <c r="C79" s="20" t="s">
        <v>153</v>
      </c>
      <c r="D79" s="20" t="s">
        <v>34</v>
      </c>
      <c r="E79" s="21" t="s">
        <v>154</v>
      </c>
      <c r="F79" s="63">
        <v>349458</v>
      </c>
      <c r="G79" s="63">
        <v>349458</v>
      </c>
      <c r="H79" s="63">
        <v>0</v>
      </c>
      <c r="I79" s="63">
        <v>0</v>
      </c>
      <c r="J79" s="63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f aca="true" t="shared" si="45" ref="R79:R90">F79+K79</f>
        <v>349458</v>
      </c>
    </row>
    <row r="80" spans="2:18" ht="18.75" customHeight="1">
      <c r="B80" s="26" t="s">
        <v>155</v>
      </c>
      <c r="C80" s="26" t="s">
        <v>156</v>
      </c>
      <c r="D80" s="20" t="s">
        <v>157</v>
      </c>
      <c r="E80" s="21" t="s">
        <v>158</v>
      </c>
      <c r="F80" s="63">
        <v>94720</v>
      </c>
      <c r="G80" s="63">
        <v>94720</v>
      </c>
      <c r="H80" s="63">
        <v>77639</v>
      </c>
      <c r="I80" s="63">
        <v>0</v>
      </c>
      <c r="J80" s="63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f t="shared" si="45"/>
        <v>94720</v>
      </c>
    </row>
    <row r="81" spans="2:18" ht="18.75" customHeight="1">
      <c r="B81" s="26"/>
      <c r="C81" s="26"/>
      <c r="D81" s="20"/>
      <c r="E81" s="17" t="s">
        <v>101</v>
      </c>
      <c r="F81" s="63">
        <v>94720</v>
      </c>
      <c r="G81" s="63">
        <v>94720</v>
      </c>
      <c r="H81" s="63">
        <v>77639</v>
      </c>
      <c r="I81" s="63">
        <v>0</v>
      </c>
      <c r="J81" s="63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f t="shared" si="45"/>
        <v>94720</v>
      </c>
    </row>
    <row r="82" spans="2:18" ht="68.25" customHeight="1">
      <c r="B82" s="26" t="s">
        <v>159</v>
      </c>
      <c r="C82" s="26" t="s">
        <v>160</v>
      </c>
      <c r="D82" s="20" t="s">
        <v>44</v>
      </c>
      <c r="E82" s="21" t="s">
        <v>161</v>
      </c>
      <c r="F82" s="63">
        <f>F83</f>
        <v>1424094</v>
      </c>
      <c r="G82" s="63">
        <f>G83</f>
        <v>1424094</v>
      </c>
      <c r="H82" s="63">
        <f>H83</f>
        <v>0</v>
      </c>
      <c r="I82" s="63">
        <f>I83</f>
        <v>0</v>
      </c>
      <c r="J82" s="63">
        <f>J83</f>
        <v>0</v>
      </c>
      <c r="K82" s="63">
        <f>K83</f>
        <v>0</v>
      </c>
      <c r="L82" s="63">
        <f>L83</f>
        <v>0</v>
      </c>
      <c r="M82" s="63">
        <f>M83</f>
        <v>0</v>
      </c>
      <c r="N82" s="63">
        <f>N83</f>
        <v>0</v>
      </c>
      <c r="O82" s="63">
        <f>O83</f>
        <v>0</v>
      </c>
      <c r="P82" s="63">
        <f>P83</f>
        <v>0</v>
      </c>
      <c r="Q82" s="63">
        <f>Q83</f>
        <v>0</v>
      </c>
      <c r="R82" s="64">
        <f t="shared" si="45"/>
        <v>1424094</v>
      </c>
    </row>
    <row r="83" spans="2:18" ht="114" customHeight="1">
      <c r="B83" s="37"/>
      <c r="C83" s="37"/>
      <c r="D83" s="28"/>
      <c r="E83" s="74" t="s">
        <v>162</v>
      </c>
      <c r="F83" s="63">
        <v>1424094</v>
      </c>
      <c r="G83" s="63">
        <v>1424094</v>
      </c>
      <c r="H83" s="63">
        <v>0</v>
      </c>
      <c r="I83" s="63">
        <v>0</v>
      </c>
      <c r="J83" s="63">
        <v>0</v>
      </c>
      <c r="K83" s="64">
        <v>0</v>
      </c>
      <c r="L83" s="64">
        <v>0</v>
      </c>
      <c r="M83" s="64"/>
      <c r="N83" s="64"/>
      <c r="O83" s="64"/>
      <c r="P83" s="64"/>
      <c r="Q83" s="64"/>
      <c r="R83" s="64">
        <f t="shared" si="45"/>
        <v>1424094</v>
      </c>
    </row>
    <row r="84" spans="2:18" ht="20.25" customHeight="1">
      <c r="B84" s="26" t="s">
        <v>163</v>
      </c>
      <c r="C84" s="26" t="s">
        <v>164</v>
      </c>
      <c r="D84" s="20" t="s">
        <v>165</v>
      </c>
      <c r="E84" s="21" t="s">
        <v>166</v>
      </c>
      <c r="F84" s="63">
        <v>3965697</v>
      </c>
      <c r="G84" s="63">
        <f>F84</f>
        <v>3965697</v>
      </c>
      <c r="H84" s="63">
        <v>0</v>
      </c>
      <c r="I84" s="63">
        <v>0</v>
      </c>
      <c r="J84" s="63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f t="shared" si="45"/>
        <v>3965697</v>
      </c>
    </row>
    <row r="85" spans="2:18" ht="21" customHeight="1">
      <c r="B85" s="26"/>
      <c r="C85" s="26"/>
      <c r="D85" s="28"/>
      <c r="E85" s="17" t="s">
        <v>167</v>
      </c>
      <c r="F85" s="63">
        <v>2562297</v>
      </c>
      <c r="G85" s="63">
        <v>2562297</v>
      </c>
      <c r="H85" s="63">
        <v>0</v>
      </c>
      <c r="I85" s="63">
        <v>0</v>
      </c>
      <c r="J85" s="63"/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f t="shared" si="45"/>
        <v>2562297</v>
      </c>
    </row>
    <row r="86" spans="2:18" ht="36" customHeight="1">
      <c r="B86" s="26" t="s">
        <v>168</v>
      </c>
      <c r="C86" s="9"/>
      <c r="D86" s="28"/>
      <c r="E86" s="17" t="s">
        <v>169</v>
      </c>
      <c r="F86" s="63">
        <f>F89+F90</f>
        <v>1895290</v>
      </c>
      <c r="G86" s="63">
        <f>G89+G90</f>
        <v>1895290</v>
      </c>
      <c r="H86" s="63">
        <f>H89</f>
        <v>1466972</v>
      </c>
      <c r="I86" s="63">
        <f>I89</f>
        <v>39717</v>
      </c>
      <c r="J86" s="63">
        <v>0</v>
      </c>
      <c r="K86" s="64">
        <f>K89</f>
        <v>0</v>
      </c>
      <c r="L86" s="64">
        <f>L89</f>
        <v>0</v>
      </c>
      <c r="M86" s="64">
        <f>M89</f>
        <v>0</v>
      </c>
      <c r="N86" s="64">
        <f>N89</f>
        <v>0</v>
      </c>
      <c r="O86" s="64">
        <f>O89</f>
        <v>0</v>
      </c>
      <c r="P86" s="64">
        <f>P89</f>
        <v>0</v>
      </c>
      <c r="Q86" s="64">
        <f>Q89</f>
        <v>0</v>
      </c>
      <c r="R86" s="64">
        <f t="shared" si="45"/>
        <v>1895290</v>
      </c>
    </row>
    <row r="87" spans="2:18" ht="24" customHeight="1">
      <c r="B87" s="9"/>
      <c r="C87" s="9"/>
      <c r="D87" s="28"/>
      <c r="E87" s="21" t="s">
        <v>99</v>
      </c>
      <c r="F87" s="63"/>
      <c r="G87" s="63"/>
      <c r="H87" s="63"/>
      <c r="I87" s="63"/>
      <c r="J87" s="63"/>
      <c r="K87" s="64"/>
      <c r="L87" s="64"/>
      <c r="M87" s="64"/>
      <c r="N87" s="64"/>
      <c r="O87" s="64"/>
      <c r="P87" s="64"/>
      <c r="Q87" s="64"/>
      <c r="R87" s="64">
        <f t="shared" si="45"/>
        <v>0</v>
      </c>
    </row>
    <row r="88" spans="2:18" ht="21.75" customHeight="1">
      <c r="B88" s="20"/>
      <c r="C88" s="68" t="s">
        <v>25</v>
      </c>
      <c r="D88" s="75"/>
      <c r="E88" s="69" t="s">
        <v>82</v>
      </c>
      <c r="F88" s="63">
        <f>F89</f>
        <v>1852090</v>
      </c>
      <c r="G88" s="63">
        <f>G89</f>
        <v>1852090</v>
      </c>
      <c r="H88" s="63">
        <f>H89</f>
        <v>1466972</v>
      </c>
      <c r="I88" s="63">
        <f>I89</f>
        <v>39717</v>
      </c>
      <c r="J88" s="63">
        <v>0</v>
      </c>
      <c r="K88" s="64">
        <f>K89</f>
        <v>0</v>
      </c>
      <c r="L88" s="64">
        <v>0</v>
      </c>
      <c r="M88" s="64">
        <v>0</v>
      </c>
      <c r="N88" s="64">
        <v>0</v>
      </c>
      <c r="O88" s="64">
        <f>O89</f>
        <v>0</v>
      </c>
      <c r="P88" s="64">
        <f>P89</f>
        <v>0</v>
      </c>
      <c r="Q88" s="64">
        <f>Q89</f>
        <v>0</v>
      </c>
      <c r="R88" s="64">
        <f t="shared" si="45"/>
        <v>1852090</v>
      </c>
    </row>
    <row r="89" spans="2:18" ht="48" customHeight="1">
      <c r="B89" s="20" t="s">
        <v>170</v>
      </c>
      <c r="C89" s="20" t="s">
        <v>27</v>
      </c>
      <c r="D89" s="20" t="s">
        <v>28</v>
      </c>
      <c r="E89" s="21" t="s">
        <v>84</v>
      </c>
      <c r="F89" s="63">
        <v>1852090</v>
      </c>
      <c r="G89" s="63">
        <v>1852090</v>
      </c>
      <c r="H89" s="63">
        <v>1466972</v>
      </c>
      <c r="I89" s="63">
        <v>39717</v>
      </c>
      <c r="J89" s="63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f t="shared" si="45"/>
        <v>1852090</v>
      </c>
    </row>
    <row r="90" spans="2:18" ht="18.75" customHeight="1">
      <c r="B90" s="20"/>
      <c r="C90" s="68" t="s">
        <v>29</v>
      </c>
      <c r="D90" s="15"/>
      <c r="E90" s="69" t="s">
        <v>85</v>
      </c>
      <c r="F90" s="63">
        <f>F92</f>
        <v>43200</v>
      </c>
      <c r="G90" s="63">
        <f>G92</f>
        <v>43200</v>
      </c>
      <c r="H90" s="63">
        <v>0</v>
      </c>
      <c r="I90" s="63">
        <v>0</v>
      </c>
      <c r="J90" s="63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f t="shared" si="45"/>
        <v>43200</v>
      </c>
    </row>
    <row r="91" spans="2:18" ht="18.75" customHeight="1">
      <c r="B91" s="20"/>
      <c r="C91" s="68" t="s">
        <v>171</v>
      </c>
      <c r="D91" s="15"/>
      <c r="E91" s="69" t="s">
        <v>56</v>
      </c>
      <c r="F91" s="63">
        <f>F92</f>
        <v>43200</v>
      </c>
      <c r="G91" s="63">
        <f>G92</f>
        <v>43200</v>
      </c>
      <c r="H91" s="63">
        <f>H92</f>
        <v>0</v>
      </c>
      <c r="I91" s="63">
        <f>I92</f>
        <v>0</v>
      </c>
      <c r="J91" s="63">
        <f>J92</f>
        <v>0</v>
      </c>
      <c r="K91" s="63">
        <f>K92</f>
        <v>0</v>
      </c>
      <c r="L91" s="63">
        <f>L92</f>
        <v>0</v>
      </c>
      <c r="M91" s="63">
        <f>M92</f>
        <v>0</v>
      </c>
      <c r="N91" s="63">
        <f>N92</f>
        <v>0</v>
      </c>
      <c r="O91" s="63">
        <f>O92</f>
        <v>0</v>
      </c>
      <c r="P91" s="63">
        <f>P92</f>
        <v>0</v>
      </c>
      <c r="Q91" s="63">
        <f>Q92</f>
        <v>0</v>
      </c>
      <c r="R91" s="63">
        <f>R92</f>
        <v>43200</v>
      </c>
    </row>
    <row r="92" spans="2:18" ht="22.5" customHeight="1">
      <c r="B92" s="20" t="s">
        <v>172</v>
      </c>
      <c r="C92" s="20" t="s">
        <v>173</v>
      </c>
      <c r="D92" s="20" t="s">
        <v>44</v>
      </c>
      <c r="E92" s="21" t="s">
        <v>174</v>
      </c>
      <c r="F92" s="63">
        <v>43200</v>
      </c>
      <c r="G92" s="63">
        <v>43200</v>
      </c>
      <c r="H92" s="63">
        <v>0</v>
      </c>
      <c r="I92" s="63">
        <v>0</v>
      </c>
      <c r="J92" s="63">
        <v>0</v>
      </c>
      <c r="K92" s="63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f aca="true" t="shared" si="46" ref="R92:R97">F92+K92</f>
        <v>43200</v>
      </c>
    </row>
    <row r="93" spans="2:18" ht="31.5" customHeight="1">
      <c r="B93" s="20" t="s">
        <v>175</v>
      </c>
      <c r="C93" s="76"/>
      <c r="D93" s="28"/>
      <c r="E93" s="17" t="s">
        <v>176</v>
      </c>
      <c r="F93" s="63">
        <f>F95+F97+F101</f>
        <v>5041388</v>
      </c>
      <c r="G93" s="63">
        <f>G95+G97+G101</f>
        <v>5041388</v>
      </c>
      <c r="H93" s="63">
        <f>H95+H97+H101</f>
        <v>528417</v>
      </c>
      <c r="I93" s="63">
        <f>I95+I97+I101</f>
        <v>39767</v>
      </c>
      <c r="J93" s="63">
        <f>J95+J97+J101</f>
        <v>0</v>
      </c>
      <c r="K93" s="63">
        <f>K95+K97+K101</f>
        <v>18402</v>
      </c>
      <c r="L93" s="63">
        <f>L95+L97+L101</f>
        <v>18402</v>
      </c>
      <c r="M93" s="63">
        <f>M95+M97+M101</f>
        <v>0</v>
      </c>
      <c r="N93" s="63">
        <f>N95+N97+N101</f>
        <v>0</v>
      </c>
      <c r="O93" s="63">
        <f>O95+O97+O101</f>
        <v>0</v>
      </c>
      <c r="P93" s="63">
        <f>P95+P97+P101</f>
        <v>0</v>
      </c>
      <c r="Q93" s="63">
        <f>Q95+Q97+Q101</f>
        <v>0</v>
      </c>
      <c r="R93" s="64">
        <f t="shared" si="46"/>
        <v>5059790</v>
      </c>
    </row>
    <row r="94" spans="2:18" ht="17.25" customHeight="1">
      <c r="B94" s="20"/>
      <c r="C94" s="20"/>
      <c r="D94" s="28"/>
      <c r="E94" s="21" t="s">
        <v>99</v>
      </c>
      <c r="F94" s="63"/>
      <c r="G94" s="63"/>
      <c r="H94" s="63"/>
      <c r="I94" s="63"/>
      <c r="J94" s="63"/>
      <c r="K94" s="64"/>
      <c r="L94" s="64"/>
      <c r="M94" s="64"/>
      <c r="N94" s="64"/>
      <c r="O94" s="64"/>
      <c r="P94" s="64"/>
      <c r="Q94" s="64"/>
      <c r="R94" s="64">
        <f t="shared" si="46"/>
        <v>0</v>
      </c>
    </row>
    <row r="95" spans="2:18" ht="22.5" customHeight="1">
      <c r="B95" s="20"/>
      <c r="C95" s="68" t="s">
        <v>25</v>
      </c>
      <c r="D95" s="68"/>
      <c r="E95" s="69" t="s">
        <v>82</v>
      </c>
      <c r="F95" s="63">
        <f>F96</f>
        <v>691388</v>
      </c>
      <c r="G95" s="63">
        <f>G96</f>
        <v>691388</v>
      </c>
      <c r="H95" s="63">
        <f>H96</f>
        <v>528417</v>
      </c>
      <c r="I95" s="63">
        <f>I96</f>
        <v>19767</v>
      </c>
      <c r="J95" s="63">
        <v>0</v>
      </c>
      <c r="K95" s="63">
        <f>K96</f>
        <v>0</v>
      </c>
      <c r="L95" s="63">
        <f>L96</f>
        <v>0</v>
      </c>
      <c r="M95" s="63">
        <f>M96</f>
        <v>0</v>
      </c>
      <c r="N95" s="63">
        <f>N96</f>
        <v>0</v>
      </c>
      <c r="O95" s="63">
        <f>O96</f>
        <v>0</v>
      </c>
      <c r="P95" s="63">
        <f>P96</f>
        <v>0</v>
      </c>
      <c r="Q95" s="63">
        <f>Q96</f>
        <v>0</v>
      </c>
      <c r="R95" s="64">
        <f t="shared" si="46"/>
        <v>691388</v>
      </c>
    </row>
    <row r="96" spans="2:18" ht="49.5" customHeight="1">
      <c r="B96" s="20" t="s">
        <v>177</v>
      </c>
      <c r="C96" s="20" t="s">
        <v>27</v>
      </c>
      <c r="D96" s="20" t="s">
        <v>28</v>
      </c>
      <c r="E96" s="21" t="s">
        <v>84</v>
      </c>
      <c r="F96" s="63">
        <v>691388</v>
      </c>
      <c r="G96" s="63">
        <v>691388</v>
      </c>
      <c r="H96" s="63">
        <v>528417</v>
      </c>
      <c r="I96" s="63">
        <v>19767</v>
      </c>
      <c r="J96" s="63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f t="shared" si="46"/>
        <v>691388</v>
      </c>
    </row>
    <row r="97" spans="2:18" ht="19.5" customHeight="1">
      <c r="B97" s="20"/>
      <c r="C97" s="68" t="s">
        <v>66</v>
      </c>
      <c r="D97" s="68"/>
      <c r="E97" s="69" t="s">
        <v>178</v>
      </c>
      <c r="F97" s="63">
        <f aca="true" t="shared" si="47" ref="F97:F98">F99</f>
        <v>4300000</v>
      </c>
      <c r="G97" s="63">
        <f aca="true" t="shared" si="48" ref="G97:G98">G99</f>
        <v>4300000</v>
      </c>
      <c r="H97" s="63">
        <f aca="true" t="shared" si="49" ref="H97:H98">H99</f>
        <v>0</v>
      </c>
      <c r="I97" s="63">
        <f aca="true" t="shared" si="50" ref="I97:I98">I99</f>
        <v>20000</v>
      </c>
      <c r="J97" s="63">
        <v>0</v>
      </c>
      <c r="K97" s="63">
        <f aca="true" t="shared" si="51" ref="K97:K98">K99</f>
        <v>18402</v>
      </c>
      <c r="L97" s="63">
        <f aca="true" t="shared" si="52" ref="L97:L98">L99</f>
        <v>18402</v>
      </c>
      <c r="M97" s="63">
        <f aca="true" t="shared" si="53" ref="M97:M98">M99</f>
        <v>0</v>
      </c>
      <c r="N97" s="63">
        <f aca="true" t="shared" si="54" ref="N97:N98">N99</f>
        <v>0</v>
      </c>
      <c r="O97" s="63">
        <f aca="true" t="shared" si="55" ref="O97:O98">O99</f>
        <v>0</v>
      </c>
      <c r="P97" s="63">
        <f aca="true" t="shared" si="56" ref="P97:P98">P99</f>
        <v>0</v>
      </c>
      <c r="Q97" s="63">
        <f aca="true" t="shared" si="57" ref="Q97:Q98">Q99</f>
        <v>0</v>
      </c>
      <c r="R97" s="64">
        <f t="shared" si="46"/>
        <v>4318402</v>
      </c>
    </row>
    <row r="98" spans="2:18" ht="19.5" customHeight="1">
      <c r="B98" s="20"/>
      <c r="C98" s="68"/>
      <c r="D98" s="68"/>
      <c r="E98" s="69">
        <f>E100</f>
        <v>0</v>
      </c>
      <c r="F98" s="63">
        <f t="shared" si="47"/>
        <v>2000000</v>
      </c>
      <c r="G98" s="63">
        <f t="shared" si="48"/>
        <v>2000000</v>
      </c>
      <c r="H98" s="63">
        <f t="shared" si="49"/>
        <v>0</v>
      </c>
      <c r="I98" s="63">
        <f t="shared" si="50"/>
        <v>0</v>
      </c>
      <c r="J98" s="63">
        <f>J100</f>
        <v>0</v>
      </c>
      <c r="K98" s="63">
        <f t="shared" si="51"/>
        <v>0</v>
      </c>
      <c r="L98" s="63">
        <f t="shared" si="52"/>
        <v>0</v>
      </c>
      <c r="M98" s="63">
        <f t="shared" si="53"/>
        <v>0</v>
      </c>
      <c r="N98" s="63">
        <f t="shared" si="54"/>
        <v>0</v>
      </c>
      <c r="O98" s="63">
        <f t="shared" si="55"/>
        <v>0</v>
      </c>
      <c r="P98" s="63">
        <f t="shared" si="56"/>
        <v>0</v>
      </c>
      <c r="Q98" s="63">
        <f t="shared" si="57"/>
        <v>0</v>
      </c>
      <c r="R98" s="63">
        <f>R100</f>
        <v>2000000</v>
      </c>
    </row>
    <row r="99" spans="2:18" ht="18.75" customHeight="1">
      <c r="B99" s="26" t="s">
        <v>179</v>
      </c>
      <c r="C99" s="26" t="s">
        <v>180</v>
      </c>
      <c r="D99" s="20" t="s">
        <v>181</v>
      </c>
      <c r="E99" s="21" t="s">
        <v>182</v>
      </c>
      <c r="F99" s="63">
        <f>2300000+2000000</f>
        <v>4300000</v>
      </c>
      <c r="G99" s="63">
        <v>4300000</v>
      </c>
      <c r="H99" s="63">
        <v>0</v>
      </c>
      <c r="I99" s="63">
        <v>20000</v>
      </c>
      <c r="J99" s="63">
        <v>0</v>
      </c>
      <c r="K99" s="64">
        <v>18402</v>
      </c>
      <c r="L99" s="64">
        <v>18402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f aca="true" t="shared" si="58" ref="R99:R107">F99+K99</f>
        <v>4318402</v>
      </c>
    </row>
    <row r="100" spans="2:18" ht="18.75" customHeight="1">
      <c r="B100" s="26"/>
      <c r="C100" s="26"/>
      <c r="D100" s="20"/>
      <c r="E100" s="17" t="s">
        <v>167</v>
      </c>
      <c r="F100" s="63">
        <v>2000000</v>
      </c>
      <c r="G100" s="63">
        <v>2000000</v>
      </c>
      <c r="H100" s="63">
        <v>0</v>
      </c>
      <c r="I100" s="63">
        <v>0</v>
      </c>
      <c r="J100" s="63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f t="shared" si="58"/>
        <v>2000000</v>
      </c>
    </row>
    <row r="101" spans="2:18" ht="18.75" customHeight="1">
      <c r="B101" s="26"/>
      <c r="C101" s="77" t="s">
        <v>183</v>
      </c>
      <c r="D101" s="68"/>
      <c r="E101" s="69" t="s">
        <v>68</v>
      </c>
      <c r="F101" s="63">
        <f>F102</f>
        <v>50000</v>
      </c>
      <c r="G101" s="63">
        <f>G102</f>
        <v>50000</v>
      </c>
      <c r="H101" s="63">
        <f>H102</f>
        <v>0</v>
      </c>
      <c r="I101" s="63">
        <f>I102</f>
        <v>0</v>
      </c>
      <c r="J101" s="63">
        <f>J102</f>
        <v>0</v>
      </c>
      <c r="K101" s="63">
        <f>K102</f>
        <v>0</v>
      </c>
      <c r="L101" s="63">
        <f>L102</f>
        <v>0</v>
      </c>
      <c r="M101" s="63">
        <f>M102</f>
        <v>0</v>
      </c>
      <c r="N101" s="63">
        <f>N102</f>
        <v>0</v>
      </c>
      <c r="O101" s="63">
        <f>O102</f>
        <v>0</v>
      </c>
      <c r="P101" s="63">
        <f>P102</f>
        <v>0</v>
      </c>
      <c r="Q101" s="63">
        <f>Q102</f>
        <v>0</v>
      </c>
      <c r="R101" s="64">
        <f t="shared" si="58"/>
        <v>50000</v>
      </c>
    </row>
    <row r="102" spans="2:18" ht="18.75" customHeight="1">
      <c r="B102" s="26" t="s">
        <v>184</v>
      </c>
      <c r="C102" s="78">
        <v>7340</v>
      </c>
      <c r="D102" s="20" t="s">
        <v>185</v>
      </c>
      <c r="E102" s="21" t="s">
        <v>186</v>
      </c>
      <c r="F102" s="63">
        <v>50000</v>
      </c>
      <c r="G102" s="63">
        <v>50000</v>
      </c>
      <c r="H102" s="63">
        <v>0</v>
      </c>
      <c r="I102" s="63">
        <v>0</v>
      </c>
      <c r="J102" s="63">
        <v>0</v>
      </c>
      <c r="K102" s="64">
        <v>0</v>
      </c>
      <c r="L102" s="64"/>
      <c r="M102" s="64"/>
      <c r="N102" s="64"/>
      <c r="O102" s="64"/>
      <c r="P102" s="64"/>
      <c r="Q102" s="64"/>
      <c r="R102" s="64">
        <f t="shared" si="58"/>
        <v>50000</v>
      </c>
    </row>
    <row r="103" spans="2:18" ht="24" customHeight="1">
      <c r="B103" s="20" t="s">
        <v>187</v>
      </c>
      <c r="C103" s="20"/>
      <c r="D103" s="28"/>
      <c r="E103" s="17" t="s">
        <v>188</v>
      </c>
      <c r="F103" s="63">
        <f>F106</f>
        <v>1596726</v>
      </c>
      <c r="G103" s="63">
        <f>G106</f>
        <v>1596726</v>
      </c>
      <c r="H103" s="63">
        <f>H106</f>
        <v>1228229</v>
      </c>
      <c r="I103" s="63">
        <f>I106</f>
        <v>38101</v>
      </c>
      <c r="J103" s="63">
        <v>0</v>
      </c>
      <c r="K103" s="64">
        <f>K106</f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f t="shared" si="58"/>
        <v>1596726</v>
      </c>
    </row>
    <row r="104" spans="2:18" ht="18.75" customHeight="1">
      <c r="B104" s="20"/>
      <c r="C104" s="20"/>
      <c r="D104" s="28"/>
      <c r="E104" s="21" t="s">
        <v>99</v>
      </c>
      <c r="F104" s="63"/>
      <c r="G104" s="63"/>
      <c r="H104" s="63"/>
      <c r="I104" s="63"/>
      <c r="J104" s="63"/>
      <c r="K104" s="64"/>
      <c r="L104" s="64"/>
      <c r="M104" s="64"/>
      <c r="N104" s="64"/>
      <c r="O104" s="64"/>
      <c r="P104" s="64"/>
      <c r="Q104" s="64"/>
      <c r="R104" s="64">
        <f t="shared" si="58"/>
        <v>0</v>
      </c>
    </row>
    <row r="105" spans="2:18" ht="21" customHeight="1">
      <c r="B105" s="20"/>
      <c r="C105" s="68" t="s">
        <v>25</v>
      </c>
      <c r="D105" s="68"/>
      <c r="E105" s="69" t="s">
        <v>82</v>
      </c>
      <c r="F105" s="63">
        <f>F106</f>
        <v>1596726</v>
      </c>
      <c r="G105" s="63">
        <f>G106</f>
        <v>1596726</v>
      </c>
      <c r="H105" s="63">
        <f>H106</f>
        <v>1228229</v>
      </c>
      <c r="I105" s="63">
        <f>I106</f>
        <v>38101</v>
      </c>
      <c r="J105" s="63">
        <v>0</v>
      </c>
      <c r="K105" s="64">
        <f>K106</f>
        <v>0</v>
      </c>
      <c r="L105" s="64">
        <f>L106</f>
        <v>0</v>
      </c>
      <c r="M105" s="64">
        <f>M106</f>
        <v>0</v>
      </c>
      <c r="N105" s="64">
        <f>N106</f>
        <v>0</v>
      </c>
      <c r="O105" s="64">
        <f>O106</f>
        <v>0</v>
      </c>
      <c r="P105" s="64">
        <f>P106</f>
        <v>0</v>
      </c>
      <c r="Q105" s="64">
        <f>Q106</f>
        <v>0</v>
      </c>
      <c r="R105" s="64">
        <f t="shared" si="58"/>
        <v>1596726</v>
      </c>
    </row>
    <row r="106" spans="2:18" ht="48.75" customHeight="1">
      <c r="B106" s="20" t="s">
        <v>189</v>
      </c>
      <c r="C106" s="20" t="s">
        <v>27</v>
      </c>
      <c r="D106" s="20" t="s">
        <v>28</v>
      </c>
      <c r="E106" s="21" t="s">
        <v>84</v>
      </c>
      <c r="F106" s="63">
        <v>1596726</v>
      </c>
      <c r="G106" s="63">
        <v>1596726</v>
      </c>
      <c r="H106" s="63">
        <v>1228229</v>
      </c>
      <c r="I106" s="63">
        <v>38101</v>
      </c>
      <c r="J106" s="63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f t="shared" si="58"/>
        <v>1596726</v>
      </c>
    </row>
    <row r="107" spans="2:18" ht="23.25" customHeight="1">
      <c r="B107" s="46"/>
      <c r="C107" s="46"/>
      <c r="D107" s="47"/>
      <c r="E107" s="17" t="s">
        <v>69</v>
      </c>
      <c r="F107" s="63">
        <f>F103+F93+F86+F25+F14</f>
        <v>370706400</v>
      </c>
      <c r="G107" s="63">
        <f>G103+G93+G86+G25+G14</f>
        <v>370706400</v>
      </c>
      <c r="H107" s="63">
        <f>H103+H93+H86+H25+H14</f>
        <v>24434835</v>
      </c>
      <c r="I107" s="63">
        <f>I103+I93+I86+I25+I14</f>
        <v>1475488</v>
      </c>
      <c r="J107" s="63">
        <f>J103+J93+J86+J25+J14</f>
        <v>0</v>
      </c>
      <c r="K107" s="63">
        <f>K103+K93+K86+K25+K14</f>
        <v>106059</v>
      </c>
      <c r="L107" s="63">
        <f>L103+L93+L86+L25+L14</f>
        <v>106059</v>
      </c>
      <c r="M107" s="63">
        <f>M103+M93+M86+M25+M14</f>
        <v>67014</v>
      </c>
      <c r="N107" s="63">
        <f>N103+N93+N86+N25+N14</f>
        <v>0</v>
      </c>
      <c r="O107" s="63">
        <f>O103+O93+O86+O25+O14</f>
        <v>0</v>
      </c>
      <c r="P107" s="63">
        <f>P103+P93+P86+P25+P14</f>
        <v>0</v>
      </c>
      <c r="Q107" s="63">
        <f>Q103+Q93+Q86+Q25+Q14</f>
        <v>0</v>
      </c>
      <c r="R107" s="64">
        <f t="shared" si="58"/>
        <v>370812459</v>
      </c>
    </row>
    <row r="108" spans="2:18" ht="18" customHeight="1">
      <c r="B108" s="50"/>
      <c r="C108" s="50"/>
      <c r="D108" s="51"/>
      <c r="E108" s="52"/>
      <c r="F108" s="79"/>
      <c r="G108" s="79"/>
      <c r="H108" s="79"/>
      <c r="I108" s="79"/>
      <c r="J108" s="79"/>
      <c r="K108" s="79"/>
      <c r="L108" s="79"/>
      <c r="M108" s="80"/>
      <c r="N108" s="79"/>
      <c r="O108" s="81"/>
      <c r="P108" s="81"/>
      <c r="Q108" s="79"/>
      <c r="R108" s="81"/>
    </row>
    <row r="109" spans="2:18" ht="15.75" customHeight="1">
      <c r="B109" s="50"/>
      <c r="C109" s="50"/>
      <c r="D109" s="51"/>
      <c r="E109" s="52"/>
      <c r="F109" s="55"/>
      <c r="G109" s="55"/>
      <c r="H109" s="55"/>
      <c r="I109" s="55"/>
      <c r="J109" s="55"/>
      <c r="K109" s="55"/>
      <c r="L109" s="55"/>
      <c r="M109" s="50"/>
      <c r="N109" s="55"/>
      <c r="O109" s="53"/>
      <c r="P109" s="53"/>
      <c r="Q109" s="55"/>
      <c r="R109" s="53"/>
    </row>
    <row r="110" spans="2:18" ht="16.5" customHeight="1">
      <c r="B110" s="50"/>
      <c r="C110" s="50"/>
      <c r="D110" s="51"/>
      <c r="E110" s="52"/>
      <c r="F110" s="50"/>
      <c r="G110" s="50"/>
      <c r="H110" s="53"/>
      <c r="I110" s="53"/>
      <c r="J110" s="53"/>
      <c r="K110" s="54"/>
      <c r="L110" s="54"/>
      <c r="M110" s="55"/>
      <c r="N110" s="55"/>
      <c r="O110" s="50"/>
      <c r="P110" s="50"/>
      <c r="Q110" s="50"/>
      <c r="R110" s="50"/>
    </row>
    <row r="111" spans="2:18" ht="26.25" customHeight="1">
      <c r="B111" s="50"/>
      <c r="C111" s="50"/>
      <c r="D111" s="51"/>
      <c r="E111" s="56" t="s">
        <v>190</v>
      </c>
      <c r="F111" s="57"/>
      <c r="G111" s="57"/>
      <c r="H111" s="57"/>
      <c r="I111" s="57"/>
      <c r="J111" s="57"/>
      <c r="K111" s="58"/>
      <c r="L111" s="58" t="s">
        <v>71</v>
      </c>
      <c r="M111" s="55"/>
      <c r="N111" s="55"/>
      <c r="O111" s="50"/>
      <c r="P111" s="50"/>
      <c r="Q111" s="50"/>
      <c r="R111" s="50"/>
    </row>
    <row r="112" spans="2:18" ht="27.75" customHeight="1">
      <c r="B112" s="50"/>
      <c r="C112" s="50"/>
      <c r="D112" s="51"/>
      <c r="E112" s="52"/>
      <c r="F112" s="50"/>
      <c r="G112" s="50"/>
      <c r="H112" s="53"/>
      <c r="I112" s="53"/>
      <c r="J112" s="53"/>
      <c r="K112" s="54"/>
      <c r="L112" s="54"/>
      <c r="M112" s="55"/>
      <c r="N112" s="55"/>
      <c r="O112" s="50"/>
      <c r="P112" s="50"/>
      <c r="Q112" s="50"/>
      <c r="R112" s="50"/>
    </row>
    <row r="113" ht="20.25" customHeight="1">
      <c r="D113" s="82"/>
    </row>
    <row r="114" spans="4:18" ht="28.5" customHeight="1">
      <c r="D114" s="82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4:18" ht="26.25" customHeight="1">
      <c r="D115" s="82"/>
      <c r="E115" s="2" t="s">
        <v>191</v>
      </c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4:7" ht="26.25" customHeight="1">
      <c r="D116" s="82"/>
      <c r="F116" s="84"/>
      <c r="G116" s="83"/>
    </row>
    <row r="117" spans="4:7" ht="28.5" customHeight="1">
      <c r="D117" s="82"/>
      <c r="F117" s="84"/>
      <c r="G117" s="84"/>
    </row>
    <row r="118" spans="4:7" ht="29.25" customHeight="1">
      <c r="D118" s="82"/>
      <c r="E118" s="85" t="s">
        <v>192</v>
      </c>
      <c r="F118" s="86">
        <f>F38+F50+F52</f>
        <v>34172515</v>
      </c>
      <c r="G118" s="83"/>
    </row>
    <row r="119" spans="4:7" ht="35.25" customHeight="1">
      <c r="D119" s="82"/>
      <c r="E119" s="85" t="s">
        <v>193</v>
      </c>
      <c r="F119" s="87">
        <f>F82</f>
        <v>1424094</v>
      </c>
      <c r="G119" s="88"/>
    </row>
    <row r="120" spans="4:7" ht="25.5" customHeight="1">
      <c r="D120" s="82"/>
      <c r="E120" s="85" t="s">
        <v>194</v>
      </c>
      <c r="F120" s="89">
        <f>F56+F58+F60+F62+F64+F66+F68+F70+F72</f>
        <v>161400000</v>
      </c>
      <c r="G120" s="83"/>
    </row>
    <row r="121" spans="4:9" ht="33" customHeight="1">
      <c r="D121" s="82"/>
      <c r="E121" s="85" t="s">
        <v>195</v>
      </c>
      <c r="F121" s="84">
        <f>F44+F46</f>
        <v>47500</v>
      </c>
      <c r="G121" s="84"/>
      <c r="H121" s="84"/>
      <c r="I121" s="84"/>
    </row>
    <row r="122" spans="4:9" ht="33" customHeight="1">
      <c r="D122" s="82"/>
      <c r="E122" s="90"/>
      <c r="F122" s="84"/>
      <c r="G122" s="84"/>
      <c r="H122" s="84"/>
      <c r="I122" s="84"/>
    </row>
    <row r="123" spans="4:12" ht="18" customHeight="1">
      <c r="D123" s="82"/>
      <c r="E123" s="85" t="s">
        <v>196</v>
      </c>
      <c r="F123" s="84">
        <f>F17+F28+F96+F106+F89</f>
        <v>24680070</v>
      </c>
      <c r="G123" s="84">
        <f>G17+G28+G96+G106+G89</f>
        <v>24680070</v>
      </c>
      <c r="H123" s="84">
        <f>H17+H28+H96+H106+H89</f>
        <v>17752912</v>
      </c>
      <c r="I123" s="84">
        <f>I17+I28+I96+I106+I89</f>
        <v>1186422</v>
      </c>
      <c r="J123" s="84">
        <f>J17+J28+J96+J106+J89</f>
        <v>0</v>
      </c>
      <c r="K123" s="84">
        <f>K17+K28+K96+K106+K89</f>
        <v>0</v>
      </c>
      <c r="L123" s="84">
        <f>L17+L28+L96+L106+L89</f>
        <v>0</v>
      </c>
    </row>
    <row r="124" ht="37.5" customHeight="1"/>
    <row r="125" ht="33.75" customHeight="1"/>
    <row r="126" ht="33.75" customHeight="1"/>
    <row r="127" ht="29.25" customHeight="1"/>
    <row r="128" ht="32.25" customHeight="1"/>
    <row r="129" ht="37.5" customHeight="1"/>
    <row r="130" ht="37.5" customHeight="1"/>
    <row r="131" ht="45.75" customHeight="1"/>
    <row r="132" ht="28.5" customHeight="1"/>
    <row r="133" ht="45.75" customHeight="1"/>
    <row r="134" ht="25.5" customHeight="1"/>
    <row r="135" ht="25.5" customHeight="1"/>
    <row r="136" ht="25.5" customHeight="1"/>
    <row r="137" ht="25.5" customHeight="1"/>
    <row r="138" ht="25.5" customHeight="1"/>
    <row r="139" ht="33" customHeight="1"/>
    <row r="140" ht="25.5" customHeight="1"/>
    <row r="141" ht="25.5" customHeight="1"/>
    <row r="142" ht="34.5" customHeight="1"/>
    <row r="143" ht="23.25" customHeight="1"/>
    <row r="144" ht="26.25" customHeight="1"/>
    <row r="145" ht="45" customHeight="1"/>
    <row r="146" ht="31.5" customHeight="1"/>
    <row r="147" ht="24" customHeight="1"/>
    <row r="148" ht="33.75" customHeight="1"/>
    <row r="149" ht="31.5" customHeight="1"/>
    <row r="150" ht="24" customHeight="1"/>
    <row r="151" ht="20.25" customHeight="1"/>
    <row r="152" ht="22.5" customHeight="1"/>
    <row r="153" ht="17.25" customHeight="1"/>
    <row r="154" ht="18.75" customHeight="1"/>
  </sheetData>
  <sheetProtection selectLockedCells="1" selectUnlockedCells="1"/>
  <mergeCells count="26">
    <mergeCell ref="B9:B12"/>
    <mergeCell ref="C9:C12"/>
    <mergeCell ref="D9:D12"/>
    <mergeCell ref="E9:E12"/>
    <mergeCell ref="F9:J9"/>
    <mergeCell ref="K9:Q9"/>
    <mergeCell ref="R9:R12"/>
    <mergeCell ref="F10:F12"/>
    <mergeCell ref="G10:I10"/>
    <mergeCell ref="J10:J12"/>
    <mergeCell ref="K10:K12"/>
    <mergeCell ref="L10:L12"/>
    <mergeCell ref="M10:N10"/>
    <mergeCell ref="O10:O12"/>
    <mergeCell ref="P10:Q10"/>
    <mergeCell ref="G11:G12"/>
    <mergeCell ref="H11:H12"/>
    <mergeCell ref="I11:I12"/>
    <mergeCell ref="M11:M12"/>
    <mergeCell ref="N11:N12"/>
    <mergeCell ref="P11:P12"/>
    <mergeCell ref="B72:B73"/>
    <mergeCell ref="C72:C73"/>
    <mergeCell ref="B80:B81"/>
    <mergeCell ref="C80:C81"/>
    <mergeCell ref="B84:B85"/>
  </mergeCells>
  <printOptions/>
  <pageMargins left="0.24027777777777778" right="0.1597222222222222" top="0.32013888888888886" bottom="0.20972222222222223" header="0.5118055555555555" footer="0.5118055555555555"/>
  <pageSetup horizontalDpi="300" verticalDpi="300" orientation="landscape" paperSize="9" scale="48"/>
  <rowBreaks count="1" manualBreakCount="1">
    <brk id="8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2017-12-14T08:27:00Z</cp:lastPrinted>
  <dcterms:created xsi:type="dcterms:W3CDTF">2016-03-21T14:24:29Z</dcterms:created>
  <dcterms:modified xsi:type="dcterms:W3CDTF">2017-12-28T12:51:13Z</dcterms:modified>
  <cp:category/>
  <cp:version/>
  <cp:contentType/>
  <cp:contentStatus/>
  <cp:revision>1</cp:revision>
</cp:coreProperties>
</file>