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2017 рік" sheetId="1" r:id="rId1"/>
  </sheets>
  <definedNames>
    <definedName name="_xlnm.Print_Titles" localSheetId="0">'2017 рік'!$7:$13</definedName>
    <definedName name="_xlnm.Print_Area" localSheetId="0">'2017 рік'!$A$1:$U$62</definedName>
  </definedNames>
  <calcPr fullCalcOnLoad="1" refMode="R1C1"/>
</workbook>
</file>

<file path=xl/sharedStrings.xml><?xml version="1.0" encoding="utf-8"?>
<sst xmlns="http://schemas.openxmlformats.org/spreadsheetml/2006/main" count="153" uniqueCount="96">
  <si>
    <t>Додаток  2</t>
  </si>
  <si>
    <t xml:space="preserve">                                  за І півріччя 2010 року</t>
  </si>
  <si>
    <t xml:space="preserve">                 З а г а л ь н и й  ф о н д</t>
  </si>
  <si>
    <t>С п е ц і а л ь н и й    ф о н д</t>
  </si>
  <si>
    <t>Р а з о м</t>
  </si>
  <si>
    <t>План на</t>
  </si>
  <si>
    <t xml:space="preserve">Уточнений </t>
  </si>
  <si>
    <t xml:space="preserve">План на </t>
  </si>
  <si>
    <t>Виконання</t>
  </si>
  <si>
    <t>Процент</t>
  </si>
  <si>
    <t xml:space="preserve">Процент </t>
  </si>
  <si>
    <t>план на</t>
  </si>
  <si>
    <t>звітній</t>
  </si>
  <si>
    <t>за звітній</t>
  </si>
  <si>
    <t>виконання</t>
  </si>
  <si>
    <t>по бюд-</t>
  </si>
  <si>
    <t>період</t>
  </si>
  <si>
    <t>до плану</t>
  </si>
  <si>
    <t>до уточне-</t>
  </si>
  <si>
    <t>жету</t>
  </si>
  <si>
    <t>на звітній</t>
  </si>
  <si>
    <t>по бюдж.</t>
  </si>
  <si>
    <t>ного плану</t>
  </si>
  <si>
    <t xml:space="preserve">на звітній </t>
  </si>
  <si>
    <t>Інші видатки</t>
  </si>
  <si>
    <t>РАЗОМ ВИДАТКІВ</t>
  </si>
  <si>
    <t>Всього видатків</t>
  </si>
  <si>
    <t xml:space="preserve">до рішення виконкому районної </t>
  </si>
  <si>
    <t>Соціальний захист та соціальне забезпечення, всього:</t>
  </si>
  <si>
    <t xml:space="preserve">від                          № </t>
  </si>
  <si>
    <t>Організація та проведення громадських робіт</t>
  </si>
  <si>
    <t>Виконання видаткової частини бюджету Шевченківського району</t>
  </si>
  <si>
    <t>0170</t>
  </si>
  <si>
    <t>КПКВК</t>
  </si>
  <si>
    <t>2017 рік</t>
  </si>
  <si>
    <t>на 2017 р.</t>
  </si>
  <si>
    <t xml:space="preserve"> грн.</t>
  </si>
  <si>
    <t>у місті Дніпрі ради</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</si>
  <si>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</si>
  <si>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1060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</si>
  <si>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</si>
  <si>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t>
  </si>
  <si>
    <t>3012</t>
  </si>
  <si>
    <t>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</si>
  <si>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</si>
  <si>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субсидій населенню для відшкодування витрат на оплату житлово-комунальних послуг</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</si>
  <si>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</si>
  <si>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</si>
  <si>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</si>
  <si>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оплати послуг зв'язку</t>
  </si>
  <si>
    <t>Надання пільг багатодітним сім'ям на житлово-комунальні послуги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</si>
  <si>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</si>
  <si>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Надання допомоги у зв'язку з вагітністю і пологами</t>
  </si>
  <si>
    <t>Надання допомоги до досягнення дитиною трирічного віку</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</si>
  <si>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</si>
  <si>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</si>
  <si>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</si>
  <si>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</si>
  <si>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3046</t>
  </si>
  <si>
    <t>Надання допомоги при усиновленні дитини</t>
  </si>
  <si>
    <t>3047</t>
  </si>
  <si>
    <t>Надання державної соціальної допомоги малозабезпеченим сім'ям</t>
  </si>
  <si>
    <t>3048</t>
  </si>
  <si>
    <t>Надання державної соціальної допомоги інвалідам з дитинства та дітям-інвалідам</t>
  </si>
  <si>
    <t>3049</t>
  </si>
  <si>
    <t>Надання допомоги по догляду за інвалідами I чи II групи внаслідок психічного розладу</t>
  </si>
  <si>
    <t>3080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</si>
  <si>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</si>
  <si>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3104</t>
  </si>
  <si>
    <t>Заходи державної політики з питань дітей та їх соціального захисту</t>
  </si>
  <si>
    <t>3112</t>
  </si>
  <si>
    <t>Центри соціальних служб для сім'ї, дітей та молоді</t>
  </si>
  <si>
    <t>Інші заходи та заклади молодіжної політики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</si>
  <si>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</si>
  <si>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фінансової підтримки громадським організаціям інвалідів і ветеранів, діяльність яких має соціальну спрямованість</t>
  </si>
  <si>
    <t xml:space="preserve"> Інші видатки на соціальний захист населення</t>
  </si>
  <si>
    <t>3400</t>
  </si>
  <si>
    <t>Видатки на заходи, передбаченi державними i місцевими програмами розвитку культури i мистецтва</t>
  </si>
  <si>
    <t>Благоустрій міст, сіл, селищ</t>
  </si>
  <si>
    <t>Інші заходи, пов'язані з економічною діяльністю</t>
  </si>
  <si>
    <t>Заступник голови районної у місті ради з питань діяльності виконавчих органів-керуючий справами виконкому</t>
  </si>
  <si>
    <t>М.В. Ребченко</t>
  </si>
  <si>
    <t xml:space="preserve"> Видатки бюджету району за типовою програмною класифікацією видатків та кредитування місцевих бюджетів</t>
  </si>
  <si>
    <t>0100</t>
  </si>
  <si>
    <t>Державне управління, всього</t>
  </si>
  <si>
    <t>1000</t>
  </si>
  <si>
    <t>Освіта, всього</t>
  </si>
  <si>
    <t>Культура i мистецтво, всього</t>
  </si>
  <si>
    <t>Житлово-комунальне господарство, всього</t>
  </si>
  <si>
    <t>Інші послуги, пов'язані з економічною діяльністю, всього</t>
  </si>
  <si>
    <t>Видатки, не віднесені до основних груп, всього</t>
  </si>
  <si>
    <t>1010</t>
  </si>
  <si>
    <t>Дошкільна освiта</t>
  </si>
  <si>
    <t>Забезпечення надійного та безперебійного функціонування житлово-експлуатаційного господарства</t>
  </si>
  <si>
    <t xml:space="preserve">                                  за 2017рік</t>
  </si>
  <si>
    <t>224 492,01</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</si>
</sst>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0000"/>
    <numFmt numFmtId="197" formatCode="0.000"/>
    <numFmt numFmtId="198" formatCode="0.0"/>
    <numFmt numFmtId="199" formatCode="#,##0.0_ ;\-#,##0.0\ "/>
    <numFmt numFmtId="200" formatCode="0.0000"/>
    <numFmt numFmtId="201" formatCode="_-* #,##0.0_р_._-;\-* #,##0.0_р_._-;_-* &quot;-&quot;?_р_._-;_-@_-"/>
    <numFmt numFmtId="202" formatCode="[$-FC19]d\ mmmm\ yyyy\ &quot;г.&quot;"/>
    <numFmt numFmtId="203" formatCode="#,##0.0"/>
  </numFmts>
  <fonts count="48">
    <font>
      <sz val="10"/>
      <name val="Arial"/>
      <family val="0"/>
    </font>
    <font>
      <b/>
      <sz val="11"/>
      <name val="Arial Cyr"/>
      <family val="2"/>
    </font>
    <font>
      <sz val="11"/>
      <name val="Arial Cyr"/>
      <family val="2"/>
    </font>
    <font>
      <b/>
      <sz val="10"/>
      <name val="Arial Cyr"/>
      <family val="2"/>
    </font>
    <font>
      <sz val="10"/>
      <name val="Arial Cyr"/>
      <family val="0"/>
    </font>
    <font>
      <sz val="12"/>
      <name val="Times New Roman"/>
      <family val="1"/>
    </font>
    <font>
      <b/>
      <sz val="10"/>
      <name val="Arial"/>
      <family val="2"/>
    </font>
    <font>
      <i/>
      <sz val="10"/>
      <name val="Arial Cyr"/>
      <family val="0"/>
    </font>
    <font>
      <sz val="10"/>
      <color indexed="10"/>
      <name val="Arial"/>
      <family val="0"/>
    </font>
    <font>
      <u val="single"/>
      <sz val="10"/>
      <color indexed="12"/>
      <name val="Arial"/>
      <family val="0"/>
    </font>
    <font>
      <u val="single"/>
      <sz val="10"/>
      <color indexed="36"/>
      <name val="Arial"/>
      <family val="0"/>
    </font>
    <font>
      <sz val="11"/>
      <name val="Arial"/>
      <family val="0"/>
    </font>
    <font>
      <b/>
      <sz val="11"/>
      <name val="Arial"/>
      <family val="0"/>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9"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13" fillId="0" borderId="0">
      <alignment/>
      <protection/>
    </xf>
    <xf numFmtId="0" fontId="4" fillId="0" borderId="0">
      <alignment/>
      <protection/>
    </xf>
    <xf numFmtId="0" fontId="10"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7" fillId="32" borderId="0" applyNumberFormat="0" applyBorder="0" applyAlignment="0" applyProtection="0"/>
  </cellStyleXfs>
  <cellXfs count="128">
    <xf numFmtId="0" fontId="0" fillId="0" borderId="0" xfId="0" applyAlignment="1">
      <alignment/>
    </xf>
    <xf numFmtId="0" fontId="3" fillId="0" borderId="0" xfId="0" applyFont="1" applyFill="1" applyAlignment="1">
      <alignment/>
    </xf>
    <xf numFmtId="0" fontId="5"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0" fontId="7" fillId="0" borderId="10" xfId="0" applyFont="1" applyFill="1" applyBorder="1" applyAlignment="1">
      <alignment/>
    </xf>
    <xf numFmtId="0" fontId="0" fillId="0" borderId="0" xfId="0" applyFont="1" applyFill="1" applyBorder="1" applyAlignment="1">
      <alignment horizontal="center"/>
    </xf>
    <xf numFmtId="0" fontId="0" fillId="0" borderId="0" xfId="0" applyFont="1" applyFill="1" applyAlignment="1">
      <alignment horizontal="center"/>
    </xf>
    <xf numFmtId="0" fontId="0" fillId="0" borderId="11"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vertical="distributed"/>
    </xf>
    <xf numFmtId="0" fontId="0" fillId="0" borderId="13" xfId="0" applyFont="1" applyFill="1" applyBorder="1" applyAlignment="1">
      <alignment/>
    </xf>
    <xf numFmtId="0" fontId="0" fillId="0" borderId="14" xfId="0" applyFont="1" applyFill="1" applyBorder="1" applyAlignment="1">
      <alignment/>
    </xf>
    <xf numFmtId="0" fontId="0" fillId="0" borderId="10" xfId="0" applyFont="1" applyFill="1" applyBorder="1" applyAlignment="1">
      <alignment/>
    </xf>
    <xf numFmtId="2" fontId="0" fillId="0" borderId="0" xfId="0" applyNumberFormat="1" applyFont="1" applyFill="1" applyAlignment="1">
      <alignment/>
    </xf>
    <xf numFmtId="200" fontId="0" fillId="0" borderId="0" xfId="0" applyNumberFormat="1" applyFont="1" applyFill="1" applyBorder="1" applyAlignment="1">
      <alignment horizontal="center"/>
    </xf>
    <xf numFmtId="0" fontId="2" fillId="0" borderId="0" xfId="54" applyFont="1">
      <alignment/>
      <protection/>
    </xf>
    <xf numFmtId="0" fontId="3" fillId="0" borderId="0" xfId="0" applyFont="1" applyBorder="1" applyAlignment="1">
      <alignment/>
    </xf>
    <xf numFmtId="0" fontId="0" fillId="33" borderId="13" xfId="0" applyFont="1" applyFill="1" applyBorder="1" applyAlignment="1">
      <alignment/>
    </xf>
    <xf numFmtId="0" fontId="0" fillId="33" borderId="13" xfId="0" applyFont="1" applyFill="1" applyBorder="1" applyAlignment="1">
      <alignment horizontal="center"/>
    </xf>
    <xf numFmtId="0" fontId="0" fillId="33" borderId="13" xfId="0" applyFont="1" applyFill="1" applyBorder="1" applyAlignment="1">
      <alignment wrapText="1"/>
    </xf>
    <xf numFmtId="0" fontId="6" fillId="33" borderId="13" xfId="0" applyFont="1" applyFill="1" applyBorder="1" applyAlignment="1">
      <alignment horizontal="center"/>
    </xf>
    <xf numFmtId="0" fontId="0" fillId="0" borderId="13" xfId="0" applyFont="1" applyFill="1" applyBorder="1" applyAlignment="1">
      <alignment horizontal="center"/>
    </xf>
    <xf numFmtId="49" fontId="3" fillId="0" borderId="13" xfId="0" applyNumberFormat="1" applyFont="1" applyFill="1" applyBorder="1" applyAlignment="1">
      <alignment horizontal="center"/>
    </xf>
    <xf numFmtId="0" fontId="6" fillId="0" borderId="13" xfId="0" applyFont="1" applyFill="1" applyBorder="1" applyAlignment="1">
      <alignment vertical="distributed" wrapText="1"/>
    </xf>
    <xf numFmtId="49" fontId="4" fillId="0" borderId="13" xfId="0" applyNumberFormat="1" applyFont="1" applyFill="1" applyBorder="1" applyAlignment="1">
      <alignment horizontal="center"/>
    </xf>
    <xf numFmtId="0" fontId="0" fillId="0" borderId="13" xfId="0" applyFont="1" applyFill="1" applyBorder="1" applyAlignment="1">
      <alignment vertical="distributed" wrapText="1"/>
    </xf>
    <xf numFmtId="49" fontId="3" fillId="0" borderId="13" xfId="0" applyNumberFormat="1" applyFont="1" applyFill="1" applyBorder="1" applyAlignment="1">
      <alignment horizontal="center"/>
    </xf>
    <xf numFmtId="0" fontId="3" fillId="0" borderId="13" xfId="0" applyFont="1" applyFill="1" applyBorder="1" applyAlignment="1">
      <alignment/>
    </xf>
    <xf numFmtId="49" fontId="0" fillId="0" borderId="13" xfId="0" applyNumberFormat="1" applyFont="1" applyFill="1" applyBorder="1" applyAlignment="1">
      <alignment horizontal="center" vertical="distributed"/>
    </xf>
    <xf numFmtId="0" fontId="0" fillId="0" borderId="13" xfId="0" applyFont="1" applyFill="1" applyBorder="1" applyAlignment="1">
      <alignment wrapText="1"/>
    </xf>
    <xf numFmtId="0" fontId="0" fillId="0" borderId="13" xfId="0" applyFill="1" applyBorder="1" applyAlignment="1">
      <alignment/>
    </xf>
    <xf numFmtId="0" fontId="0" fillId="0" borderId="13" xfId="0" applyFont="1" applyFill="1" applyBorder="1" applyAlignment="1">
      <alignment vertical="center" wrapText="1"/>
    </xf>
    <xf numFmtId="0" fontId="3" fillId="0" borderId="13" xfId="0" applyFont="1" applyFill="1" applyBorder="1" applyAlignment="1">
      <alignment horizontal="center"/>
    </xf>
    <xf numFmtId="0" fontId="3" fillId="0" borderId="13" xfId="0" applyFont="1" applyFill="1" applyBorder="1" applyAlignment="1">
      <alignment wrapText="1"/>
    </xf>
    <xf numFmtId="0" fontId="3" fillId="0" borderId="13" xfId="0" applyFont="1" applyFill="1" applyBorder="1" applyAlignment="1">
      <alignment horizontal="left"/>
    </xf>
    <xf numFmtId="0" fontId="0" fillId="0" borderId="13" xfId="0" applyFont="1" applyFill="1" applyBorder="1" applyAlignment="1">
      <alignment horizontal="center" vertical="center" wrapText="1"/>
    </xf>
    <xf numFmtId="0" fontId="6" fillId="0" borderId="13" xfId="0" applyFont="1" applyFill="1" applyBorder="1" applyAlignment="1">
      <alignment horizontal="center"/>
    </xf>
    <xf numFmtId="0" fontId="6" fillId="0" borderId="13" xfId="0" applyFont="1" applyFill="1" applyBorder="1" applyAlignment="1">
      <alignment/>
    </xf>
    <xf numFmtId="0" fontId="11" fillId="0" borderId="13" xfId="0" applyFont="1" applyFill="1" applyBorder="1" applyAlignment="1">
      <alignment horizontal="center"/>
    </xf>
    <xf numFmtId="0" fontId="12" fillId="0" borderId="13" xfId="0" applyFont="1" applyFill="1" applyBorder="1" applyAlignment="1">
      <alignment/>
    </xf>
    <xf numFmtId="0" fontId="0" fillId="0" borderId="15" xfId="0" applyFont="1" applyFill="1" applyBorder="1" applyAlignment="1">
      <alignment horizontal="center"/>
    </xf>
    <xf numFmtId="0" fontId="0" fillId="0" borderId="16" xfId="0" applyFont="1" applyFill="1" applyBorder="1" applyAlignment="1">
      <alignment horizontal="center"/>
    </xf>
    <xf numFmtId="0" fontId="0" fillId="33" borderId="16" xfId="0" applyFont="1" applyFill="1" applyBorder="1" applyAlignment="1">
      <alignment horizontal="center"/>
    </xf>
    <xf numFmtId="0" fontId="0" fillId="33" borderId="17" xfId="0" applyFont="1" applyFill="1" applyBorder="1" applyAlignment="1">
      <alignment horizontal="center"/>
    </xf>
    <xf numFmtId="0" fontId="0" fillId="33" borderId="0" xfId="0" applyFont="1" applyFill="1" applyAlignment="1">
      <alignment/>
    </xf>
    <xf numFmtId="0" fontId="3" fillId="33" borderId="0" xfId="0" applyFont="1" applyFill="1" applyAlignment="1">
      <alignment/>
    </xf>
    <xf numFmtId="0" fontId="0" fillId="33" borderId="0" xfId="0" applyFont="1" applyFill="1" applyBorder="1" applyAlignment="1">
      <alignment horizontal="center"/>
    </xf>
    <xf numFmtId="3" fontId="6" fillId="33" borderId="13" xfId="0" applyNumberFormat="1" applyFont="1" applyFill="1" applyBorder="1" applyAlignment="1">
      <alignment horizontal="center" vertical="center"/>
    </xf>
    <xf numFmtId="3" fontId="0" fillId="33" borderId="13" xfId="0" applyNumberFormat="1" applyFont="1" applyFill="1" applyBorder="1" applyAlignment="1">
      <alignment horizontal="center" vertical="center"/>
    </xf>
    <xf numFmtId="0" fontId="4" fillId="33" borderId="0" xfId="0" applyFont="1" applyFill="1" applyBorder="1" applyAlignment="1">
      <alignment/>
    </xf>
    <xf numFmtId="0" fontId="0" fillId="33" borderId="0" xfId="0" applyFont="1" applyFill="1" applyBorder="1" applyAlignment="1">
      <alignment/>
    </xf>
    <xf numFmtId="197" fontId="7" fillId="33" borderId="0" xfId="0" applyNumberFormat="1" applyFont="1" applyFill="1" applyAlignment="1">
      <alignment/>
    </xf>
    <xf numFmtId="197" fontId="0" fillId="33" borderId="0" xfId="0" applyNumberFormat="1" applyFont="1" applyFill="1" applyAlignment="1">
      <alignment/>
    </xf>
    <xf numFmtId="0" fontId="2" fillId="33" borderId="0" xfId="0" applyFont="1" applyFill="1" applyAlignment="1">
      <alignment/>
    </xf>
    <xf numFmtId="0" fontId="0" fillId="33" borderId="18" xfId="0" applyFont="1" applyFill="1" applyBorder="1" applyAlignment="1">
      <alignment horizontal="center"/>
    </xf>
    <xf numFmtId="0" fontId="0" fillId="33" borderId="19" xfId="0" applyFont="1" applyFill="1" applyBorder="1" applyAlignment="1">
      <alignment horizontal="center"/>
    </xf>
    <xf numFmtId="0" fontId="0" fillId="33" borderId="20" xfId="0" applyFont="1" applyFill="1" applyBorder="1" applyAlignment="1">
      <alignment horizontal="center"/>
    </xf>
    <xf numFmtId="3" fontId="0" fillId="33" borderId="13" xfId="0" applyNumberFormat="1" applyFont="1" applyFill="1" applyBorder="1" applyAlignment="1">
      <alignment horizontal="center" vertical="center" wrapText="1"/>
    </xf>
    <xf numFmtId="0" fontId="0" fillId="33" borderId="0" xfId="0" applyFont="1" applyFill="1" applyAlignment="1">
      <alignment/>
    </xf>
    <xf numFmtId="197" fontId="0" fillId="33" borderId="0" xfId="0" applyNumberFormat="1" applyFont="1" applyFill="1" applyAlignment="1">
      <alignment/>
    </xf>
    <xf numFmtId="0" fontId="0" fillId="33" borderId="0" xfId="0" applyFont="1" applyFill="1" applyAlignment="1">
      <alignment horizontal="center" vertical="distributed"/>
    </xf>
    <xf numFmtId="0" fontId="4" fillId="33" borderId="0" xfId="54" applyFont="1" applyFill="1">
      <alignment/>
      <protection/>
    </xf>
    <xf numFmtId="0" fontId="1" fillId="33" borderId="0" xfId="0" applyFont="1" applyFill="1" applyAlignment="1">
      <alignment/>
    </xf>
    <xf numFmtId="0" fontId="2" fillId="33" borderId="0" xfId="0" applyFont="1" applyFill="1" applyAlignment="1">
      <alignment horizontal="center" vertical="distributed"/>
    </xf>
    <xf numFmtId="0" fontId="1" fillId="33" borderId="0" xfId="0" applyFont="1" applyFill="1" applyAlignment="1">
      <alignment/>
    </xf>
    <xf numFmtId="0" fontId="0" fillId="33" borderId="0" xfId="0" applyFill="1" applyAlignment="1">
      <alignment/>
    </xf>
    <xf numFmtId="0" fontId="1" fillId="33" borderId="0" xfId="0" applyFont="1" applyFill="1" applyAlignment="1">
      <alignment horizontal="center" vertical="distributed"/>
    </xf>
    <xf numFmtId="0" fontId="3" fillId="33" borderId="0" xfId="0" applyFont="1" applyFill="1" applyAlignment="1">
      <alignment horizontal="center" vertical="distributed"/>
    </xf>
    <xf numFmtId="0" fontId="0" fillId="33" borderId="18" xfId="0" applyFont="1" applyFill="1" applyBorder="1" applyAlignment="1">
      <alignment horizontal="center" vertical="distributed"/>
    </xf>
    <xf numFmtId="0" fontId="0" fillId="33" borderId="19" xfId="0" applyFont="1" applyFill="1" applyBorder="1" applyAlignment="1">
      <alignment horizontal="center" vertical="distributed"/>
    </xf>
    <xf numFmtId="0" fontId="0" fillId="33" borderId="20" xfId="0" applyFont="1" applyFill="1" applyBorder="1" applyAlignment="1">
      <alignment horizontal="center" vertical="distributed"/>
    </xf>
    <xf numFmtId="197" fontId="6" fillId="33" borderId="13" xfId="0" applyNumberFormat="1" applyFont="1" applyFill="1" applyBorder="1" applyAlignment="1">
      <alignment horizontal="center" vertical="center"/>
    </xf>
    <xf numFmtId="198" fontId="6" fillId="33" borderId="13" xfId="0" applyNumberFormat="1" applyFont="1" applyFill="1" applyBorder="1" applyAlignment="1">
      <alignment horizontal="center" vertical="center"/>
    </xf>
    <xf numFmtId="198" fontId="0" fillId="33" borderId="13" xfId="0" applyNumberFormat="1" applyFont="1" applyFill="1" applyBorder="1" applyAlignment="1">
      <alignment horizontal="center" vertical="center"/>
    </xf>
    <xf numFmtId="199" fontId="6" fillId="33" borderId="13" xfId="0" applyNumberFormat="1" applyFont="1" applyFill="1" applyBorder="1" applyAlignment="1">
      <alignment horizontal="center" vertical="center"/>
    </xf>
    <xf numFmtId="199" fontId="0" fillId="33" borderId="13" xfId="0" applyNumberFormat="1" applyFont="1" applyFill="1" applyBorder="1" applyAlignment="1">
      <alignment horizontal="center" vertical="center"/>
    </xf>
    <xf numFmtId="198" fontId="6" fillId="33" borderId="13" xfId="0" applyNumberFormat="1" applyFont="1" applyFill="1" applyBorder="1" applyAlignment="1">
      <alignment horizontal="center" vertical="center" wrapText="1"/>
    </xf>
    <xf numFmtId="198" fontId="0" fillId="33" borderId="13" xfId="0" applyNumberFormat="1" applyFont="1" applyFill="1" applyBorder="1" applyAlignment="1">
      <alignment horizontal="center" vertical="center" wrapText="1"/>
    </xf>
    <xf numFmtId="197" fontId="0" fillId="33" borderId="13" xfId="0" applyNumberFormat="1" applyFont="1" applyFill="1" applyBorder="1" applyAlignment="1">
      <alignment horizontal="center" vertical="center"/>
    </xf>
    <xf numFmtId="0" fontId="4" fillId="33" borderId="0" xfId="0" applyFont="1" applyFill="1" applyAlignment="1">
      <alignment/>
    </xf>
    <xf numFmtId="197" fontId="6" fillId="33" borderId="0" xfId="0" applyNumberFormat="1" applyFont="1" applyFill="1" applyAlignment="1">
      <alignment/>
    </xf>
    <xf numFmtId="0" fontId="0" fillId="33" borderId="0" xfId="0" applyFont="1" applyFill="1" applyAlignment="1">
      <alignment horizontal="center" vertical="distributed"/>
    </xf>
    <xf numFmtId="197" fontId="0" fillId="33" borderId="0" xfId="0" applyNumberFormat="1" applyFont="1" applyFill="1" applyAlignment="1">
      <alignment/>
    </xf>
    <xf numFmtId="0" fontId="0" fillId="33" borderId="0" xfId="0" applyFont="1" applyFill="1" applyAlignment="1">
      <alignment/>
    </xf>
    <xf numFmtId="197" fontId="4" fillId="33" borderId="0" xfId="0" applyNumberFormat="1" applyFont="1" applyFill="1" applyAlignment="1">
      <alignment/>
    </xf>
    <xf numFmtId="0" fontId="4" fillId="33" borderId="0" xfId="0" applyFont="1" applyFill="1" applyAlignment="1">
      <alignment/>
    </xf>
    <xf numFmtId="0" fontId="0" fillId="33" borderId="0" xfId="0" applyFont="1" applyFill="1" applyAlignment="1">
      <alignment/>
    </xf>
    <xf numFmtId="0" fontId="0" fillId="33" borderId="0" xfId="0" applyFont="1" applyFill="1" applyAlignment="1">
      <alignment horizontal="center" vertical="distributed"/>
    </xf>
    <xf numFmtId="197" fontId="7" fillId="33" borderId="0" xfId="0" applyNumberFormat="1" applyFont="1" applyFill="1" applyAlignment="1">
      <alignment horizontal="center" vertical="distributed"/>
    </xf>
    <xf numFmtId="197" fontId="8" fillId="33" borderId="0" xfId="0" applyNumberFormat="1" applyFont="1" applyFill="1" applyAlignment="1">
      <alignment/>
    </xf>
    <xf numFmtId="0" fontId="8" fillId="33" borderId="0" xfId="0" applyFont="1" applyFill="1" applyAlignment="1">
      <alignment/>
    </xf>
    <xf numFmtId="2" fontId="0" fillId="33" borderId="0" xfId="0" applyNumberFormat="1" applyFont="1" applyFill="1" applyAlignment="1">
      <alignment/>
    </xf>
    <xf numFmtId="0" fontId="0" fillId="0" borderId="18" xfId="0" applyFont="1" applyFill="1" applyBorder="1" applyAlignment="1">
      <alignment vertical="distributed" wrapText="1"/>
    </xf>
    <xf numFmtId="0" fontId="0" fillId="0" borderId="21" xfId="0" applyFont="1" applyFill="1" applyBorder="1" applyAlignment="1">
      <alignment vertical="distributed" wrapText="1"/>
    </xf>
    <xf numFmtId="49" fontId="4" fillId="0" borderId="18" xfId="0" applyNumberFormat="1" applyFont="1" applyFill="1" applyBorder="1" applyAlignment="1">
      <alignment horizontal="center"/>
    </xf>
    <xf numFmtId="49" fontId="4" fillId="0" borderId="19" xfId="0" applyNumberFormat="1" applyFont="1" applyFill="1" applyBorder="1" applyAlignment="1">
      <alignment horizontal="center"/>
    </xf>
    <xf numFmtId="0" fontId="4" fillId="0" borderId="13" xfId="0" applyFont="1" applyFill="1" applyBorder="1" applyAlignment="1">
      <alignment horizontal="center"/>
    </xf>
    <xf numFmtId="0" fontId="0" fillId="0" borderId="13" xfId="0" applyFont="1" applyFill="1" applyBorder="1" applyAlignment="1">
      <alignment wrapText="1"/>
    </xf>
    <xf numFmtId="203" fontId="6" fillId="33" borderId="13"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0" fontId="0" fillId="0" borderId="22" xfId="0" applyFont="1" applyFill="1" applyBorder="1" applyAlignment="1">
      <alignment horizontal="center"/>
    </xf>
    <xf numFmtId="3" fontId="6" fillId="0" borderId="13" xfId="0" applyNumberFormat="1" applyFont="1" applyFill="1" applyBorder="1" applyAlignment="1">
      <alignment horizontal="center" vertical="center"/>
    </xf>
    <xf numFmtId="3" fontId="0" fillId="0" borderId="13" xfId="53" applyNumberFormat="1" applyFont="1" applyFill="1" applyBorder="1" applyAlignment="1">
      <alignment horizontal="center" vertical="center"/>
      <protection/>
    </xf>
    <xf numFmtId="0" fontId="4" fillId="0" borderId="0" xfId="0" applyFont="1" applyFill="1" applyBorder="1" applyAlignment="1">
      <alignment/>
    </xf>
    <xf numFmtId="0" fontId="0" fillId="0" borderId="0" xfId="0" applyFont="1" applyFill="1" applyBorder="1" applyAlignment="1">
      <alignment/>
    </xf>
    <xf numFmtId="197" fontId="7" fillId="0" borderId="0" xfId="0" applyNumberFormat="1" applyFont="1" applyFill="1" applyAlignment="1">
      <alignment/>
    </xf>
    <xf numFmtId="197" fontId="0" fillId="0" borderId="0" xfId="0" applyNumberFormat="1" applyFont="1" applyFill="1" applyAlignment="1">
      <alignment/>
    </xf>
    <xf numFmtId="0" fontId="0" fillId="0" borderId="19" xfId="0" applyFont="1" applyFill="1" applyBorder="1" applyAlignment="1">
      <alignment horizontal="center"/>
    </xf>
    <xf numFmtId="0" fontId="0" fillId="0" borderId="20" xfId="0" applyFont="1" applyFill="1" applyBorder="1" applyAlignment="1">
      <alignment horizontal="center"/>
    </xf>
    <xf numFmtId="3" fontId="7" fillId="0" borderId="0" xfId="0" applyNumberFormat="1" applyFont="1" applyFill="1" applyBorder="1" applyAlignment="1">
      <alignment/>
    </xf>
    <xf numFmtId="0" fontId="0" fillId="0" borderId="18"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1" fillId="33" borderId="0" xfId="0" applyFont="1" applyFill="1" applyAlignment="1">
      <alignment horizontal="center"/>
    </xf>
    <xf numFmtId="198" fontId="0" fillId="33" borderId="13" xfId="0" applyNumberFormat="1" applyFont="1" applyFill="1" applyBorder="1" applyAlignment="1">
      <alignment horizontal="center" vertical="center" wrapText="1"/>
    </xf>
    <xf numFmtId="198" fontId="0" fillId="33" borderId="13"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33" borderId="13" xfId="0" applyNumberFormat="1" applyFont="1" applyFill="1" applyBorder="1" applyAlignment="1">
      <alignment horizontal="center" vertical="center"/>
    </xf>
    <xf numFmtId="0" fontId="0" fillId="33" borderId="23" xfId="0" applyFont="1" applyFill="1" applyBorder="1" applyAlignment="1">
      <alignment horizontal="center"/>
    </xf>
    <xf numFmtId="0" fontId="5" fillId="33" borderId="24" xfId="0" applyFont="1" applyFill="1" applyBorder="1" applyAlignment="1">
      <alignment wrapText="1"/>
    </xf>
    <xf numFmtId="0" fontId="0" fillId="0" borderId="24" xfId="0" applyBorder="1" applyAlignment="1">
      <alignment wrapText="1"/>
    </xf>
    <xf numFmtId="0" fontId="0" fillId="33" borderId="25" xfId="0" applyFont="1" applyFill="1" applyBorder="1" applyAlignment="1">
      <alignment horizontal="center"/>
    </xf>
    <xf numFmtId="0" fontId="0" fillId="33" borderId="26" xfId="0" applyFont="1" applyFill="1" applyBorder="1" applyAlignment="1">
      <alignment horizontal="center"/>
    </xf>
    <xf numFmtId="3" fontId="0" fillId="0" borderId="26" xfId="0" applyNumberFormat="1" applyFont="1" applyFill="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016 рік" xfId="53"/>
    <cellStyle name="Обычный_Додатки № 1 (до проекту бюдж., на виконком,на сесію)"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Y98"/>
  <sheetViews>
    <sheetView tabSelected="1" view="pageBreakPreview" zoomScaleSheetLayoutView="100" zoomScalePageLayoutView="0" workbookViewId="0" topLeftCell="A1">
      <pane xSplit="2" ySplit="13" topLeftCell="C50" activePane="bottomRight" state="frozen"/>
      <selection pane="topLeft" activeCell="A1" sqref="A1"/>
      <selection pane="topRight" activeCell="C1" sqref="C1"/>
      <selection pane="bottomLeft" activeCell="A14" sqref="A14"/>
      <selection pane="bottomRight" activeCell="M51" sqref="M51"/>
    </sheetView>
  </sheetViews>
  <sheetFormatPr defaultColWidth="9.140625" defaultRowHeight="12.75"/>
  <cols>
    <col min="1" max="1" width="9.28125" style="3" bestFit="1" customWidth="1"/>
    <col min="2" max="2" width="94.7109375" style="3" customWidth="1"/>
    <col min="3" max="3" width="14.00390625" style="3" customWidth="1"/>
    <col min="4" max="4" width="14.57421875" style="47" customWidth="1"/>
    <col min="5" max="5" width="11.28125" style="47" hidden="1" customWidth="1"/>
    <col min="6" max="6" width="13.140625" style="47" customWidth="1"/>
    <col min="7" max="7" width="12.28125" style="47" customWidth="1"/>
    <col min="8" max="8" width="9.140625" style="47" hidden="1" customWidth="1"/>
    <col min="9" max="9" width="11.28125" style="47" customWidth="1"/>
    <col min="10" max="10" width="11.28125" style="63" customWidth="1"/>
    <col min="11" max="11" width="12.140625" style="47" customWidth="1"/>
    <col min="12" max="12" width="13.00390625" style="47" customWidth="1"/>
    <col min="13" max="14" width="12.57421875" style="47" customWidth="1"/>
    <col min="15" max="16" width="13.8515625" style="47" customWidth="1"/>
    <col min="17" max="17" width="14.7109375" style="47" customWidth="1"/>
    <col min="18" max="18" width="14.00390625" style="47" customWidth="1"/>
    <col min="19" max="19" width="12.421875" style="47" customWidth="1"/>
    <col min="20" max="20" width="13.28125" style="47" customWidth="1"/>
    <col min="21" max="21" width="13.421875" style="47" customWidth="1"/>
    <col min="22" max="22" width="9.140625" style="4" customWidth="1"/>
    <col min="23" max="23" width="11.7109375" style="4" bestFit="1" customWidth="1"/>
    <col min="24" max="24" width="11.140625" style="4" bestFit="1" customWidth="1"/>
    <col min="25" max="207" width="9.140625" style="4" customWidth="1"/>
    <col min="208" max="16384" width="9.140625" style="3" customWidth="1"/>
  </cols>
  <sheetData>
    <row r="1" ht="12.75">
      <c r="S1" s="47" t="s">
        <v>0</v>
      </c>
    </row>
    <row r="2" spans="19:23" ht="14.25">
      <c r="S2" s="64" t="s">
        <v>27</v>
      </c>
      <c r="T2" s="64"/>
      <c r="U2" s="64"/>
      <c r="V2" s="18"/>
      <c r="W2" s="19"/>
    </row>
    <row r="3" spans="4:19" ht="15">
      <c r="D3" s="65" t="s">
        <v>31</v>
      </c>
      <c r="E3" s="65"/>
      <c r="F3" s="65"/>
      <c r="G3" s="65"/>
      <c r="H3" s="56"/>
      <c r="I3" s="56"/>
      <c r="J3" s="66"/>
      <c r="K3" s="56"/>
      <c r="S3" s="47" t="s">
        <v>37</v>
      </c>
    </row>
    <row r="4" spans="2:19" ht="15">
      <c r="B4" s="1"/>
      <c r="C4" s="1"/>
      <c r="D4" s="117" t="s">
        <v>94</v>
      </c>
      <c r="E4" s="117"/>
      <c r="F4" s="117"/>
      <c r="G4" s="117"/>
      <c r="H4" s="117"/>
      <c r="I4" s="117"/>
      <c r="J4" s="67"/>
      <c r="K4" s="67"/>
      <c r="L4" s="56"/>
      <c r="M4" s="56"/>
      <c r="S4" s="68" t="s">
        <v>29</v>
      </c>
    </row>
    <row r="5" spans="2:13" ht="6.75" customHeight="1">
      <c r="B5" s="1"/>
      <c r="C5" s="1"/>
      <c r="D5" s="48"/>
      <c r="E5" s="65" t="s">
        <v>1</v>
      </c>
      <c r="F5" s="65"/>
      <c r="G5" s="65"/>
      <c r="H5" s="65"/>
      <c r="I5" s="65"/>
      <c r="J5" s="69"/>
      <c r="K5" s="56"/>
      <c r="L5" s="56"/>
      <c r="M5" s="56"/>
    </row>
    <row r="6" spans="2:19" ht="12.75" customHeight="1">
      <c r="B6" s="1"/>
      <c r="C6" s="1"/>
      <c r="D6" s="48"/>
      <c r="E6" s="48"/>
      <c r="F6" s="48"/>
      <c r="G6" s="48"/>
      <c r="H6" s="48"/>
      <c r="I6" s="48"/>
      <c r="J6" s="70"/>
      <c r="S6" s="47" t="s">
        <v>36</v>
      </c>
    </row>
    <row r="7" spans="1:207" s="9" customFormat="1" ht="12.75">
      <c r="A7" s="43"/>
      <c r="B7" s="114" t="s">
        <v>82</v>
      </c>
      <c r="C7" s="125" t="s">
        <v>2</v>
      </c>
      <c r="D7" s="122"/>
      <c r="E7" s="122"/>
      <c r="F7" s="122"/>
      <c r="G7" s="122"/>
      <c r="H7" s="122"/>
      <c r="I7" s="122"/>
      <c r="J7" s="122"/>
      <c r="K7" s="126"/>
      <c r="L7" s="122" t="s">
        <v>3</v>
      </c>
      <c r="M7" s="122"/>
      <c r="N7" s="122"/>
      <c r="O7" s="122"/>
      <c r="P7" s="122"/>
      <c r="Q7" s="125" t="s">
        <v>4</v>
      </c>
      <c r="R7" s="122"/>
      <c r="S7" s="122"/>
      <c r="T7" s="122"/>
      <c r="U7" s="126"/>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row>
    <row r="8" spans="1:207" s="9" customFormat="1" ht="12.75">
      <c r="A8" s="44" t="s">
        <v>33</v>
      </c>
      <c r="B8" s="115"/>
      <c r="C8" s="8" t="s">
        <v>5</v>
      </c>
      <c r="D8" s="57" t="s">
        <v>6</v>
      </c>
      <c r="E8" s="49" t="s">
        <v>7</v>
      </c>
      <c r="F8" s="57" t="s">
        <v>6</v>
      </c>
      <c r="G8" s="57" t="s">
        <v>8</v>
      </c>
      <c r="H8" s="49" t="s">
        <v>9</v>
      </c>
      <c r="I8" s="57" t="s">
        <v>9</v>
      </c>
      <c r="J8" s="71" t="s">
        <v>10</v>
      </c>
      <c r="K8" s="57" t="s">
        <v>10</v>
      </c>
      <c r="L8" s="57" t="s">
        <v>5</v>
      </c>
      <c r="M8" s="57" t="s">
        <v>6</v>
      </c>
      <c r="N8" s="57" t="s">
        <v>8</v>
      </c>
      <c r="O8" s="57" t="s">
        <v>9</v>
      </c>
      <c r="P8" s="57" t="s">
        <v>10</v>
      </c>
      <c r="Q8" s="58" t="s">
        <v>5</v>
      </c>
      <c r="R8" s="58" t="s">
        <v>6</v>
      </c>
      <c r="S8" s="58" t="s">
        <v>8</v>
      </c>
      <c r="T8" s="58" t="s">
        <v>9</v>
      </c>
      <c r="U8" s="58" t="s">
        <v>10</v>
      </c>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row>
    <row r="9" spans="1:207" s="9" customFormat="1" ht="12.75">
      <c r="A9" s="44"/>
      <c r="B9" s="115"/>
      <c r="C9" s="8" t="s">
        <v>34</v>
      </c>
      <c r="D9" s="58" t="s">
        <v>11</v>
      </c>
      <c r="E9" s="49" t="s">
        <v>12</v>
      </c>
      <c r="F9" s="58" t="s">
        <v>11</v>
      </c>
      <c r="G9" s="58" t="s">
        <v>13</v>
      </c>
      <c r="H9" s="49" t="s">
        <v>14</v>
      </c>
      <c r="I9" s="58" t="s">
        <v>14</v>
      </c>
      <c r="J9" s="72" t="s">
        <v>14</v>
      </c>
      <c r="K9" s="58" t="s">
        <v>14</v>
      </c>
      <c r="L9" s="58" t="s">
        <v>34</v>
      </c>
      <c r="M9" s="58" t="s">
        <v>11</v>
      </c>
      <c r="N9" s="58" t="s">
        <v>13</v>
      </c>
      <c r="O9" s="58" t="s">
        <v>14</v>
      </c>
      <c r="P9" s="58" t="s">
        <v>14</v>
      </c>
      <c r="Q9" s="58" t="s">
        <v>34</v>
      </c>
      <c r="R9" s="58" t="s">
        <v>11</v>
      </c>
      <c r="S9" s="58" t="s">
        <v>13</v>
      </c>
      <c r="T9" s="58" t="s">
        <v>14</v>
      </c>
      <c r="U9" s="58" t="s">
        <v>14</v>
      </c>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row>
    <row r="10" spans="1:207" s="9" customFormat="1" ht="12.75">
      <c r="A10" s="44"/>
      <c r="B10" s="115"/>
      <c r="C10" s="8" t="s">
        <v>15</v>
      </c>
      <c r="D10" s="111" t="s">
        <v>34</v>
      </c>
      <c r="E10" s="8" t="s">
        <v>16</v>
      </c>
      <c r="F10" s="111" t="s">
        <v>12</v>
      </c>
      <c r="G10" s="111" t="s">
        <v>16</v>
      </c>
      <c r="H10" s="49" t="s">
        <v>17</v>
      </c>
      <c r="I10" s="58" t="s">
        <v>17</v>
      </c>
      <c r="J10" s="72" t="s">
        <v>18</v>
      </c>
      <c r="K10" s="58" t="s">
        <v>18</v>
      </c>
      <c r="L10" s="58" t="s">
        <v>15</v>
      </c>
      <c r="M10" s="58" t="s">
        <v>34</v>
      </c>
      <c r="N10" s="58" t="s">
        <v>16</v>
      </c>
      <c r="O10" s="58" t="s">
        <v>17</v>
      </c>
      <c r="P10" s="58" t="s">
        <v>18</v>
      </c>
      <c r="Q10" s="58" t="s">
        <v>15</v>
      </c>
      <c r="R10" s="58" t="s">
        <v>34</v>
      </c>
      <c r="S10" s="58" t="s">
        <v>16</v>
      </c>
      <c r="T10" s="58" t="s">
        <v>17</v>
      </c>
      <c r="U10" s="58" t="s">
        <v>18</v>
      </c>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row>
    <row r="11" spans="1:207" s="9" customFormat="1" ht="12.75">
      <c r="A11" s="45"/>
      <c r="B11" s="115"/>
      <c r="C11" s="8" t="s">
        <v>19</v>
      </c>
      <c r="D11" s="111"/>
      <c r="E11" s="8"/>
      <c r="F11" s="111" t="s">
        <v>16</v>
      </c>
      <c r="G11" s="111"/>
      <c r="H11" s="49" t="s">
        <v>20</v>
      </c>
      <c r="I11" s="58" t="s">
        <v>21</v>
      </c>
      <c r="J11" s="72" t="s">
        <v>22</v>
      </c>
      <c r="K11" s="58" t="s">
        <v>22</v>
      </c>
      <c r="L11" s="58" t="s">
        <v>19</v>
      </c>
      <c r="M11" s="58"/>
      <c r="N11" s="58"/>
      <c r="O11" s="58" t="s">
        <v>21</v>
      </c>
      <c r="P11" s="58" t="s">
        <v>22</v>
      </c>
      <c r="Q11" s="58" t="s">
        <v>19</v>
      </c>
      <c r="R11" s="58"/>
      <c r="S11" s="58"/>
      <c r="T11" s="58" t="s">
        <v>21</v>
      </c>
      <c r="U11" s="58" t="s">
        <v>22</v>
      </c>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row>
    <row r="12" spans="1:207" s="9" customFormat="1" ht="11.25" customHeight="1">
      <c r="A12" s="45"/>
      <c r="B12" s="115"/>
      <c r="C12" s="8"/>
      <c r="D12" s="111"/>
      <c r="E12" s="8"/>
      <c r="F12" s="111"/>
      <c r="G12" s="111"/>
      <c r="H12" s="49" t="s">
        <v>16</v>
      </c>
      <c r="I12" s="58" t="s">
        <v>35</v>
      </c>
      <c r="J12" s="72" t="s">
        <v>35</v>
      </c>
      <c r="K12" s="58" t="s">
        <v>23</v>
      </c>
      <c r="L12" s="58"/>
      <c r="M12" s="58"/>
      <c r="N12" s="58"/>
      <c r="O12" s="58" t="s">
        <v>35</v>
      </c>
      <c r="P12" s="58" t="s">
        <v>35</v>
      </c>
      <c r="Q12" s="58"/>
      <c r="R12" s="58"/>
      <c r="S12" s="58"/>
      <c r="T12" s="58" t="s">
        <v>35</v>
      </c>
      <c r="U12" s="58" t="s">
        <v>35</v>
      </c>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row>
    <row r="13" spans="1:24" s="8" customFormat="1" ht="13.5" thickBot="1">
      <c r="A13" s="46"/>
      <c r="B13" s="116"/>
      <c r="C13" s="104"/>
      <c r="D13" s="112"/>
      <c r="F13" s="112"/>
      <c r="G13" s="112"/>
      <c r="H13" s="49"/>
      <c r="I13" s="59"/>
      <c r="J13" s="73"/>
      <c r="K13" s="59" t="s">
        <v>16</v>
      </c>
      <c r="L13" s="59"/>
      <c r="M13" s="59"/>
      <c r="N13" s="59"/>
      <c r="O13" s="59"/>
      <c r="P13" s="59"/>
      <c r="Q13" s="59"/>
      <c r="R13" s="59"/>
      <c r="S13" s="59"/>
      <c r="T13" s="59"/>
      <c r="U13" s="59"/>
      <c r="X13" s="17"/>
    </row>
    <row r="14" spans="1:207" s="10" customFormat="1" ht="15" customHeight="1">
      <c r="A14" s="25" t="s">
        <v>83</v>
      </c>
      <c r="B14" s="26" t="s">
        <v>84</v>
      </c>
      <c r="C14" s="105">
        <f aca="true" t="shared" si="0" ref="C14:U14">SUM(C15:C15)</f>
        <v>18886113</v>
      </c>
      <c r="D14" s="105">
        <f t="shared" si="0"/>
        <v>20242362</v>
      </c>
      <c r="E14" s="105">
        <f t="shared" si="0"/>
        <v>20242362</v>
      </c>
      <c r="F14" s="105">
        <f>SUM(F15:F15)</f>
        <v>20242362</v>
      </c>
      <c r="G14" s="105">
        <f t="shared" si="0"/>
        <v>19534129.96</v>
      </c>
      <c r="H14" s="74">
        <f t="shared" si="0"/>
        <v>96.50123814602269</v>
      </c>
      <c r="I14" s="75">
        <f t="shared" si="0"/>
        <v>103.43118226603856</v>
      </c>
      <c r="J14" s="75">
        <f t="shared" si="0"/>
        <v>96.50123814602269</v>
      </c>
      <c r="K14" s="75">
        <f t="shared" si="0"/>
        <v>96.50123814602269</v>
      </c>
      <c r="L14" s="50">
        <f t="shared" si="0"/>
        <v>0</v>
      </c>
      <c r="M14" s="50">
        <f t="shared" si="0"/>
        <v>1100</v>
      </c>
      <c r="N14" s="50">
        <f t="shared" si="0"/>
        <v>0</v>
      </c>
      <c r="O14" s="79">
        <v>0</v>
      </c>
      <c r="P14" s="75">
        <f>N14/M14*100</f>
        <v>0</v>
      </c>
      <c r="Q14" s="50">
        <f t="shared" si="0"/>
        <v>18886113</v>
      </c>
      <c r="R14" s="50">
        <f t="shared" si="0"/>
        <v>20243462</v>
      </c>
      <c r="S14" s="50">
        <f t="shared" si="0"/>
        <v>19534129.96</v>
      </c>
      <c r="T14" s="75">
        <f t="shared" si="0"/>
        <v>103.43118226603856</v>
      </c>
      <c r="U14" s="75">
        <f t="shared" si="0"/>
        <v>96.49599441044225</v>
      </c>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row>
    <row r="15" spans="1:207" s="11" customFormat="1" ht="26.25" thickBot="1">
      <c r="A15" s="27" t="s">
        <v>32</v>
      </c>
      <c r="B15" s="28" t="s">
        <v>51</v>
      </c>
      <c r="C15" s="106">
        <v>18886113</v>
      </c>
      <c r="D15" s="106">
        <v>20242362</v>
      </c>
      <c r="E15" s="106">
        <v>20242362</v>
      </c>
      <c r="F15" s="106">
        <v>20242362</v>
      </c>
      <c r="G15" s="106">
        <v>19534129.96</v>
      </c>
      <c r="H15" s="76">
        <f>G15/E15*100</f>
        <v>96.50123814602269</v>
      </c>
      <c r="I15" s="76">
        <f>G15/C15*100</f>
        <v>103.43118226603856</v>
      </c>
      <c r="J15" s="76">
        <f>G15/D15*100</f>
        <v>96.50123814602269</v>
      </c>
      <c r="K15" s="76">
        <f aca="true" t="shared" si="1" ref="K15:K21">G15/F15*100</f>
        <v>96.50123814602269</v>
      </c>
      <c r="L15" s="51">
        <v>0</v>
      </c>
      <c r="M15" s="51">
        <v>1100</v>
      </c>
      <c r="N15" s="51">
        <v>0</v>
      </c>
      <c r="O15" s="79">
        <v>0</v>
      </c>
      <c r="P15" s="75">
        <f>N15/M15*100</f>
        <v>0</v>
      </c>
      <c r="Q15" s="51">
        <f>C15+L15</f>
        <v>18886113</v>
      </c>
      <c r="R15" s="51">
        <f>D15+M15</f>
        <v>20243462</v>
      </c>
      <c r="S15" s="51">
        <f>N15+G15</f>
        <v>19534129.96</v>
      </c>
      <c r="T15" s="76">
        <f>S15/Q15*100</f>
        <v>103.43118226603856</v>
      </c>
      <c r="U15" s="76">
        <f>S15/R15*100</f>
        <v>96.49599441044225</v>
      </c>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row>
    <row r="16" spans="1:207" s="10" customFormat="1" ht="15.75" customHeight="1">
      <c r="A16" s="29" t="s">
        <v>85</v>
      </c>
      <c r="B16" s="26" t="s">
        <v>86</v>
      </c>
      <c r="C16" s="105">
        <f>SUM(C17:C18)</f>
        <v>1026838</v>
      </c>
      <c r="D16" s="105">
        <f>SUM(D17:D18)</f>
        <v>1374921</v>
      </c>
      <c r="E16" s="105">
        <f>SUM(E17:E18)</f>
        <v>1289468</v>
      </c>
      <c r="F16" s="105">
        <f>SUM(F17:F18)</f>
        <v>1374921</v>
      </c>
      <c r="G16" s="105">
        <f>SUM(G17:G18)</f>
        <v>1342432.3</v>
      </c>
      <c r="H16" s="77">
        <f>G16/E16*100</f>
        <v>104.10745361653022</v>
      </c>
      <c r="I16" s="75">
        <f>G16/C16*100</f>
        <v>130.73457546370508</v>
      </c>
      <c r="J16" s="75">
        <f>G16/D16*100</f>
        <v>97.6370496923096</v>
      </c>
      <c r="K16" s="75">
        <f t="shared" si="1"/>
        <v>97.6370496923096</v>
      </c>
      <c r="L16" s="50">
        <f>SUM(L18:L18)</f>
        <v>0</v>
      </c>
      <c r="M16" s="50">
        <f>SUM(M18:M18)</f>
        <v>0</v>
      </c>
      <c r="N16" s="50">
        <f>SUM(N18:N18)</f>
        <v>0</v>
      </c>
      <c r="O16" s="79">
        <v>0</v>
      </c>
      <c r="P16" s="75">
        <v>0</v>
      </c>
      <c r="Q16" s="50">
        <f aca="true" t="shared" si="2" ref="Q16:R18">L16+C16</f>
        <v>1026838</v>
      </c>
      <c r="R16" s="50">
        <f t="shared" si="2"/>
        <v>1374921</v>
      </c>
      <c r="S16" s="50">
        <f>N16+G16</f>
        <v>1342432.3</v>
      </c>
      <c r="T16" s="75">
        <f>S16/Q16*100</f>
        <v>130.73457546370508</v>
      </c>
      <c r="U16" s="75">
        <f aca="true" t="shared" si="3" ref="U16:U43">S16/R16*100</f>
        <v>97.6370496923096</v>
      </c>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row>
    <row r="17" spans="1:21" s="4" customFormat="1" ht="15.75" customHeight="1">
      <c r="A17" s="27" t="s">
        <v>91</v>
      </c>
      <c r="B17" s="28" t="s">
        <v>92</v>
      </c>
      <c r="C17" s="105">
        <v>0</v>
      </c>
      <c r="D17" s="106">
        <v>85453</v>
      </c>
      <c r="E17" s="106"/>
      <c r="F17" s="106">
        <v>85453</v>
      </c>
      <c r="G17" s="106">
        <v>85452</v>
      </c>
      <c r="H17" s="77"/>
      <c r="I17" s="76">
        <v>0</v>
      </c>
      <c r="J17" s="76">
        <f>G17/D17*100</f>
        <v>99.99882976607024</v>
      </c>
      <c r="K17" s="76">
        <f>G17/F17*100</f>
        <v>99.99882976607024</v>
      </c>
      <c r="L17" s="51">
        <v>0</v>
      </c>
      <c r="M17" s="51">
        <v>0</v>
      </c>
      <c r="N17" s="51">
        <v>0</v>
      </c>
      <c r="O17" s="79">
        <v>0</v>
      </c>
      <c r="P17" s="75">
        <v>0</v>
      </c>
      <c r="Q17" s="51">
        <f t="shared" si="2"/>
        <v>0</v>
      </c>
      <c r="R17" s="51">
        <f t="shared" si="2"/>
        <v>85453</v>
      </c>
      <c r="S17" s="51">
        <f>N17+G17</f>
        <v>85452</v>
      </c>
      <c r="T17" s="76">
        <v>0</v>
      </c>
      <c r="U17" s="76">
        <f>S17/R17*100</f>
        <v>99.99882976607024</v>
      </c>
    </row>
    <row r="18" spans="1:21" s="4" customFormat="1" ht="27" customHeight="1">
      <c r="A18" s="27" t="s">
        <v>39</v>
      </c>
      <c r="B18" s="103" t="s">
        <v>38</v>
      </c>
      <c r="C18" s="106">
        <v>1026838</v>
      </c>
      <c r="D18" s="106">
        <v>1289468</v>
      </c>
      <c r="E18" s="106">
        <v>1289468</v>
      </c>
      <c r="F18" s="106">
        <v>1289468</v>
      </c>
      <c r="G18" s="106">
        <v>1256980.3</v>
      </c>
      <c r="H18" s="78">
        <f>G18/E18*100</f>
        <v>97.48053460807094</v>
      </c>
      <c r="I18" s="76">
        <f>G18/C18*100</f>
        <v>122.41271748805558</v>
      </c>
      <c r="J18" s="76">
        <f>G18/D18*100</f>
        <v>97.48053460807094</v>
      </c>
      <c r="K18" s="76">
        <f t="shared" si="1"/>
        <v>97.48053460807094</v>
      </c>
      <c r="L18" s="51">
        <v>0</v>
      </c>
      <c r="M18" s="51">
        <v>0</v>
      </c>
      <c r="N18" s="51">
        <v>0</v>
      </c>
      <c r="O18" s="79">
        <v>0</v>
      </c>
      <c r="P18" s="75">
        <v>0</v>
      </c>
      <c r="Q18" s="51">
        <f t="shared" si="2"/>
        <v>1026838</v>
      </c>
      <c r="R18" s="51">
        <f t="shared" si="2"/>
        <v>1289468</v>
      </c>
      <c r="S18" s="51">
        <f>N18+G18</f>
        <v>1256980.3</v>
      </c>
      <c r="T18" s="76">
        <f>S18/Q18*100</f>
        <v>122.41271748805558</v>
      </c>
      <c r="U18" s="76">
        <f t="shared" si="3"/>
        <v>97.48053460807094</v>
      </c>
    </row>
    <row r="19" spans="1:21" s="4" customFormat="1" ht="12.75">
      <c r="A19" s="29">
        <v>3000</v>
      </c>
      <c r="B19" s="30" t="s">
        <v>28</v>
      </c>
      <c r="C19" s="105">
        <f>SUM(C20:C47)</f>
        <v>262734566</v>
      </c>
      <c r="D19" s="105">
        <f>SUM(D20:D47)</f>
        <v>314154924.89</v>
      </c>
      <c r="E19" s="105">
        <f>SUM(E20:E47)</f>
        <v>288344531.582</v>
      </c>
      <c r="F19" s="105">
        <f>SUM(F20:F47)</f>
        <v>314154924.90999997</v>
      </c>
      <c r="G19" s="105">
        <f>SUM(G20:G47)</f>
        <v>311338756.6999999</v>
      </c>
      <c r="H19" s="77">
        <f>G19/E19*100</f>
        <v>107.97456604841516</v>
      </c>
      <c r="I19" s="75">
        <f aca="true" t="shared" si="4" ref="I19:I25">G19/C19*100</f>
        <v>118.49935143288299</v>
      </c>
      <c r="J19" s="75">
        <f aca="true" t="shared" si="5" ref="J19:J25">G19/D19*100</f>
        <v>99.10357343881012</v>
      </c>
      <c r="K19" s="75">
        <f t="shared" si="1"/>
        <v>99.10357343250091</v>
      </c>
      <c r="L19" s="50">
        <f>SUM(L20:L46)</f>
        <v>57740</v>
      </c>
      <c r="M19" s="50">
        <f>SUM(M20:M46)</f>
        <v>402804.57</v>
      </c>
      <c r="N19" s="50">
        <f>SUM(N20:N46)</f>
        <v>399323.14</v>
      </c>
      <c r="O19" s="79">
        <f>N19/L19*100</f>
        <v>691.5883962590925</v>
      </c>
      <c r="P19" s="75">
        <f>N19/M19*100</f>
        <v>99.13570245739764</v>
      </c>
      <c r="Q19" s="50">
        <f aca="true" t="shared" si="6" ref="Q19:Q26">L19+C19</f>
        <v>262792306</v>
      </c>
      <c r="R19" s="50">
        <f aca="true" t="shared" si="7" ref="R19:R25">M19+D19</f>
        <v>314557729.46</v>
      </c>
      <c r="S19" s="50">
        <f aca="true" t="shared" si="8" ref="S19:S26">N19+G19</f>
        <v>311738079.8399999</v>
      </c>
      <c r="T19" s="75">
        <f aca="true" t="shared" si="9" ref="T19:T26">S19/Q19*100</f>
        <v>118.62526897572106</v>
      </c>
      <c r="U19" s="75">
        <f t="shared" si="3"/>
        <v>99.10361458138685</v>
      </c>
    </row>
    <row r="20" spans="1:21" s="12" customFormat="1" ht="89.25">
      <c r="A20" s="27">
        <v>3011</v>
      </c>
      <c r="B20" s="28" t="s">
        <v>40</v>
      </c>
      <c r="C20" s="106">
        <v>15435335</v>
      </c>
      <c r="D20" s="106">
        <v>16295477.65</v>
      </c>
      <c r="E20" s="106">
        <v>16295477.65</v>
      </c>
      <c r="F20" s="106">
        <v>16295477.65</v>
      </c>
      <c r="G20" s="106">
        <v>16295477.65</v>
      </c>
      <c r="H20" s="78">
        <f>G20/E20*100</f>
        <v>100</v>
      </c>
      <c r="I20" s="76">
        <f t="shared" si="4"/>
        <v>105.57255576247617</v>
      </c>
      <c r="J20" s="76">
        <f t="shared" si="5"/>
        <v>100</v>
      </c>
      <c r="K20" s="76">
        <f t="shared" si="1"/>
        <v>100</v>
      </c>
      <c r="L20" s="51">
        <v>0</v>
      </c>
      <c r="M20" s="51">
        <v>0</v>
      </c>
      <c r="N20" s="51">
        <v>0</v>
      </c>
      <c r="O20" s="80">
        <v>0</v>
      </c>
      <c r="P20" s="76">
        <v>0</v>
      </c>
      <c r="Q20" s="51">
        <f t="shared" si="6"/>
        <v>15435335</v>
      </c>
      <c r="R20" s="51">
        <f t="shared" si="7"/>
        <v>16295477.65</v>
      </c>
      <c r="S20" s="51">
        <f t="shared" si="8"/>
        <v>16295477.65</v>
      </c>
      <c r="T20" s="76">
        <f t="shared" si="9"/>
        <v>105.57255576247617</v>
      </c>
      <c r="U20" s="76">
        <f t="shared" si="3"/>
        <v>100</v>
      </c>
    </row>
    <row r="21" spans="1:21" s="12" customFormat="1" ht="144" customHeight="1">
      <c r="A21" s="97" t="s">
        <v>42</v>
      </c>
      <c r="B21" s="95" t="s">
        <v>41</v>
      </c>
      <c r="C21" s="127">
        <v>2710284</v>
      </c>
      <c r="D21" s="120">
        <v>4326242.04</v>
      </c>
      <c r="E21" s="102"/>
      <c r="F21" s="120">
        <v>4326242.04</v>
      </c>
      <c r="G21" s="120">
        <v>4326242.04</v>
      </c>
      <c r="H21" s="76"/>
      <c r="I21" s="119">
        <f>G21/C21*100</f>
        <v>159.62319963516737</v>
      </c>
      <c r="J21" s="119">
        <f>G21/D21*100</f>
        <v>100</v>
      </c>
      <c r="K21" s="119">
        <f t="shared" si="1"/>
        <v>100</v>
      </c>
      <c r="L21" s="121">
        <v>0</v>
      </c>
      <c r="M21" s="121">
        <v>0</v>
      </c>
      <c r="N21" s="121">
        <v>0</v>
      </c>
      <c r="O21" s="118">
        <v>0</v>
      </c>
      <c r="P21" s="119">
        <v>0</v>
      </c>
      <c r="Q21" s="121">
        <f t="shared" si="6"/>
        <v>2710284</v>
      </c>
      <c r="R21" s="121">
        <f t="shared" si="7"/>
        <v>4326242.04</v>
      </c>
      <c r="S21" s="121">
        <f t="shared" si="8"/>
        <v>4326242.04</v>
      </c>
      <c r="T21" s="119">
        <f t="shared" si="9"/>
        <v>159.62319963516737</v>
      </c>
      <c r="U21" s="119">
        <f t="shared" si="3"/>
        <v>100</v>
      </c>
    </row>
    <row r="22" spans="1:21" s="12" customFormat="1" ht="117" customHeight="1">
      <c r="A22" s="98"/>
      <c r="B22" s="96" t="s">
        <v>43</v>
      </c>
      <c r="C22" s="120"/>
      <c r="D22" s="120"/>
      <c r="E22" s="102"/>
      <c r="F22" s="120"/>
      <c r="G22" s="120"/>
      <c r="H22" s="76"/>
      <c r="I22" s="119"/>
      <c r="J22" s="119"/>
      <c r="K22" s="119"/>
      <c r="L22" s="121"/>
      <c r="M22" s="121"/>
      <c r="N22" s="121"/>
      <c r="O22" s="118"/>
      <c r="P22" s="119"/>
      <c r="Q22" s="121"/>
      <c r="R22" s="121"/>
      <c r="S22" s="121"/>
      <c r="T22" s="119"/>
      <c r="U22" s="119"/>
    </row>
    <row r="23" spans="1:21" s="12" customFormat="1" ht="40.5" customHeight="1">
      <c r="A23" s="31">
        <v>3013</v>
      </c>
      <c r="B23" s="28" t="s">
        <v>44</v>
      </c>
      <c r="C23" s="106">
        <v>1303735</v>
      </c>
      <c r="D23" s="106">
        <v>1744161.38</v>
      </c>
      <c r="E23" s="106">
        <v>1744161.38</v>
      </c>
      <c r="F23" s="106">
        <v>1744161.38</v>
      </c>
      <c r="G23" s="106">
        <v>1744161.38</v>
      </c>
      <c r="H23" s="78">
        <f>G23/E23*100</f>
        <v>100</v>
      </c>
      <c r="I23" s="76">
        <f t="shared" si="4"/>
        <v>133.7818943266845</v>
      </c>
      <c r="J23" s="76">
        <f t="shared" si="5"/>
        <v>100</v>
      </c>
      <c r="K23" s="76">
        <f>G23/F23*100</f>
        <v>100</v>
      </c>
      <c r="L23" s="51">
        <v>0</v>
      </c>
      <c r="M23" s="51">
        <v>0</v>
      </c>
      <c r="N23" s="51">
        <v>0</v>
      </c>
      <c r="O23" s="80">
        <v>0</v>
      </c>
      <c r="P23" s="76">
        <v>0</v>
      </c>
      <c r="Q23" s="51">
        <f t="shared" si="6"/>
        <v>1303735</v>
      </c>
      <c r="R23" s="51">
        <f t="shared" si="7"/>
        <v>1744161.38</v>
      </c>
      <c r="S23" s="51">
        <f t="shared" si="8"/>
        <v>1744161.38</v>
      </c>
      <c r="T23" s="76">
        <f t="shared" si="9"/>
        <v>133.7818943266845</v>
      </c>
      <c r="U23" s="76">
        <f t="shared" si="3"/>
        <v>100</v>
      </c>
    </row>
    <row r="24" spans="1:21" s="4" customFormat="1" ht="12.75">
      <c r="A24" s="31">
        <v>3015</v>
      </c>
      <c r="B24" s="32" t="s">
        <v>50</v>
      </c>
      <c r="C24" s="106">
        <v>1433269</v>
      </c>
      <c r="D24" s="106">
        <v>1722771.54</v>
      </c>
      <c r="E24" s="106">
        <v>1722771.54</v>
      </c>
      <c r="F24" s="106">
        <v>1722771.54</v>
      </c>
      <c r="G24" s="106">
        <v>1722771.54</v>
      </c>
      <c r="H24" s="78">
        <f>G24/E24*100</f>
        <v>100</v>
      </c>
      <c r="I24" s="76">
        <f t="shared" si="4"/>
        <v>120.19875822333421</v>
      </c>
      <c r="J24" s="76">
        <f t="shared" si="5"/>
        <v>100</v>
      </c>
      <c r="K24" s="76">
        <f>G24/F24*100</f>
        <v>100</v>
      </c>
      <c r="L24" s="51">
        <v>0</v>
      </c>
      <c r="M24" s="51">
        <v>0</v>
      </c>
      <c r="N24" s="51">
        <v>0</v>
      </c>
      <c r="O24" s="80">
        <v>0</v>
      </c>
      <c r="P24" s="76">
        <v>0</v>
      </c>
      <c r="Q24" s="51">
        <f t="shared" si="6"/>
        <v>1433269</v>
      </c>
      <c r="R24" s="51">
        <f t="shared" si="7"/>
        <v>1722771.54</v>
      </c>
      <c r="S24" s="51">
        <f t="shared" si="8"/>
        <v>1722771.54</v>
      </c>
      <c r="T24" s="76">
        <f t="shared" si="9"/>
        <v>120.19875822333421</v>
      </c>
      <c r="U24" s="76">
        <f t="shared" si="3"/>
        <v>100</v>
      </c>
    </row>
    <row r="25" spans="1:21" s="4" customFormat="1" ht="15.75" customHeight="1">
      <c r="A25" s="31">
        <v>3016</v>
      </c>
      <c r="B25" s="32" t="s">
        <v>45</v>
      </c>
      <c r="C25" s="106">
        <v>50952277</v>
      </c>
      <c r="D25" s="106">
        <v>143211891.28</v>
      </c>
      <c r="E25" s="106">
        <v>143211891.28</v>
      </c>
      <c r="F25" s="106">
        <v>143211891.28</v>
      </c>
      <c r="G25" s="106">
        <v>143211891.28</v>
      </c>
      <c r="H25" s="78"/>
      <c r="I25" s="76">
        <f t="shared" si="4"/>
        <v>281.0706404347739</v>
      </c>
      <c r="J25" s="76">
        <f t="shared" si="5"/>
        <v>100</v>
      </c>
      <c r="K25" s="76">
        <f>G25/F25*100</f>
        <v>100</v>
      </c>
      <c r="L25" s="51">
        <v>0</v>
      </c>
      <c r="M25" s="51">
        <v>0</v>
      </c>
      <c r="N25" s="51">
        <v>0</v>
      </c>
      <c r="O25" s="80">
        <v>0</v>
      </c>
      <c r="P25" s="76">
        <v>0</v>
      </c>
      <c r="Q25" s="51">
        <f t="shared" si="6"/>
        <v>50952277</v>
      </c>
      <c r="R25" s="51">
        <f t="shared" si="7"/>
        <v>143211891.28</v>
      </c>
      <c r="S25" s="51">
        <f t="shared" si="8"/>
        <v>143211891.28</v>
      </c>
      <c r="T25" s="76">
        <f t="shared" si="9"/>
        <v>281.0706404347739</v>
      </c>
      <c r="U25" s="76">
        <f t="shared" si="3"/>
        <v>100</v>
      </c>
    </row>
    <row r="26" spans="1:21" s="4" customFormat="1" ht="76.5" customHeight="1">
      <c r="A26" s="31">
        <v>3021</v>
      </c>
      <c r="B26" s="32" t="s">
        <v>46</v>
      </c>
      <c r="C26" s="106">
        <v>1220</v>
      </c>
      <c r="D26" s="106">
        <v>0</v>
      </c>
      <c r="E26" s="102">
        <v>284680</v>
      </c>
      <c r="F26" s="102">
        <v>0</v>
      </c>
      <c r="G26" s="102">
        <v>0</v>
      </c>
      <c r="H26" s="78">
        <f>G26/E26*100</f>
        <v>0</v>
      </c>
      <c r="I26" s="76">
        <f>G26/C26*100</f>
        <v>0</v>
      </c>
      <c r="J26" s="76">
        <v>0</v>
      </c>
      <c r="K26" s="76">
        <v>0</v>
      </c>
      <c r="L26" s="51">
        <v>0</v>
      </c>
      <c r="M26" s="51">
        <v>0</v>
      </c>
      <c r="N26" s="51">
        <v>0</v>
      </c>
      <c r="O26" s="80">
        <v>0</v>
      </c>
      <c r="P26" s="76">
        <v>0</v>
      </c>
      <c r="Q26" s="51">
        <f t="shared" si="6"/>
        <v>1220</v>
      </c>
      <c r="R26" s="51">
        <f>D26+M26</f>
        <v>0</v>
      </c>
      <c r="S26" s="51">
        <f t="shared" si="8"/>
        <v>0</v>
      </c>
      <c r="T26" s="76">
        <f t="shared" si="9"/>
        <v>0</v>
      </c>
      <c r="U26" s="76">
        <v>0</v>
      </c>
    </row>
    <row r="27" spans="1:207" s="13" customFormat="1" ht="25.5">
      <c r="A27" s="31">
        <v>3026</v>
      </c>
      <c r="B27" s="32" t="s">
        <v>47</v>
      </c>
      <c r="C27" s="106">
        <v>8680</v>
      </c>
      <c r="D27" s="106">
        <v>43660</v>
      </c>
      <c r="E27" s="106">
        <v>43660</v>
      </c>
      <c r="F27" s="106">
        <v>43660</v>
      </c>
      <c r="G27" s="106">
        <v>43660</v>
      </c>
      <c r="H27" s="78">
        <f>G27/E27*100</f>
        <v>100</v>
      </c>
      <c r="I27" s="76">
        <f aca="true" t="shared" si="10" ref="I27:I32">G27/C27*100</f>
        <v>502.99539170506915</v>
      </c>
      <c r="J27" s="76">
        <f aca="true" t="shared" si="11" ref="J27:J32">G27/D27*100</f>
        <v>100</v>
      </c>
      <c r="K27" s="76">
        <f>G27/F27*100</f>
        <v>100</v>
      </c>
      <c r="L27" s="51">
        <v>0</v>
      </c>
      <c r="M27" s="51">
        <v>0</v>
      </c>
      <c r="N27" s="51">
        <v>0</v>
      </c>
      <c r="O27" s="80">
        <v>0</v>
      </c>
      <c r="P27" s="76">
        <v>0</v>
      </c>
      <c r="Q27" s="51">
        <f aca="true" t="shared" si="12" ref="Q27:R32">L27+C27</f>
        <v>8680</v>
      </c>
      <c r="R27" s="51">
        <f t="shared" si="12"/>
        <v>43660</v>
      </c>
      <c r="S27" s="51">
        <f aca="true" t="shared" si="13" ref="S27:S32">N27+G27</f>
        <v>43660</v>
      </c>
      <c r="T27" s="76">
        <f aca="true" t="shared" si="14" ref="T27:T33">S27/Q27*100</f>
        <v>502.99539170506915</v>
      </c>
      <c r="U27" s="76">
        <f t="shared" si="3"/>
        <v>100</v>
      </c>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row>
    <row r="28" spans="1:207" s="14" customFormat="1" ht="39" thickBot="1">
      <c r="A28" s="31">
        <v>3033</v>
      </c>
      <c r="B28" s="32" t="s">
        <v>48</v>
      </c>
      <c r="C28" s="102">
        <v>0</v>
      </c>
      <c r="D28" s="102">
        <v>9</v>
      </c>
      <c r="E28" s="102">
        <v>26686.732</v>
      </c>
      <c r="F28" s="102">
        <v>9</v>
      </c>
      <c r="G28" s="102">
        <v>8.92</v>
      </c>
      <c r="H28" s="76"/>
      <c r="I28" s="76">
        <v>0</v>
      </c>
      <c r="J28" s="76">
        <f t="shared" si="11"/>
        <v>99.1111111111111</v>
      </c>
      <c r="K28" s="76">
        <v>0</v>
      </c>
      <c r="L28" s="51">
        <v>0</v>
      </c>
      <c r="M28" s="51">
        <v>0</v>
      </c>
      <c r="N28" s="51">
        <v>0</v>
      </c>
      <c r="O28" s="80">
        <v>0</v>
      </c>
      <c r="P28" s="76">
        <v>0</v>
      </c>
      <c r="Q28" s="51">
        <f t="shared" si="12"/>
        <v>0</v>
      </c>
      <c r="R28" s="51">
        <f t="shared" si="12"/>
        <v>9</v>
      </c>
      <c r="S28" s="51">
        <f t="shared" si="13"/>
        <v>8.92</v>
      </c>
      <c r="T28" s="76">
        <v>0</v>
      </c>
      <c r="U28" s="76">
        <f t="shared" si="3"/>
        <v>99.1111111111111</v>
      </c>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row>
    <row r="29" spans="1:207" s="13" customFormat="1" ht="12.75">
      <c r="A29" s="31">
        <v>3034</v>
      </c>
      <c r="B29" s="32" t="s">
        <v>49</v>
      </c>
      <c r="C29" s="102">
        <v>0</v>
      </c>
      <c r="D29" s="106">
        <v>71203</v>
      </c>
      <c r="E29" s="106">
        <v>71203</v>
      </c>
      <c r="F29" s="106">
        <v>71203</v>
      </c>
      <c r="G29" s="102">
        <v>69823.76</v>
      </c>
      <c r="H29" s="81">
        <v>3681.218</v>
      </c>
      <c r="I29" s="76">
        <v>0</v>
      </c>
      <c r="J29" s="76">
        <f t="shared" si="11"/>
        <v>98.06294678595002</v>
      </c>
      <c r="K29" s="76">
        <v>0</v>
      </c>
      <c r="L29" s="51">
        <v>0</v>
      </c>
      <c r="M29" s="51">
        <v>0</v>
      </c>
      <c r="N29" s="51">
        <v>0</v>
      </c>
      <c r="O29" s="80">
        <v>0</v>
      </c>
      <c r="P29" s="76">
        <v>0</v>
      </c>
      <c r="Q29" s="51">
        <f t="shared" si="12"/>
        <v>0</v>
      </c>
      <c r="R29" s="51">
        <f t="shared" si="12"/>
        <v>71203</v>
      </c>
      <c r="S29" s="51">
        <f t="shared" si="13"/>
        <v>69823.76</v>
      </c>
      <c r="T29" s="76">
        <v>0</v>
      </c>
      <c r="U29" s="76">
        <f t="shared" si="3"/>
        <v>98.06294678595002</v>
      </c>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row>
    <row r="30" spans="1:21" s="4" customFormat="1" ht="12.75">
      <c r="A30" s="31">
        <v>3041</v>
      </c>
      <c r="B30" s="33" t="s">
        <v>52</v>
      </c>
      <c r="C30" s="106">
        <v>1746600</v>
      </c>
      <c r="D30" s="106">
        <v>1087000</v>
      </c>
      <c r="E30" s="106">
        <v>1087000</v>
      </c>
      <c r="F30" s="106">
        <v>1087000</v>
      </c>
      <c r="G30" s="106">
        <v>1053212.36</v>
      </c>
      <c r="H30" s="78">
        <f>G30/E30*100</f>
        <v>96.89166145354187</v>
      </c>
      <c r="I30" s="76">
        <f t="shared" si="10"/>
        <v>60.30071911141647</v>
      </c>
      <c r="J30" s="76">
        <f t="shared" si="11"/>
        <v>96.89166145354187</v>
      </c>
      <c r="K30" s="76">
        <f aca="true" t="shared" si="15" ref="K30:K40">G30/F30*100</f>
        <v>96.89166145354187</v>
      </c>
      <c r="L30" s="51">
        <v>0</v>
      </c>
      <c r="M30" s="51">
        <v>0</v>
      </c>
      <c r="N30" s="51">
        <v>0</v>
      </c>
      <c r="O30" s="80">
        <v>0</v>
      </c>
      <c r="P30" s="76">
        <v>0</v>
      </c>
      <c r="Q30" s="51">
        <f t="shared" si="12"/>
        <v>1746600</v>
      </c>
      <c r="R30" s="51">
        <f t="shared" si="12"/>
        <v>1087000</v>
      </c>
      <c r="S30" s="51">
        <f t="shared" si="13"/>
        <v>1053212.36</v>
      </c>
      <c r="T30" s="76">
        <f t="shared" si="14"/>
        <v>60.30071911141647</v>
      </c>
      <c r="U30" s="76">
        <f t="shared" si="3"/>
        <v>96.89166145354187</v>
      </c>
    </row>
    <row r="31" spans="1:21" s="12" customFormat="1" ht="12.75">
      <c r="A31" s="31">
        <v>3042</v>
      </c>
      <c r="B31" s="13" t="s">
        <v>53</v>
      </c>
      <c r="C31" s="106">
        <v>1405000</v>
      </c>
      <c r="D31" s="106">
        <v>224492</v>
      </c>
      <c r="E31" s="106" t="s">
        <v>95</v>
      </c>
      <c r="F31" s="106">
        <v>224492.02</v>
      </c>
      <c r="G31" s="106">
        <v>148782.61</v>
      </c>
      <c r="H31" s="78" t="e">
        <f>G31/E31*100</f>
        <v>#VALUE!</v>
      </c>
      <c r="I31" s="76">
        <f t="shared" si="10"/>
        <v>10.589509608540924</v>
      </c>
      <c r="J31" s="76">
        <f t="shared" si="11"/>
        <v>66.27523920674233</v>
      </c>
      <c r="K31" s="76">
        <f t="shared" si="15"/>
        <v>66.27523330227952</v>
      </c>
      <c r="L31" s="51">
        <v>0</v>
      </c>
      <c r="M31" s="51">
        <v>0</v>
      </c>
      <c r="N31" s="51">
        <v>0</v>
      </c>
      <c r="O31" s="80">
        <v>0</v>
      </c>
      <c r="P31" s="76">
        <v>0</v>
      </c>
      <c r="Q31" s="51">
        <f t="shared" si="12"/>
        <v>1405000</v>
      </c>
      <c r="R31" s="51">
        <f t="shared" si="12"/>
        <v>224492</v>
      </c>
      <c r="S31" s="51">
        <f t="shared" si="13"/>
        <v>148782.61</v>
      </c>
      <c r="T31" s="76">
        <f t="shared" si="14"/>
        <v>10.589509608540924</v>
      </c>
      <c r="U31" s="76">
        <f t="shared" si="3"/>
        <v>66.27523920674233</v>
      </c>
    </row>
    <row r="32" spans="1:21" s="4" customFormat="1" ht="12.75">
      <c r="A32" s="31">
        <v>3043</v>
      </c>
      <c r="B32" s="13" t="s">
        <v>54</v>
      </c>
      <c r="C32" s="106">
        <v>71237400</v>
      </c>
      <c r="D32" s="106">
        <v>72884471</v>
      </c>
      <c r="E32" s="106">
        <v>72884471</v>
      </c>
      <c r="F32" s="106">
        <v>72884471</v>
      </c>
      <c r="G32" s="106">
        <v>72883548.11</v>
      </c>
      <c r="H32" s="78">
        <f>G32/E32*100</f>
        <v>99.9987337631908</v>
      </c>
      <c r="I32" s="76">
        <f t="shared" si="10"/>
        <v>102.31079195759531</v>
      </c>
      <c r="J32" s="76">
        <f t="shared" si="11"/>
        <v>99.9987337631908</v>
      </c>
      <c r="K32" s="76">
        <f t="shared" si="15"/>
        <v>99.9987337631908</v>
      </c>
      <c r="L32" s="51">
        <v>0</v>
      </c>
      <c r="M32" s="51">
        <v>0</v>
      </c>
      <c r="N32" s="51">
        <v>0</v>
      </c>
      <c r="O32" s="80">
        <v>0</v>
      </c>
      <c r="P32" s="76">
        <v>0</v>
      </c>
      <c r="Q32" s="51">
        <f t="shared" si="12"/>
        <v>71237400</v>
      </c>
      <c r="R32" s="51">
        <f t="shared" si="12"/>
        <v>72884471</v>
      </c>
      <c r="S32" s="51">
        <f t="shared" si="13"/>
        <v>72883548.11</v>
      </c>
      <c r="T32" s="76">
        <f t="shared" si="14"/>
        <v>102.31079195759531</v>
      </c>
      <c r="U32" s="76">
        <f t="shared" si="3"/>
        <v>99.9987337631908</v>
      </c>
    </row>
    <row r="33" spans="1:21" s="12" customFormat="1" ht="12.75">
      <c r="A33" s="31">
        <v>3044</v>
      </c>
      <c r="B33" s="13" t="s">
        <v>55</v>
      </c>
      <c r="C33" s="106">
        <v>7973374</v>
      </c>
      <c r="D33" s="106">
        <v>6173374</v>
      </c>
      <c r="E33" s="106">
        <v>6173374</v>
      </c>
      <c r="F33" s="106">
        <v>6173374</v>
      </c>
      <c r="G33" s="106">
        <v>6037335.3</v>
      </c>
      <c r="H33" s="78">
        <f>G33/E33*100</f>
        <v>97.79636386844535</v>
      </c>
      <c r="I33" s="76">
        <f aca="true" t="shared" si="16" ref="I33:I42">G33/C33*100</f>
        <v>75.71870201999805</v>
      </c>
      <c r="J33" s="76">
        <f aca="true" t="shared" si="17" ref="J33:J42">G33/D33*100</f>
        <v>97.79636386844535</v>
      </c>
      <c r="K33" s="76">
        <f t="shared" si="15"/>
        <v>97.79636386844535</v>
      </c>
      <c r="L33" s="51">
        <v>0</v>
      </c>
      <c r="M33" s="51">
        <v>0</v>
      </c>
      <c r="N33" s="51">
        <v>0</v>
      </c>
      <c r="O33" s="80">
        <v>0</v>
      </c>
      <c r="P33" s="76">
        <v>0</v>
      </c>
      <c r="Q33" s="51">
        <f aca="true" t="shared" si="18" ref="Q33:R39">L33+C33</f>
        <v>7973374</v>
      </c>
      <c r="R33" s="51">
        <f t="shared" si="18"/>
        <v>6173374</v>
      </c>
      <c r="S33" s="51">
        <f aca="true" t="shared" si="19" ref="S33:S42">N33+G33</f>
        <v>6037335.3</v>
      </c>
      <c r="T33" s="76">
        <f t="shared" si="14"/>
        <v>75.71870201999805</v>
      </c>
      <c r="U33" s="76">
        <f t="shared" si="3"/>
        <v>97.79636386844535</v>
      </c>
    </row>
    <row r="34" spans="1:21" s="4" customFormat="1" ht="12.75">
      <c r="A34" s="31">
        <v>3045</v>
      </c>
      <c r="B34" s="13" t="s">
        <v>56</v>
      </c>
      <c r="C34" s="106">
        <v>49218680</v>
      </c>
      <c r="D34" s="106">
        <v>16418680</v>
      </c>
      <c r="E34" s="106">
        <v>16418680</v>
      </c>
      <c r="F34" s="106">
        <v>16418680</v>
      </c>
      <c r="G34" s="106">
        <v>15925590.99</v>
      </c>
      <c r="H34" s="78">
        <f>G34/E34*100</f>
        <v>96.99678043545524</v>
      </c>
      <c r="I34" s="76">
        <f t="shared" si="16"/>
        <v>32.356802315706155</v>
      </c>
      <c r="J34" s="76">
        <f t="shared" si="17"/>
        <v>96.99678043545524</v>
      </c>
      <c r="K34" s="76">
        <f t="shared" si="15"/>
        <v>96.99678043545524</v>
      </c>
      <c r="L34" s="51">
        <v>0</v>
      </c>
      <c r="M34" s="51">
        <v>0</v>
      </c>
      <c r="N34" s="51">
        <v>0</v>
      </c>
      <c r="O34" s="80">
        <v>0</v>
      </c>
      <c r="P34" s="76">
        <v>0</v>
      </c>
      <c r="Q34" s="51">
        <f t="shared" si="18"/>
        <v>49218680</v>
      </c>
      <c r="R34" s="51">
        <f t="shared" si="18"/>
        <v>16418680</v>
      </c>
      <c r="S34" s="51">
        <f t="shared" si="19"/>
        <v>15925590.99</v>
      </c>
      <c r="T34" s="76">
        <f aca="true" t="shared" si="20" ref="T34:T40">S34/Q34*100</f>
        <v>32.356802315706155</v>
      </c>
      <c r="U34" s="76">
        <f>S34/R34*100</f>
        <v>96.99678043545524</v>
      </c>
    </row>
    <row r="35" spans="1:21" s="4" customFormat="1" ht="12.75">
      <c r="A35" s="31" t="s">
        <v>58</v>
      </c>
      <c r="B35" s="28" t="s">
        <v>57</v>
      </c>
      <c r="C35" s="106">
        <v>2372300</v>
      </c>
      <c r="D35" s="106">
        <v>755229</v>
      </c>
      <c r="E35" s="106">
        <v>755229</v>
      </c>
      <c r="F35" s="106">
        <v>755229</v>
      </c>
      <c r="G35" s="106">
        <v>588317.05</v>
      </c>
      <c r="H35" s="78"/>
      <c r="I35" s="76">
        <f t="shared" si="16"/>
        <v>24.799437254984618</v>
      </c>
      <c r="J35" s="76">
        <f t="shared" si="17"/>
        <v>77.89916038711438</v>
      </c>
      <c r="K35" s="76">
        <f t="shared" si="15"/>
        <v>77.89916038711438</v>
      </c>
      <c r="L35" s="51">
        <v>0</v>
      </c>
      <c r="M35" s="51">
        <v>0</v>
      </c>
      <c r="N35" s="51">
        <v>0</v>
      </c>
      <c r="O35" s="80">
        <v>0</v>
      </c>
      <c r="P35" s="76">
        <v>0</v>
      </c>
      <c r="Q35" s="51">
        <f t="shared" si="18"/>
        <v>2372300</v>
      </c>
      <c r="R35" s="51">
        <f t="shared" si="18"/>
        <v>755229</v>
      </c>
      <c r="S35" s="51">
        <f t="shared" si="19"/>
        <v>588317.05</v>
      </c>
      <c r="T35" s="76">
        <f t="shared" si="20"/>
        <v>24.799437254984618</v>
      </c>
      <c r="U35" s="76">
        <f t="shared" si="3"/>
        <v>77.89916038711438</v>
      </c>
    </row>
    <row r="36" spans="1:21" s="4" customFormat="1" ht="12.75">
      <c r="A36" s="31" t="s">
        <v>60</v>
      </c>
      <c r="B36" s="34" t="s">
        <v>59</v>
      </c>
      <c r="C36" s="106">
        <v>289160</v>
      </c>
      <c r="D36" s="106">
        <v>1380824</v>
      </c>
      <c r="E36" s="106">
        <v>1380824</v>
      </c>
      <c r="F36" s="106">
        <v>1380824</v>
      </c>
      <c r="G36" s="106">
        <v>390784</v>
      </c>
      <c r="H36" s="76"/>
      <c r="I36" s="76">
        <f t="shared" si="16"/>
        <v>135.14455664683913</v>
      </c>
      <c r="J36" s="76">
        <f t="shared" si="17"/>
        <v>28.300782721041926</v>
      </c>
      <c r="K36" s="76">
        <f t="shared" si="15"/>
        <v>28.300782721041926</v>
      </c>
      <c r="L36" s="51">
        <v>0</v>
      </c>
      <c r="M36" s="51">
        <v>0</v>
      </c>
      <c r="N36" s="51">
        <v>0</v>
      </c>
      <c r="O36" s="80">
        <v>0</v>
      </c>
      <c r="P36" s="76">
        <v>0</v>
      </c>
      <c r="Q36" s="51">
        <f t="shared" si="18"/>
        <v>289160</v>
      </c>
      <c r="R36" s="51">
        <f t="shared" si="18"/>
        <v>1380824</v>
      </c>
      <c r="S36" s="51">
        <f t="shared" si="19"/>
        <v>390784</v>
      </c>
      <c r="T36" s="76">
        <f t="shared" si="20"/>
        <v>135.14455664683913</v>
      </c>
      <c r="U36" s="76">
        <f>S36/R36*100</f>
        <v>28.300782721041926</v>
      </c>
    </row>
    <row r="37" spans="1:21" ht="16.5" customHeight="1">
      <c r="A37" s="31" t="s">
        <v>62</v>
      </c>
      <c r="B37" s="34" t="s">
        <v>61</v>
      </c>
      <c r="C37" s="106">
        <v>20438400</v>
      </c>
      <c r="D37" s="106">
        <v>12215653</v>
      </c>
      <c r="E37" s="106">
        <v>12215653</v>
      </c>
      <c r="F37" s="106">
        <v>12215653</v>
      </c>
      <c r="G37" s="106">
        <v>11817082.08</v>
      </c>
      <c r="H37" s="76"/>
      <c r="I37" s="76">
        <f t="shared" si="16"/>
        <v>57.818038985439166</v>
      </c>
      <c r="J37" s="76">
        <f t="shared" si="17"/>
        <v>96.73721151051032</v>
      </c>
      <c r="K37" s="76">
        <f t="shared" si="15"/>
        <v>96.73721151051032</v>
      </c>
      <c r="L37" s="51">
        <v>0</v>
      </c>
      <c r="M37" s="51">
        <v>0</v>
      </c>
      <c r="N37" s="51">
        <v>0</v>
      </c>
      <c r="O37" s="80">
        <v>0</v>
      </c>
      <c r="P37" s="76">
        <v>0</v>
      </c>
      <c r="Q37" s="51">
        <f t="shared" si="18"/>
        <v>20438400</v>
      </c>
      <c r="R37" s="51">
        <f t="shared" si="18"/>
        <v>12215653</v>
      </c>
      <c r="S37" s="51">
        <f t="shared" si="19"/>
        <v>11817082.08</v>
      </c>
      <c r="T37" s="76">
        <f t="shared" si="20"/>
        <v>57.818038985439166</v>
      </c>
      <c r="U37" s="76">
        <f>S37/R37*100</f>
        <v>96.73721151051032</v>
      </c>
    </row>
    <row r="38" spans="1:21" ht="16.5" customHeight="1">
      <c r="A38" s="31" t="s">
        <v>64</v>
      </c>
      <c r="B38" s="34" t="s">
        <v>63</v>
      </c>
      <c r="C38" s="106">
        <v>21802826</v>
      </c>
      <c r="D38" s="106">
        <v>21571017</v>
      </c>
      <c r="E38" s="106"/>
      <c r="F38" s="106">
        <v>21571017</v>
      </c>
      <c r="G38" s="106">
        <v>21309537.8</v>
      </c>
      <c r="H38" s="76"/>
      <c r="I38" s="76">
        <f t="shared" si="16"/>
        <v>97.73750338602896</v>
      </c>
      <c r="J38" s="76">
        <f t="shared" si="17"/>
        <v>98.78782164049103</v>
      </c>
      <c r="K38" s="76">
        <f t="shared" si="15"/>
        <v>98.78782164049103</v>
      </c>
      <c r="L38" s="51">
        <v>0</v>
      </c>
      <c r="M38" s="51">
        <v>0</v>
      </c>
      <c r="N38" s="51">
        <v>0</v>
      </c>
      <c r="O38" s="80">
        <v>0</v>
      </c>
      <c r="P38" s="76">
        <v>0</v>
      </c>
      <c r="Q38" s="51">
        <f t="shared" si="18"/>
        <v>21802826</v>
      </c>
      <c r="R38" s="51">
        <f t="shared" si="18"/>
        <v>21571017</v>
      </c>
      <c r="S38" s="51">
        <f t="shared" si="19"/>
        <v>21309537.8</v>
      </c>
      <c r="T38" s="76">
        <f t="shared" si="20"/>
        <v>97.73750338602896</v>
      </c>
      <c r="U38" s="76">
        <f>S38/R38*100</f>
        <v>98.78782164049103</v>
      </c>
    </row>
    <row r="39" spans="1:21" ht="16.5" customHeight="1">
      <c r="A39" s="31" t="s">
        <v>66</v>
      </c>
      <c r="B39" s="34" t="s">
        <v>65</v>
      </c>
      <c r="C39" s="106">
        <v>5193560</v>
      </c>
      <c r="D39" s="106">
        <v>4193560</v>
      </c>
      <c r="E39" s="106">
        <v>4193560</v>
      </c>
      <c r="F39" s="106">
        <v>4193560</v>
      </c>
      <c r="G39" s="106">
        <v>4067643.32</v>
      </c>
      <c r="H39" s="76"/>
      <c r="I39" s="76">
        <v>0</v>
      </c>
      <c r="J39" s="76">
        <f t="shared" si="17"/>
        <v>96.99737979187134</v>
      </c>
      <c r="K39" s="76">
        <f t="shared" si="15"/>
        <v>96.99737979187134</v>
      </c>
      <c r="L39" s="51">
        <v>0</v>
      </c>
      <c r="M39" s="51">
        <v>0</v>
      </c>
      <c r="N39" s="51">
        <v>0</v>
      </c>
      <c r="O39" s="80">
        <v>0</v>
      </c>
      <c r="P39" s="76">
        <v>0</v>
      </c>
      <c r="Q39" s="51">
        <f t="shared" si="18"/>
        <v>5193560</v>
      </c>
      <c r="R39" s="51">
        <f t="shared" si="18"/>
        <v>4193560</v>
      </c>
      <c r="S39" s="51">
        <f t="shared" si="19"/>
        <v>4067643.32</v>
      </c>
      <c r="T39" s="76">
        <f t="shared" si="20"/>
        <v>78.32090743151133</v>
      </c>
      <c r="U39" s="76">
        <f>S39/R39*100</f>
        <v>96.99737979187134</v>
      </c>
    </row>
    <row r="40" spans="1:21" ht="25.5">
      <c r="A40" s="31" t="s">
        <v>68</v>
      </c>
      <c r="B40" s="32" t="s">
        <v>67</v>
      </c>
      <c r="C40" s="106">
        <v>6025386</v>
      </c>
      <c r="D40" s="106">
        <v>6099036</v>
      </c>
      <c r="E40" s="106">
        <v>6099036</v>
      </c>
      <c r="F40" s="106">
        <v>6099036</v>
      </c>
      <c r="G40" s="106">
        <v>6013446.44</v>
      </c>
      <c r="H40" s="76">
        <f>G40/E40*100</f>
        <v>98.59667068697414</v>
      </c>
      <c r="I40" s="76">
        <f t="shared" si="16"/>
        <v>99.80184572407478</v>
      </c>
      <c r="J40" s="76">
        <f t="shared" si="17"/>
        <v>98.59667068697414</v>
      </c>
      <c r="K40" s="76">
        <f t="shared" si="15"/>
        <v>98.59667068697414</v>
      </c>
      <c r="L40" s="51">
        <v>57740</v>
      </c>
      <c r="M40" s="51">
        <v>360579.7</v>
      </c>
      <c r="N40" s="51">
        <v>357098.28</v>
      </c>
      <c r="O40" s="80">
        <f>N40/L40*100</f>
        <v>618.459092483547</v>
      </c>
      <c r="P40" s="76">
        <f>N40/M40*100</f>
        <v>99.03449362235312</v>
      </c>
      <c r="Q40" s="51">
        <f aca="true" t="shared" si="21" ref="Q40:R42">L40+C40</f>
        <v>6083126</v>
      </c>
      <c r="R40" s="51">
        <f t="shared" si="21"/>
        <v>6459615.7</v>
      </c>
      <c r="S40" s="51">
        <f t="shared" si="19"/>
        <v>6370544.720000001</v>
      </c>
      <c r="T40" s="76">
        <f t="shared" si="20"/>
        <v>104.72485232099417</v>
      </c>
      <c r="U40" s="76">
        <f t="shared" si="3"/>
        <v>98.6211102310622</v>
      </c>
    </row>
    <row r="41" spans="1:21" ht="12.75">
      <c r="A41" s="31" t="s">
        <v>70</v>
      </c>
      <c r="B41" s="32" t="s">
        <v>69</v>
      </c>
      <c r="C41" s="102">
        <v>0</v>
      </c>
      <c r="D41" s="102">
        <v>41040</v>
      </c>
      <c r="E41" s="102">
        <v>41040</v>
      </c>
      <c r="F41" s="102">
        <v>41040</v>
      </c>
      <c r="G41" s="102">
        <v>40917</v>
      </c>
      <c r="H41" s="76">
        <f>G41/E41*100</f>
        <v>99.70029239766082</v>
      </c>
      <c r="I41" s="76">
        <v>0</v>
      </c>
      <c r="J41" s="76">
        <f t="shared" si="17"/>
        <v>99.70029239766082</v>
      </c>
      <c r="K41" s="76">
        <v>0</v>
      </c>
      <c r="L41" s="51">
        <v>0</v>
      </c>
      <c r="M41" s="51">
        <v>0</v>
      </c>
      <c r="N41" s="51">
        <v>0</v>
      </c>
      <c r="O41" s="80">
        <v>0</v>
      </c>
      <c r="P41" s="76">
        <v>0</v>
      </c>
      <c r="Q41" s="51">
        <f t="shared" si="21"/>
        <v>0</v>
      </c>
      <c r="R41" s="51">
        <f t="shared" si="21"/>
        <v>41040</v>
      </c>
      <c r="S41" s="51">
        <f t="shared" si="19"/>
        <v>40917</v>
      </c>
      <c r="T41" s="76">
        <v>0</v>
      </c>
      <c r="U41" s="76">
        <f t="shared" si="3"/>
        <v>99.70029239766082</v>
      </c>
    </row>
    <row r="42" spans="1:21" ht="12.75">
      <c r="A42" s="31">
        <v>3131</v>
      </c>
      <c r="B42" s="34" t="s">
        <v>71</v>
      </c>
      <c r="C42" s="106">
        <v>1101934</v>
      </c>
      <c r="D42" s="106">
        <v>1125154</v>
      </c>
      <c r="E42" s="106">
        <v>1125154</v>
      </c>
      <c r="F42" s="106">
        <v>1125154</v>
      </c>
      <c r="G42" s="106">
        <v>1115400.02</v>
      </c>
      <c r="H42" s="76"/>
      <c r="I42" s="76">
        <f t="shared" si="16"/>
        <v>101.22203507651093</v>
      </c>
      <c r="J42" s="76">
        <f t="shared" si="17"/>
        <v>99.13309822477633</v>
      </c>
      <c r="K42" s="76">
        <f>G42/F42*100</f>
        <v>99.13309822477633</v>
      </c>
      <c r="L42" s="60">
        <v>0</v>
      </c>
      <c r="M42" s="60">
        <v>0</v>
      </c>
      <c r="N42" s="60">
        <v>0</v>
      </c>
      <c r="O42" s="80">
        <v>0</v>
      </c>
      <c r="P42" s="76">
        <v>0</v>
      </c>
      <c r="Q42" s="51">
        <f t="shared" si="21"/>
        <v>1101934</v>
      </c>
      <c r="R42" s="51">
        <f t="shared" si="21"/>
        <v>1125154</v>
      </c>
      <c r="S42" s="51">
        <f t="shared" si="19"/>
        <v>1115400.02</v>
      </c>
      <c r="T42" s="76">
        <v>0</v>
      </c>
      <c r="U42" s="76">
        <f t="shared" si="3"/>
        <v>99.13309822477633</v>
      </c>
    </row>
    <row r="43" spans="1:21" ht="12.75">
      <c r="A43" s="31">
        <v>3143</v>
      </c>
      <c r="B43" s="34" t="s">
        <v>72</v>
      </c>
      <c r="C43" s="102">
        <v>0</v>
      </c>
      <c r="D43" s="102">
        <v>31960</v>
      </c>
      <c r="E43" s="102">
        <v>31960</v>
      </c>
      <c r="F43" s="102">
        <v>31960</v>
      </c>
      <c r="G43" s="102">
        <v>14599.02</v>
      </c>
      <c r="H43" s="76">
        <f>G43/E43*100</f>
        <v>45.679036295369215</v>
      </c>
      <c r="I43" s="76">
        <v>0</v>
      </c>
      <c r="J43" s="76">
        <f aca="true" t="shared" si="22" ref="J43:J56">G43/D43*100</f>
        <v>45.679036295369215</v>
      </c>
      <c r="K43" s="76">
        <v>0</v>
      </c>
      <c r="L43" s="51">
        <v>0</v>
      </c>
      <c r="M43" s="51">
        <v>0</v>
      </c>
      <c r="N43" s="51">
        <v>0</v>
      </c>
      <c r="O43" s="80">
        <v>0</v>
      </c>
      <c r="P43" s="76">
        <v>0</v>
      </c>
      <c r="Q43" s="51">
        <f aca="true" t="shared" si="23" ref="Q43:R47">L43+C43</f>
        <v>0</v>
      </c>
      <c r="R43" s="51">
        <f t="shared" si="23"/>
        <v>31960</v>
      </c>
      <c r="S43" s="51">
        <f aca="true" t="shared" si="24" ref="S43:S54">N43+G43</f>
        <v>14599.02</v>
      </c>
      <c r="T43" s="76">
        <v>0</v>
      </c>
      <c r="U43" s="76">
        <f t="shared" si="3"/>
        <v>45.679036295369215</v>
      </c>
    </row>
    <row r="44" spans="1:21" ht="25.5">
      <c r="A44" s="31">
        <v>3181</v>
      </c>
      <c r="B44" s="32" t="s">
        <v>73</v>
      </c>
      <c r="C44" s="106">
        <v>394312</v>
      </c>
      <c r="D44" s="106">
        <v>219974</v>
      </c>
      <c r="E44" s="106">
        <v>219974</v>
      </c>
      <c r="F44" s="106">
        <v>219974</v>
      </c>
      <c r="G44" s="106">
        <v>217930.93</v>
      </c>
      <c r="H44" s="76"/>
      <c r="I44" s="76">
        <f aca="true" t="shared" si="25" ref="I44:I49">G44/C44*100</f>
        <v>55.26865274199111</v>
      </c>
      <c r="J44" s="76">
        <f t="shared" si="22"/>
        <v>99.07122205351541</v>
      </c>
      <c r="K44" s="76">
        <f aca="true" t="shared" si="26" ref="K44:K56">G44/F44*100</f>
        <v>99.07122205351541</v>
      </c>
      <c r="L44" s="51">
        <v>0</v>
      </c>
      <c r="M44" s="51">
        <v>0</v>
      </c>
      <c r="N44" s="51">
        <v>0</v>
      </c>
      <c r="O44" s="80">
        <v>0</v>
      </c>
      <c r="P44" s="76">
        <v>0</v>
      </c>
      <c r="Q44" s="51">
        <f t="shared" si="23"/>
        <v>394312</v>
      </c>
      <c r="R44" s="51">
        <f t="shared" si="23"/>
        <v>219974</v>
      </c>
      <c r="S44" s="51">
        <f t="shared" si="24"/>
        <v>217930.93</v>
      </c>
      <c r="T44" s="76">
        <f aca="true" t="shared" si="27" ref="T44:T49">S44/Q44*100</f>
        <v>55.26865274199111</v>
      </c>
      <c r="U44" s="76">
        <f aca="true" t="shared" si="28" ref="U44:U52">S44/R44*100</f>
        <v>99.07122205351541</v>
      </c>
    </row>
    <row r="45" spans="1:21" ht="25.5">
      <c r="A45" s="31">
        <v>3202</v>
      </c>
      <c r="B45" s="32" t="s">
        <v>74</v>
      </c>
      <c r="C45" s="106">
        <v>301661</v>
      </c>
      <c r="D45" s="106">
        <v>322061</v>
      </c>
      <c r="E45" s="106">
        <v>322061</v>
      </c>
      <c r="F45" s="106">
        <v>322061</v>
      </c>
      <c r="G45" s="106">
        <v>305160.13</v>
      </c>
      <c r="H45" s="76">
        <f>G45/E45*100</f>
        <v>94.75227674260466</v>
      </c>
      <c r="I45" s="76">
        <f t="shared" si="25"/>
        <v>101.1599543858835</v>
      </c>
      <c r="J45" s="76">
        <f t="shared" si="22"/>
        <v>94.75227674260466</v>
      </c>
      <c r="K45" s="76">
        <f t="shared" si="26"/>
        <v>94.75227674260466</v>
      </c>
      <c r="L45" s="51">
        <v>0</v>
      </c>
      <c r="M45" s="51">
        <v>0</v>
      </c>
      <c r="N45" s="51">
        <v>0</v>
      </c>
      <c r="O45" s="80">
        <v>0</v>
      </c>
      <c r="P45" s="76">
        <v>0</v>
      </c>
      <c r="Q45" s="51">
        <f t="shared" si="23"/>
        <v>301661</v>
      </c>
      <c r="R45" s="51">
        <f t="shared" si="23"/>
        <v>322061</v>
      </c>
      <c r="S45" s="51">
        <f t="shared" si="24"/>
        <v>305160.13</v>
      </c>
      <c r="T45" s="76">
        <f t="shared" si="27"/>
        <v>101.1599543858835</v>
      </c>
      <c r="U45" s="76">
        <f t="shared" si="28"/>
        <v>94.75227674260466</v>
      </c>
    </row>
    <row r="46" spans="1:21" ht="12.75">
      <c r="A46" s="31">
        <v>3240</v>
      </c>
      <c r="B46" s="13" t="s">
        <v>30</v>
      </c>
      <c r="C46" s="106">
        <v>83826</v>
      </c>
      <c r="D46" s="102">
        <v>42225</v>
      </c>
      <c r="E46" s="102">
        <v>42225</v>
      </c>
      <c r="F46" s="102">
        <v>42225</v>
      </c>
      <c r="G46" s="102">
        <v>42224.88</v>
      </c>
      <c r="H46" s="76">
        <f>G46/E46*100</f>
        <v>99.9997158081705</v>
      </c>
      <c r="I46" s="76">
        <f t="shared" si="25"/>
        <v>50.37205640254814</v>
      </c>
      <c r="J46" s="76">
        <f t="shared" si="22"/>
        <v>99.9997158081705</v>
      </c>
      <c r="K46" s="76">
        <f t="shared" si="26"/>
        <v>99.9997158081705</v>
      </c>
      <c r="L46" s="51">
        <v>0</v>
      </c>
      <c r="M46" s="51">
        <v>42224.87</v>
      </c>
      <c r="N46" s="51">
        <v>42224.86</v>
      </c>
      <c r="O46" s="80">
        <v>0</v>
      </c>
      <c r="P46" s="76">
        <f>N46/M46*100</f>
        <v>99.99997631727463</v>
      </c>
      <c r="Q46" s="51">
        <f t="shared" si="23"/>
        <v>83826</v>
      </c>
      <c r="R46" s="51">
        <f t="shared" si="23"/>
        <v>84449.87</v>
      </c>
      <c r="S46" s="51">
        <f t="shared" si="24"/>
        <v>84449.73999999999</v>
      </c>
      <c r="T46" s="76">
        <f t="shared" si="27"/>
        <v>100.74408894615034</v>
      </c>
      <c r="U46" s="76">
        <f t="shared" si="28"/>
        <v>99.99984606252205</v>
      </c>
    </row>
    <row r="47" spans="1:21" ht="13.5" thickBot="1">
      <c r="A47" s="31" t="s">
        <v>76</v>
      </c>
      <c r="B47" s="13" t="s">
        <v>75</v>
      </c>
      <c r="C47" s="106">
        <v>1305347</v>
      </c>
      <c r="D47" s="106">
        <v>1953759</v>
      </c>
      <c r="E47" s="106">
        <v>1953759</v>
      </c>
      <c r="F47" s="106">
        <v>1953759</v>
      </c>
      <c r="G47" s="106">
        <v>1953208.09</v>
      </c>
      <c r="H47" s="76"/>
      <c r="I47" s="76">
        <f t="shared" si="25"/>
        <v>149.6313309794254</v>
      </c>
      <c r="J47" s="76">
        <f t="shared" si="22"/>
        <v>99.97180256111425</v>
      </c>
      <c r="K47" s="76">
        <f t="shared" si="26"/>
        <v>99.97180256111425</v>
      </c>
      <c r="L47" s="51">
        <v>0</v>
      </c>
      <c r="M47" s="51">
        <v>0</v>
      </c>
      <c r="N47" s="51">
        <v>0</v>
      </c>
      <c r="O47" s="80">
        <v>0</v>
      </c>
      <c r="P47" s="76">
        <v>0</v>
      </c>
      <c r="Q47" s="51">
        <f t="shared" si="23"/>
        <v>1305347</v>
      </c>
      <c r="R47" s="51">
        <f t="shared" si="23"/>
        <v>1953759</v>
      </c>
      <c r="S47" s="51">
        <f t="shared" si="24"/>
        <v>1953208.09</v>
      </c>
      <c r="T47" s="76">
        <f t="shared" si="27"/>
        <v>149.6313309794254</v>
      </c>
      <c r="U47" s="76">
        <f t="shared" si="28"/>
        <v>99.97180256111425</v>
      </c>
    </row>
    <row r="48" spans="1:207" s="15" customFormat="1" ht="13.5" thickBot="1">
      <c r="A48" s="35">
        <v>4000</v>
      </c>
      <c r="B48" s="36" t="s">
        <v>87</v>
      </c>
      <c r="C48" s="105">
        <f>C49</f>
        <v>23691</v>
      </c>
      <c r="D48" s="105">
        <f>D49</f>
        <v>143723</v>
      </c>
      <c r="E48" s="105">
        <f>E49</f>
        <v>143723</v>
      </c>
      <c r="F48" s="105">
        <f>F49</f>
        <v>143723</v>
      </c>
      <c r="G48" s="105">
        <f>G49</f>
        <v>132516</v>
      </c>
      <c r="H48" s="75">
        <f>G48/E48*100</f>
        <v>92.20236148702713</v>
      </c>
      <c r="I48" s="75">
        <f t="shared" si="25"/>
        <v>559.3516525262758</v>
      </c>
      <c r="J48" s="75">
        <f t="shared" si="22"/>
        <v>92.20236148702713</v>
      </c>
      <c r="K48" s="75">
        <f t="shared" si="26"/>
        <v>92.20236148702713</v>
      </c>
      <c r="L48" s="50">
        <f>L49</f>
        <v>0</v>
      </c>
      <c r="M48" s="50">
        <f>M49</f>
        <v>0</v>
      </c>
      <c r="N48" s="50">
        <f>N49</f>
        <v>0</v>
      </c>
      <c r="O48" s="80">
        <v>0</v>
      </c>
      <c r="P48" s="76">
        <v>0</v>
      </c>
      <c r="Q48" s="50">
        <f>L48+C48</f>
        <v>23691</v>
      </c>
      <c r="R48" s="50">
        <f>M48+D48</f>
        <v>143723</v>
      </c>
      <c r="S48" s="50">
        <f t="shared" si="24"/>
        <v>132516</v>
      </c>
      <c r="T48" s="75">
        <f t="shared" si="27"/>
        <v>559.3516525262758</v>
      </c>
      <c r="U48" s="75">
        <f t="shared" si="28"/>
        <v>92.20236148702713</v>
      </c>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row>
    <row r="49" spans="1:207" s="11" customFormat="1" ht="15.75" customHeight="1" thickBot="1">
      <c r="A49" s="24">
        <v>4040</v>
      </c>
      <c r="B49" s="32" t="s">
        <v>77</v>
      </c>
      <c r="C49" s="106">
        <v>23691</v>
      </c>
      <c r="D49" s="106">
        <v>143723</v>
      </c>
      <c r="E49" s="106">
        <v>143723</v>
      </c>
      <c r="F49" s="106">
        <v>143723</v>
      </c>
      <c r="G49" s="106">
        <v>132516</v>
      </c>
      <c r="H49" s="76">
        <f>G49/E49*100</f>
        <v>92.20236148702713</v>
      </c>
      <c r="I49" s="76">
        <f t="shared" si="25"/>
        <v>559.3516525262758</v>
      </c>
      <c r="J49" s="76">
        <f t="shared" si="22"/>
        <v>92.20236148702713</v>
      </c>
      <c r="K49" s="76">
        <f t="shared" si="26"/>
        <v>92.20236148702713</v>
      </c>
      <c r="L49" s="51">
        <v>0</v>
      </c>
      <c r="M49" s="51">
        <v>0</v>
      </c>
      <c r="N49" s="51">
        <v>0</v>
      </c>
      <c r="O49" s="80">
        <v>0</v>
      </c>
      <c r="P49" s="76">
        <v>0</v>
      </c>
      <c r="Q49" s="51">
        <f>L49+C49</f>
        <v>23691</v>
      </c>
      <c r="R49" s="51">
        <f>M49+D49</f>
        <v>143723</v>
      </c>
      <c r="S49" s="51">
        <f t="shared" si="24"/>
        <v>132516</v>
      </c>
      <c r="T49" s="76">
        <f t="shared" si="27"/>
        <v>559.3516525262758</v>
      </c>
      <c r="U49" s="76">
        <f t="shared" si="28"/>
        <v>92.20236148702713</v>
      </c>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row>
    <row r="50" spans="1:207" s="10" customFormat="1" ht="12.75">
      <c r="A50" s="35">
        <v>6000</v>
      </c>
      <c r="B50" s="37" t="s">
        <v>88</v>
      </c>
      <c r="C50" s="105">
        <f>C52+C51</f>
        <v>1022377</v>
      </c>
      <c r="D50" s="105">
        <f aca="true" t="shared" si="29" ref="D50:U50">D52+D51</f>
        <v>3057234</v>
      </c>
      <c r="E50" s="105">
        <f t="shared" si="29"/>
        <v>2936924</v>
      </c>
      <c r="F50" s="105">
        <f t="shared" si="29"/>
        <v>3057234</v>
      </c>
      <c r="G50" s="105">
        <f t="shared" si="29"/>
        <v>3054648.72</v>
      </c>
      <c r="H50" s="50">
        <f t="shared" si="29"/>
        <v>0</v>
      </c>
      <c r="I50" s="50">
        <f t="shared" si="29"/>
        <v>287.05057918947705</v>
      </c>
      <c r="J50" s="50">
        <f t="shared" si="29"/>
        <v>199.59281554619844</v>
      </c>
      <c r="K50" s="50">
        <f t="shared" si="29"/>
        <v>199.59281554619844</v>
      </c>
      <c r="L50" s="50">
        <f t="shared" si="29"/>
        <v>26741</v>
      </c>
      <c r="M50" s="50">
        <f t="shared" si="29"/>
        <v>44330</v>
      </c>
      <c r="N50" s="50">
        <f t="shared" si="29"/>
        <v>44329</v>
      </c>
      <c r="O50" s="80">
        <f>N50/L50*100</f>
        <v>165.7716614935866</v>
      </c>
      <c r="P50" s="76">
        <f>N50/M50*100</f>
        <v>99.99774419129258</v>
      </c>
      <c r="Q50" s="50">
        <f t="shared" si="29"/>
        <v>1049118</v>
      </c>
      <c r="R50" s="50">
        <f t="shared" si="29"/>
        <v>3101564</v>
      </c>
      <c r="S50" s="50">
        <f t="shared" si="29"/>
        <v>3098977.72</v>
      </c>
      <c r="T50" s="101">
        <f t="shared" si="29"/>
        <v>283.95929723825157</v>
      </c>
      <c r="U50" s="101">
        <f t="shared" si="29"/>
        <v>199.59388821333914</v>
      </c>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row>
    <row r="51" spans="1:21" s="4" customFormat="1" ht="12.75">
      <c r="A51" s="99">
        <v>6010</v>
      </c>
      <c r="B51" s="100" t="s">
        <v>93</v>
      </c>
      <c r="C51" s="105"/>
      <c r="D51" s="102">
        <v>120310</v>
      </c>
      <c r="E51" s="102"/>
      <c r="F51" s="102">
        <v>120310</v>
      </c>
      <c r="G51" s="102">
        <v>119909.62</v>
      </c>
      <c r="H51" s="74"/>
      <c r="I51" s="76">
        <v>0</v>
      </c>
      <c r="J51" s="76">
        <f>G51/D51*100</f>
        <v>99.66720970825368</v>
      </c>
      <c r="K51" s="76">
        <f>G51/F51*100</f>
        <v>99.66720970825368</v>
      </c>
      <c r="L51" s="50"/>
      <c r="M51" s="50"/>
      <c r="N51" s="50"/>
      <c r="O51" s="80">
        <v>0</v>
      </c>
      <c r="P51" s="76">
        <v>0</v>
      </c>
      <c r="Q51" s="51">
        <f>L51+C51</f>
        <v>0</v>
      </c>
      <c r="R51" s="51">
        <f>M51+D51</f>
        <v>120310</v>
      </c>
      <c r="S51" s="51">
        <f>N51+G51</f>
        <v>119909.62</v>
      </c>
      <c r="T51" s="76">
        <v>0</v>
      </c>
      <c r="U51" s="76">
        <f>S51/R51*100</f>
        <v>99.66720970825368</v>
      </c>
    </row>
    <row r="52" spans="1:21" s="4" customFormat="1" ht="13.5" customHeight="1" thickBot="1">
      <c r="A52" s="38">
        <v>6060</v>
      </c>
      <c r="B52" s="32" t="s">
        <v>78</v>
      </c>
      <c r="C52" s="106">
        <v>1022377</v>
      </c>
      <c r="D52" s="106">
        <v>2936924</v>
      </c>
      <c r="E52" s="106">
        <v>2936924</v>
      </c>
      <c r="F52" s="106">
        <v>2936924</v>
      </c>
      <c r="G52" s="106">
        <v>2934739.1</v>
      </c>
      <c r="H52" s="76"/>
      <c r="I52" s="76">
        <f>G52/C52*100</f>
        <v>287.05057918947705</v>
      </c>
      <c r="J52" s="76">
        <f t="shared" si="22"/>
        <v>99.92560583794474</v>
      </c>
      <c r="K52" s="76">
        <f t="shared" si="26"/>
        <v>99.92560583794474</v>
      </c>
      <c r="L52" s="51">
        <v>26741</v>
      </c>
      <c r="M52" s="51">
        <v>44330</v>
      </c>
      <c r="N52" s="51">
        <v>44329</v>
      </c>
      <c r="O52" s="80">
        <f>N52/L52*100</f>
        <v>165.7716614935866</v>
      </c>
      <c r="P52" s="76">
        <f>N52/M52*100</f>
        <v>99.99774419129258</v>
      </c>
      <c r="Q52" s="51">
        <f aca="true" t="shared" si="30" ref="Q52:R54">L52+C52</f>
        <v>1049118</v>
      </c>
      <c r="R52" s="51">
        <f t="shared" si="30"/>
        <v>2981254</v>
      </c>
      <c r="S52" s="51">
        <f t="shared" si="24"/>
        <v>2979068.1</v>
      </c>
      <c r="T52" s="76">
        <f>S52/Q52*100</f>
        <v>283.95929723825157</v>
      </c>
      <c r="U52" s="76">
        <f t="shared" si="28"/>
        <v>99.92667850508545</v>
      </c>
    </row>
    <row r="53" spans="1:207" s="10" customFormat="1" ht="12.75">
      <c r="A53" s="35">
        <v>7400</v>
      </c>
      <c r="B53" s="30" t="s">
        <v>89</v>
      </c>
      <c r="C53" s="105">
        <f aca="true" t="shared" si="31" ref="C53:H53">C54</f>
        <v>0</v>
      </c>
      <c r="D53" s="105">
        <f t="shared" si="31"/>
        <v>190000</v>
      </c>
      <c r="E53" s="105">
        <f t="shared" si="31"/>
        <v>190000</v>
      </c>
      <c r="F53" s="105">
        <f t="shared" si="31"/>
        <v>190000</v>
      </c>
      <c r="G53" s="105">
        <f t="shared" si="31"/>
        <v>189677</v>
      </c>
      <c r="H53" s="74">
        <f t="shared" si="31"/>
        <v>0</v>
      </c>
      <c r="I53" s="75">
        <v>0</v>
      </c>
      <c r="J53" s="76">
        <f t="shared" si="22"/>
        <v>99.83</v>
      </c>
      <c r="K53" s="76">
        <f t="shared" si="26"/>
        <v>99.83</v>
      </c>
      <c r="L53" s="50">
        <f>L54</f>
        <v>0</v>
      </c>
      <c r="M53" s="50">
        <f>M54</f>
        <v>0</v>
      </c>
      <c r="N53" s="51">
        <f>N54</f>
        <v>0</v>
      </c>
      <c r="O53" s="80">
        <v>0</v>
      </c>
      <c r="P53" s="76">
        <v>0</v>
      </c>
      <c r="Q53" s="50">
        <f t="shared" si="30"/>
        <v>0</v>
      </c>
      <c r="R53" s="50">
        <f t="shared" si="30"/>
        <v>190000</v>
      </c>
      <c r="S53" s="50">
        <f t="shared" si="24"/>
        <v>189677</v>
      </c>
      <c r="T53" s="75">
        <v>0</v>
      </c>
      <c r="U53" s="75">
        <f aca="true" t="shared" si="32" ref="U53:U61">S53/R53*100</f>
        <v>99.83</v>
      </c>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row>
    <row r="54" spans="1:21" s="4" customFormat="1" ht="12.75">
      <c r="A54" s="24">
        <v>7500</v>
      </c>
      <c r="B54" s="13" t="s">
        <v>79</v>
      </c>
      <c r="C54" s="102">
        <v>0</v>
      </c>
      <c r="D54" s="102">
        <v>190000</v>
      </c>
      <c r="E54" s="102">
        <v>190000</v>
      </c>
      <c r="F54" s="102">
        <v>190000</v>
      </c>
      <c r="G54" s="102">
        <v>189677</v>
      </c>
      <c r="H54" s="76"/>
      <c r="I54" s="76">
        <v>0</v>
      </c>
      <c r="J54" s="76">
        <f t="shared" si="22"/>
        <v>99.83</v>
      </c>
      <c r="K54" s="76">
        <f t="shared" si="26"/>
        <v>99.83</v>
      </c>
      <c r="L54" s="51">
        <v>0</v>
      </c>
      <c r="M54" s="51">
        <v>0</v>
      </c>
      <c r="N54" s="51">
        <v>0</v>
      </c>
      <c r="O54" s="80">
        <v>0</v>
      </c>
      <c r="P54" s="76">
        <v>0</v>
      </c>
      <c r="Q54" s="51">
        <f t="shared" si="30"/>
        <v>0</v>
      </c>
      <c r="R54" s="51">
        <f t="shared" si="30"/>
        <v>190000</v>
      </c>
      <c r="S54" s="51">
        <f t="shared" si="24"/>
        <v>189677</v>
      </c>
      <c r="T54" s="76">
        <v>0</v>
      </c>
      <c r="U54" s="76">
        <f t="shared" si="32"/>
        <v>99.83</v>
      </c>
    </row>
    <row r="55" spans="1:21" s="4" customFormat="1" ht="12.75">
      <c r="A55" s="39">
        <v>8000</v>
      </c>
      <c r="B55" s="40" t="s">
        <v>90</v>
      </c>
      <c r="C55" s="105">
        <f>C56</f>
        <v>0</v>
      </c>
      <c r="D55" s="105">
        <f>D56</f>
        <v>638000</v>
      </c>
      <c r="E55" s="105">
        <f>E56</f>
        <v>0</v>
      </c>
      <c r="F55" s="105">
        <f>F56</f>
        <v>638000</v>
      </c>
      <c r="G55" s="105">
        <f>G56</f>
        <v>622615</v>
      </c>
      <c r="H55" s="75"/>
      <c r="I55" s="75">
        <v>0</v>
      </c>
      <c r="J55" s="76">
        <f t="shared" si="22"/>
        <v>97.5885579937304</v>
      </c>
      <c r="K55" s="76">
        <f t="shared" si="26"/>
        <v>97.5885579937304</v>
      </c>
      <c r="L55" s="50">
        <f>L56</f>
        <v>0</v>
      </c>
      <c r="M55" s="50">
        <f>M56</f>
        <v>0</v>
      </c>
      <c r="N55" s="50">
        <f>N56</f>
        <v>0</v>
      </c>
      <c r="O55" s="80">
        <v>0</v>
      </c>
      <c r="P55" s="76">
        <v>0</v>
      </c>
      <c r="Q55" s="50">
        <f aca="true" t="shared" si="33" ref="Q55:R57">L55+C55</f>
        <v>0</v>
      </c>
      <c r="R55" s="50">
        <f t="shared" si="33"/>
        <v>638000</v>
      </c>
      <c r="S55" s="50">
        <f>N55+G55</f>
        <v>622615</v>
      </c>
      <c r="T55" s="75">
        <v>0</v>
      </c>
      <c r="U55" s="75">
        <f t="shared" si="32"/>
        <v>97.5885579937304</v>
      </c>
    </row>
    <row r="56" spans="1:21" s="4" customFormat="1" ht="13.5" thickBot="1">
      <c r="A56" s="24">
        <v>8600</v>
      </c>
      <c r="B56" s="13" t="s">
        <v>24</v>
      </c>
      <c r="C56" s="102">
        <v>0</v>
      </c>
      <c r="D56" s="102">
        <v>638000</v>
      </c>
      <c r="E56" s="102"/>
      <c r="F56" s="102">
        <v>638000</v>
      </c>
      <c r="G56" s="102">
        <v>622615</v>
      </c>
      <c r="H56" s="76"/>
      <c r="I56" s="76">
        <v>0</v>
      </c>
      <c r="J56" s="76">
        <f t="shared" si="22"/>
        <v>97.5885579937304</v>
      </c>
      <c r="K56" s="76">
        <f t="shared" si="26"/>
        <v>97.5885579937304</v>
      </c>
      <c r="L56" s="51">
        <v>0</v>
      </c>
      <c r="M56" s="51">
        <v>0</v>
      </c>
      <c r="N56" s="51">
        <v>0</v>
      </c>
      <c r="O56" s="80">
        <v>0</v>
      </c>
      <c r="P56" s="76">
        <v>0</v>
      </c>
      <c r="Q56" s="51">
        <f t="shared" si="33"/>
        <v>0</v>
      </c>
      <c r="R56" s="51">
        <f t="shared" si="33"/>
        <v>638000</v>
      </c>
      <c r="S56" s="51">
        <f>N56+G56</f>
        <v>622615</v>
      </c>
      <c r="T56" s="76">
        <v>0</v>
      </c>
      <c r="U56" s="76">
        <f t="shared" si="32"/>
        <v>97.5885579937304</v>
      </c>
    </row>
    <row r="57" spans="1:207" s="7" customFormat="1" ht="15.75" thickBot="1">
      <c r="A57" s="41"/>
      <c r="B57" s="42" t="s">
        <v>25</v>
      </c>
      <c r="C57" s="105">
        <f>C14+C16+C19+C48+C50+C53+C55</f>
        <v>283693585</v>
      </c>
      <c r="D57" s="105">
        <f>D14+D16+D19+D48+D50+D53+D55</f>
        <v>339801164.89</v>
      </c>
      <c r="E57" s="105">
        <f>E14+E16+E19+E48+E50+E53+E55</f>
        <v>313147008.582</v>
      </c>
      <c r="F57" s="105">
        <f>F14+F16+F19+F48+F50+F53+F55</f>
        <v>339801164.90999997</v>
      </c>
      <c r="G57" s="105">
        <f>G14+G16+G19+G48+G50+G53+G55</f>
        <v>336214775.67999995</v>
      </c>
      <c r="H57" s="75">
        <f>G57/E57*100</f>
        <v>107.36643380451116</v>
      </c>
      <c r="I57" s="75">
        <f>G57/C57*100</f>
        <v>118.5133515373638</v>
      </c>
      <c r="J57" s="75">
        <f>G57/D57*100</f>
        <v>98.94456241456352</v>
      </c>
      <c r="K57" s="75">
        <f>G57/F57*100</f>
        <v>98.94456240873986</v>
      </c>
      <c r="L57" s="50">
        <f>L14+L16+L19+L48+L50+L53+L55</f>
        <v>84481</v>
      </c>
      <c r="M57" s="50">
        <f>M14+M16+M19+M48+M50+M53+M55</f>
        <v>448234.57</v>
      </c>
      <c r="N57" s="50">
        <f>N14+N16+N19+N48+N50+N53+N55</f>
        <v>443652.14</v>
      </c>
      <c r="O57" s="101">
        <f>N57/L57*100</f>
        <v>525.1501994531316</v>
      </c>
      <c r="P57" s="101">
        <f>N57/M57*100</f>
        <v>98.97767144555584</v>
      </c>
      <c r="Q57" s="50">
        <f t="shared" si="33"/>
        <v>283778066</v>
      </c>
      <c r="R57" s="50">
        <f t="shared" si="33"/>
        <v>340249399.46</v>
      </c>
      <c r="S57" s="50">
        <f>N57+G57</f>
        <v>336658427.81999993</v>
      </c>
      <c r="T57" s="75">
        <f>S57/Q57*100</f>
        <v>118.63440771352636</v>
      </c>
      <c r="U57" s="75">
        <f t="shared" si="32"/>
        <v>98.94460603142895</v>
      </c>
      <c r="V57" s="5"/>
      <c r="W57" s="113"/>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row>
    <row r="58" spans="1:21" ht="12.75" hidden="1">
      <c r="A58" s="24"/>
      <c r="B58" s="13"/>
      <c r="C58" s="102"/>
      <c r="D58" s="51"/>
      <c r="E58" s="51"/>
      <c r="F58" s="51"/>
      <c r="G58" s="51"/>
      <c r="H58" s="76"/>
      <c r="I58" s="76"/>
      <c r="J58" s="76"/>
      <c r="K58" s="76"/>
      <c r="L58" s="51"/>
      <c r="M58" s="51"/>
      <c r="N58" s="51"/>
      <c r="O58" s="80"/>
      <c r="P58" s="76" t="e">
        <f>N58/M58*100</f>
        <v>#DIV/0!</v>
      </c>
      <c r="Q58" s="51"/>
      <c r="R58" s="51"/>
      <c r="S58" s="51"/>
      <c r="T58" s="76"/>
      <c r="U58" s="76"/>
    </row>
    <row r="59" spans="1:21" ht="12.75" hidden="1">
      <c r="A59" s="21"/>
      <c r="B59" s="20"/>
      <c r="C59" s="102"/>
      <c r="D59" s="51"/>
      <c r="E59" s="51"/>
      <c r="F59" s="51"/>
      <c r="G59" s="51"/>
      <c r="H59" s="76"/>
      <c r="I59" s="76"/>
      <c r="J59" s="76"/>
      <c r="K59" s="76"/>
      <c r="L59" s="51"/>
      <c r="M59" s="51"/>
      <c r="N59" s="51"/>
      <c r="O59" s="80"/>
      <c r="P59" s="76" t="e">
        <f>N59/M59*100</f>
        <v>#DIV/0!</v>
      </c>
      <c r="Q59" s="51"/>
      <c r="R59" s="51"/>
      <c r="S59" s="51"/>
      <c r="T59" s="76"/>
      <c r="U59" s="76"/>
    </row>
    <row r="60" spans="1:21" ht="12.75" hidden="1">
      <c r="A60" s="21"/>
      <c r="B60" s="22"/>
      <c r="C60" s="102"/>
      <c r="D60" s="51"/>
      <c r="E60" s="51"/>
      <c r="F60" s="51"/>
      <c r="G60" s="51"/>
      <c r="H60" s="76"/>
      <c r="I60" s="76"/>
      <c r="J60" s="76"/>
      <c r="K60" s="76"/>
      <c r="L60" s="51"/>
      <c r="M60" s="51"/>
      <c r="N60" s="51"/>
      <c r="O60" s="80"/>
      <c r="P60" s="76" t="e">
        <f>N60/M60*100</f>
        <v>#DIV/0!</v>
      </c>
      <c r="Q60" s="51"/>
      <c r="R60" s="51"/>
      <c r="S60" s="51"/>
      <c r="T60" s="76"/>
      <c r="U60" s="76"/>
    </row>
    <row r="61" spans="1:207" s="15" customFormat="1" ht="13.5" hidden="1" thickBot="1">
      <c r="A61" s="23"/>
      <c r="B61" s="23" t="s">
        <v>26</v>
      </c>
      <c r="C61" s="105">
        <f>C57</f>
        <v>283693585</v>
      </c>
      <c r="D61" s="50">
        <f>D57</f>
        <v>339801164.89</v>
      </c>
      <c r="E61" s="50">
        <f>E57</f>
        <v>313147008.582</v>
      </c>
      <c r="F61" s="50">
        <f>F57</f>
        <v>339801164.90999997</v>
      </c>
      <c r="G61" s="50">
        <f>G57</f>
        <v>336214775.67999995</v>
      </c>
      <c r="H61" s="75">
        <f>G61/E61*100</f>
        <v>107.36643380451116</v>
      </c>
      <c r="I61" s="75">
        <f>G61/C61*100</f>
        <v>118.5133515373638</v>
      </c>
      <c r="J61" s="75">
        <f>G61/D61*100</f>
        <v>98.94456241456352</v>
      </c>
      <c r="K61" s="75">
        <f>G61/F61*100</f>
        <v>98.94456240873986</v>
      </c>
      <c r="L61" s="50">
        <f>L57</f>
        <v>84481</v>
      </c>
      <c r="M61" s="50">
        <f>M57</f>
        <v>448234.57</v>
      </c>
      <c r="N61" s="50">
        <f>N57</f>
        <v>443652.14</v>
      </c>
      <c r="O61" s="79">
        <f>N61/L61*100</f>
        <v>525.1501994531316</v>
      </c>
      <c r="P61" s="76">
        <f>N61/M61*100</f>
        <v>98.97767144555584</v>
      </c>
      <c r="Q61" s="50">
        <f>L61+C61</f>
        <v>283778066</v>
      </c>
      <c r="R61" s="50">
        <f>R57</f>
        <v>340249399.46</v>
      </c>
      <c r="S61" s="50">
        <f>S57</f>
        <v>336658427.81999993</v>
      </c>
      <c r="T61" s="75">
        <f>S61/Q61*100</f>
        <v>118.63440771352636</v>
      </c>
      <c r="U61" s="75">
        <f t="shared" si="32"/>
        <v>98.94460603142895</v>
      </c>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row>
    <row r="62" spans="1:21" ht="32.25" customHeight="1">
      <c r="A62" s="123" t="s">
        <v>80</v>
      </c>
      <c r="B62" s="124"/>
      <c r="C62" s="107"/>
      <c r="D62" s="52"/>
      <c r="E62" s="82"/>
      <c r="F62" s="82"/>
      <c r="G62" s="83"/>
      <c r="H62" s="61"/>
      <c r="I62" s="61"/>
      <c r="J62" s="84"/>
      <c r="K62" s="61"/>
      <c r="L62" s="61" t="s">
        <v>81</v>
      </c>
      <c r="M62" s="85"/>
      <c r="N62" s="85"/>
      <c r="O62" s="86"/>
      <c r="P62" s="86"/>
      <c r="Q62" s="85"/>
      <c r="R62" s="85"/>
      <c r="S62" s="87"/>
      <c r="T62" s="88"/>
      <c r="U62" s="88"/>
    </row>
    <row r="63" spans="2:21" ht="15.75">
      <c r="B63" s="2"/>
      <c r="C63" s="108"/>
      <c r="D63" s="53"/>
      <c r="E63" s="89"/>
      <c r="F63" s="89"/>
      <c r="G63" s="89"/>
      <c r="H63" s="89"/>
      <c r="I63" s="89"/>
      <c r="J63" s="90"/>
      <c r="K63" s="89"/>
      <c r="L63" s="62"/>
      <c r="M63" s="62"/>
      <c r="N63" s="62"/>
      <c r="O63" s="89"/>
      <c r="P63" s="89"/>
      <c r="Q63" s="62"/>
      <c r="R63" s="62"/>
      <c r="S63" s="62"/>
      <c r="T63" s="89"/>
      <c r="U63" s="89"/>
    </row>
    <row r="64" spans="3:21" ht="12.75">
      <c r="C64" s="108"/>
      <c r="D64" s="53"/>
      <c r="E64" s="89"/>
      <c r="F64" s="89"/>
      <c r="G64" s="89"/>
      <c r="H64" s="89"/>
      <c r="I64" s="89"/>
      <c r="J64" s="90"/>
      <c r="K64" s="89"/>
      <c r="L64" s="62"/>
      <c r="M64" s="62"/>
      <c r="N64" s="62"/>
      <c r="O64" s="89"/>
      <c r="P64" s="89"/>
      <c r="Q64" s="62"/>
      <c r="R64" s="62"/>
      <c r="S64" s="62"/>
      <c r="T64" s="89"/>
      <c r="U64" s="89"/>
    </row>
    <row r="65" spans="1:21" ht="12.75">
      <c r="A65" s="6"/>
      <c r="B65" s="6"/>
      <c r="C65" s="109"/>
      <c r="D65" s="54"/>
      <c r="E65" s="54"/>
      <c r="F65" s="54"/>
      <c r="G65" s="54"/>
      <c r="H65" s="54"/>
      <c r="I65" s="54"/>
      <c r="J65" s="91"/>
      <c r="K65" s="54"/>
      <c r="L65" s="54"/>
      <c r="M65" s="54"/>
      <c r="N65" s="54"/>
      <c r="O65" s="54"/>
      <c r="P65" s="54"/>
      <c r="Q65" s="54"/>
      <c r="R65" s="54"/>
      <c r="S65" s="54"/>
      <c r="T65" s="54"/>
      <c r="U65" s="54"/>
    </row>
    <row r="66" spans="1:21" ht="12.75">
      <c r="A66" s="6"/>
      <c r="B66" s="6"/>
      <c r="C66" s="109"/>
      <c r="D66" s="54"/>
      <c r="E66" s="54"/>
      <c r="F66" s="54"/>
      <c r="G66" s="54"/>
      <c r="H66" s="54"/>
      <c r="I66" s="54"/>
      <c r="J66" s="91"/>
      <c r="K66" s="54"/>
      <c r="L66" s="54"/>
      <c r="M66" s="54"/>
      <c r="N66" s="54"/>
      <c r="O66" s="54"/>
      <c r="P66" s="54"/>
      <c r="Q66" s="54"/>
      <c r="R66" s="54"/>
      <c r="S66" s="54"/>
      <c r="T66" s="54"/>
      <c r="U66" s="54"/>
    </row>
    <row r="67" spans="1:21" ht="12.75">
      <c r="A67" s="6"/>
      <c r="B67" s="6"/>
      <c r="C67" s="109"/>
      <c r="D67" s="54"/>
      <c r="E67" s="54"/>
      <c r="F67" s="54"/>
      <c r="G67" s="54"/>
      <c r="H67" s="54"/>
      <c r="I67" s="54"/>
      <c r="J67" s="91"/>
      <c r="K67" s="54"/>
      <c r="L67" s="54"/>
      <c r="M67" s="54"/>
      <c r="N67" s="54"/>
      <c r="O67" s="54"/>
      <c r="P67" s="54"/>
      <c r="Q67" s="54"/>
      <c r="R67" s="54"/>
      <c r="S67" s="54"/>
      <c r="T67" s="54"/>
      <c r="U67" s="54"/>
    </row>
    <row r="68" spans="1:21" ht="12.75">
      <c r="A68" s="6"/>
      <c r="B68" s="6"/>
      <c r="C68" s="109"/>
      <c r="D68" s="54"/>
      <c r="E68" s="54"/>
      <c r="F68" s="54"/>
      <c r="G68" s="54"/>
      <c r="H68" s="54"/>
      <c r="I68" s="54"/>
      <c r="J68" s="54"/>
      <c r="K68" s="54"/>
      <c r="L68" s="54"/>
      <c r="M68" s="54"/>
      <c r="N68" s="54"/>
      <c r="O68" s="54"/>
      <c r="P68" s="54"/>
      <c r="Q68" s="54"/>
      <c r="R68" s="54"/>
      <c r="S68" s="54"/>
      <c r="T68" s="54"/>
      <c r="U68" s="54"/>
    </row>
    <row r="69" spans="7:9" ht="12.75">
      <c r="G69" s="55"/>
      <c r="I69" s="55"/>
    </row>
    <row r="70" spans="3:14" ht="12.75">
      <c r="C70" s="110"/>
      <c r="D70" s="92"/>
      <c r="F70" s="55"/>
      <c r="G70" s="55"/>
      <c r="L70" s="55"/>
      <c r="M70" s="55"/>
      <c r="N70" s="55"/>
    </row>
    <row r="71" spans="4:13" ht="12.75">
      <c r="D71" s="93"/>
      <c r="M71" s="55"/>
    </row>
    <row r="79" ht="12.75">
      <c r="B79" s="16"/>
    </row>
    <row r="84" spans="7:14" ht="12.75">
      <c r="G84" s="94"/>
      <c r="I84" s="92"/>
      <c r="N84" s="94"/>
    </row>
    <row r="98" ht="12.75">
      <c r="G98" s="94"/>
    </row>
  </sheetData>
  <sheetProtection/>
  <mergeCells count="23">
    <mergeCell ref="Q7:U7"/>
    <mergeCell ref="C7:K7"/>
    <mergeCell ref="C21:C22"/>
    <mergeCell ref="U21:U22"/>
    <mergeCell ref="R21:R22"/>
    <mergeCell ref="S21:S22"/>
    <mergeCell ref="T21:T22"/>
    <mergeCell ref="A62:B62"/>
    <mergeCell ref="Q21:Q22"/>
    <mergeCell ref="K21:K22"/>
    <mergeCell ref="I21:I22"/>
    <mergeCell ref="J21:J22"/>
    <mergeCell ref="L21:L22"/>
    <mergeCell ref="B7:B13"/>
    <mergeCell ref="D4:I4"/>
    <mergeCell ref="O21:O22"/>
    <mergeCell ref="P21:P22"/>
    <mergeCell ref="D21:D22"/>
    <mergeCell ref="F21:F22"/>
    <mergeCell ref="G21:G22"/>
    <mergeCell ref="M21:M22"/>
    <mergeCell ref="N21:N22"/>
    <mergeCell ref="L7:P7"/>
  </mergeCells>
  <printOptions/>
  <pageMargins left="0.1968503937007874" right="0.1968503937007874" top="0.1968503937007874" bottom="0.1968503937007874" header="0.1968503937007874" footer="0.1968503937007874"/>
  <pageSetup fitToHeight="2" fitToWidth="2" horizontalDpi="600" verticalDpi="600" orientation="landscape"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2018-02-05T12:40:45Z</cp:lastPrinted>
  <dcterms:created xsi:type="dcterms:W3CDTF">1996-10-08T23:32:33Z</dcterms:created>
  <dcterms:modified xsi:type="dcterms:W3CDTF">2018-02-05T12:40:59Z</dcterms:modified>
  <cp:category/>
  <cp:version/>
  <cp:contentType/>
  <cp:contentStatus/>
</cp:coreProperties>
</file>