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І квартал 2018 року" sheetId="1" r:id="rId1"/>
  </sheets>
  <definedNames>
    <definedName name="_xlnm.Print_Titles" localSheetId="0">'І квартал 2018 року'!$7:$13</definedName>
    <definedName name="_xlnm.Print_Area" localSheetId="0">'І квартал 2018 року'!$A$1:$U$61</definedName>
  </definedNames>
  <calcPr fullCalcOnLoad="1" refMode="R1C1"/>
</workbook>
</file>

<file path=xl/sharedStrings.xml><?xml version="1.0" encoding="utf-8"?>
<sst xmlns="http://schemas.openxmlformats.org/spreadsheetml/2006/main" count="157" uniqueCount="100">
  <si>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</si>
  <si>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</si>
  <si>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</si>
  <si>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</si>
  <si>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Р а з о м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</si>
  <si>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</si>
  <si>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</si>
  <si>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</si>
  <si>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</si>
  <si>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</si>
  <si>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</si>
  <si>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</si>
  <si>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</si>
  <si>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за 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</si>
  <si>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</si>
  <si>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</si>
  <si>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</si>
  <si>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</si>
  <si>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</si>
  <si>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</si>
  <si>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</si>
  <si>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</si>
  <si>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</si>
  <si>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</si>
  <si>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</si>
  <si>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Всього видатків</t>
  </si>
  <si>
    <t>Соціальний захист та соціальне забезпечення, всього:</t>
  </si>
  <si>
    <t xml:space="preserve">від                          № </t>
  </si>
  <si>
    <t>Організація та проведення громадських робіт</t>
  </si>
  <si>
    <t>Виконання видаткової частини бюджету Шевченківського району</t>
  </si>
  <si>
    <t>КПКВК</t>
  </si>
  <si>
    <t xml:space="preserve"> грн.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</si>
  <si>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</si>
  <si>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</si>
  <si>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</si>
  <si>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</si>
  <si>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</si>
  <si>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</si>
  <si>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</si>
  <si>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</si>
  <si>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</si>
  <si>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</si>
  <si>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</si>
  <si>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</si>
  <si>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</si>
  <si>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</si>
  <si>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</si>
  <si>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Надання державної соціальної допомоги інвалідам з дитинства та дітям-інвалідам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</si>
  <si>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</si>
  <si>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</si>
  <si>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</si>
  <si>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</si>
  <si>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</si>
  <si>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</si>
  <si>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</si>
  <si>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</si>
  <si>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1000</t>
  </si>
  <si>
    <t>Освіта, всього</t>
  </si>
  <si>
    <t>Культура i мистецтво, всього</t>
  </si>
  <si>
    <t>Житлово-комунальне господарство, всього</t>
  </si>
  <si>
    <t>у місті ради</t>
  </si>
  <si>
    <t xml:space="preserve">                                  за І квартал 2018 року</t>
  </si>
  <si>
    <t>2018 рік</t>
  </si>
  <si>
    <t>на 2018 р.</t>
  </si>
  <si>
    <t>0150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</si>
  <si>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</si>
  <si>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</si>
  <si>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</si>
  <si>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3031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</si>
  <si>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</si>
  <si>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</si>
  <si>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</si>
  <si>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</si>
  <si>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</si>
  <si>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</si>
  <si>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</si>
  <si>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</si>
  <si>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</si>
  <si>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</si>
  <si>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</si>
  <si>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</si>
  <si>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</si>
  <si>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</si>
  <si>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</si>
  <si>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</si>
  <si>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</si>
  <si>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</si>
  <si>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</si>
  <si>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</si>
  <si>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</si>
  <si>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</si>
  <si>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</si>
  <si>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</si>
  <si>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</si>
  <si>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</si>
  <si>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</si>
  <si>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</si>
  <si>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 xml:space="preserve">до рішення районної 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</si>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</sst>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00"/>
    <numFmt numFmtId="198" formatCode="0.0"/>
    <numFmt numFmtId="199" formatCode="#,##0.0_ ;\-#,##0.0\ "/>
    <numFmt numFmtId="200" formatCode="0.0000"/>
    <numFmt numFmtId="201" formatCode="_-* #,##0.0_р_._-;\-* #,##0.0_р_._-;_-* &quot;-&quot;?_р_._-;_-@_-"/>
    <numFmt numFmtId="202" formatCode="[$-FC19]d\ mmmm\ yyyy\ &quot;г.&quot;"/>
    <numFmt numFmtId="203" formatCode="#,##0.0"/>
  </numFmts>
  <fonts count="4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distributed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97" fontId="7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8" xfId="0" applyFont="1" applyFill="1" applyBorder="1" applyAlignment="1">
      <alignment horizontal="center" vertical="distributed"/>
    </xf>
    <xf numFmtId="0" fontId="0" fillId="33" borderId="19" xfId="0" applyFont="1" applyFill="1" applyBorder="1" applyAlignment="1">
      <alignment horizontal="center" vertical="distributed"/>
    </xf>
    <xf numFmtId="0" fontId="0" fillId="33" borderId="20" xfId="0" applyFont="1" applyFill="1" applyBorder="1" applyAlignment="1">
      <alignment horizontal="center" vertical="distributed"/>
    </xf>
    <xf numFmtId="197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9" fontId="6" fillId="33" borderId="13" xfId="0" applyNumberFormat="1" applyFont="1" applyFill="1" applyBorder="1" applyAlignment="1">
      <alignment horizontal="center" vertical="center"/>
    </xf>
    <xf numFmtId="199" fontId="0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 wrapText="1"/>
    </xf>
    <xf numFmtId="197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97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9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7" fillId="33" borderId="0" xfId="0" applyNumberFormat="1" applyFont="1" applyFill="1" applyAlignment="1">
      <alignment horizontal="center" vertical="distributed"/>
    </xf>
    <xf numFmtId="197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 horizontal="center" vertical="distributed"/>
    </xf>
    <xf numFmtId="0" fontId="0" fillId="0" borderId="13" xfId="0" applyFill="1" applyBorder="1" applyAlignment="1">
      <alignment vertical="distributed" wrapText="1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203" fontId="6" fillId="0" borderId="1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198" fontId="0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8" xfId="0" applyFill="1" applyBorder="1" applyAlignment="1">
      <alignment horizontal="left" vertical="distributed" wrapText="1"/>
    </xf>
    <xf numFmtId="0" fontId="0" fillId="0" borderId="20" xfId="0" applyFont="1" applyFill="1" applyBorder="1" applyAlignment="1">
      <alignment horizontal="left" vertical="distributed" wrapText="1"/>
    </xf>
    <xf numFmtId="49" fontId="4" fillId="0" borderId="18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97"/>
  <sheetViews>
    <sheetView tabSelected="1" view="pageBreakPreview" zoomScaleSheetLayoutView="100" zoomScalePageLayoutView="0" workbookViewId="0" topLeftCell="A1">
      <pane xSplit="2" ySplit="13" topLeftCell="G53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K65" sqref="K65"/>
    </sheetView>
  </sheetViews>
  <sheetFormatPr defaultColWidth="9.140625" defaultRowHeight="12.75"/>
  <cols>
    <col min="1" max="1" width="9.28125" style="3" bestFit="1" customWidth="1"/>
    <col min="2" max="2" width="94.7109375" style="3" customWidth="1"/>
    <col min="3" max="3" width="14.00390625" style="3" customWidth="1"/>
    <col min="4" max="4" width="14.57421875" style="44" customWidth="1"/>
    <col min="5" max="5" width="11.28125" style="44" hidden="1" customWidth="1"/>
    <col min="6" max="6" width="13.140625" style="44" customWidth="1"/>
    <col min="7" max="7" width="12.28125" style="44" customWidth="1"/>
    <col min="8" max="8" width="9.140625" style="44" hidden="1" customWidth="1"/>
    <col min="9" max="9" width="11.28125" style="44" customWidth="1"/>
    <col min="10" max="10" width="11.28125" style="60" customWidth="1"/>
    <col min="11" max="11" width="12.140625" style="44" customWidth="1"/>
    <col min="12" max="12" width="13.00390625" style="44" customWidth="1"/>
    <col min="13" max="14" width="12.57421875" style="44" customWidth="1"/>
    <col min="15" max="16" width="13.8515625" style="44" customWidth="1"/>
    <col min="17" max="17" width="14.7109375" style="44" customWidth="1"/>
    <col min="18" max="18" width="14.00390625" style="44" customWidth="1"/>
    <col min="19" max="19" width="12.421875" style="44" customWidth="1"/>
    <col min="20" max="20" width="13.28125" style="44" customWidth="1"/>
    <col min="21" max="21" width="13.421875" style="44" customWidth="1"/>
    <col min="22" max="22" width="9.140625" style="4" customWidth="1"/>
    <col min="23" max="23" width="11.7109375" style="4" bestFit="1" customWidth="1"/>
    <col min="24" max="24" width="11.140625" style="4" bestFit="1" customWidth="1"/>
    <col min="25" max="207" width="9.140625" style="4" customWidth="1"/>
    <col min="208" max="16384" width="9.140625" style="3" customWidth="1"/>
  </cols>
  <sheetData>
    <row r="1" ht="12.75">
      <c r="S1" s="44" t="s">
        <v>0</v>
      </c>
    </row>
    <row r="2" spans="19:23" ht="14.25">
      <c r="S2" s="61" t="s">
        <v>97</v>
      </c>
      <c r="T2" s="61"/>
      <c r="U2" s="61"/>
      <c r="V2" s="18"/>
      <c r="W2" s="19"/>
    </row>
    <row r="3" spans="4:19" ht="15">
      <c r="D3" s="62" t="s">
        <v>29</v>
      </c>
      <c r="E3" s="62"/>
      <c r="F3" s="62"/>
      <c r="G3" s="62"/>
      <c r="H3" s="53"/>
      <c r="I3" s="53"/>
      <c r="J3" s="63"/>
      <c r="K3" s="53"/>
      <c r="S3" s="65" t="s">
        <v>60</v>
      </c>
    </row>
    <row r="4" spans="2:19" ht="15">
      <c r="B4" s="1"/>
      <c r="C4" s="1"/>
      <c r="D4" s="120" t="s">
        <v>61</v>
      </c>
      <c r="E4" s="120"/>
      <c r="F4" s="120"/>
      <c r="G4" s="120"/>
      <c r="H4" s="120"/>
      <c r="I4" s="120"/>
      <c r="J4" s="64"/>
      <c r="K4" s="64"/>
      <c r="L4" s="53"/>
      <c r="M4" s="53"/>
      <c r="S4" s="65" t="s">
        <v>27</v>
      </c>
    </row>
    <row r="5" spans="2:13" ht="6.75" customHeight="1">
      <c r="B5" s="1"/>
      <c r="C5" s="1"/>
      <c r="D5" s="45"/>
      <c r="E5" s="62" t="s">
        <v>1</v>
      </c>
      <c r="F5" s="62"/>
      <c r="G5" s="62"/>
      <c r="H5" s="62"/>
      <c r="I5" s="62"/>
      <c r="J5" s="66"/>
      <c r="K5" s="53"/>
      <c r="L5" s="53"/>
      <c r="M5" s="53"/>
    </row>
    <row r="6" spans="2:19" ht="12.75" customHeight="1">
      <c r="B6" s="1"/>
      <c r="C6" s="1"/>
      <c r="D6" s="45"/>
      <c r="E6" s="45"/>
      <c r="F6" s="45"/>
      <c r="G6" s="45"/>
      <c r="H6" s="45"/>
      <c r="I6" s="45"/>
      <c r="J6" s="67"/>
      <c r="S6" s="44" t="s">
        <v>31</v>
      </c>
    </row>
    <row r="7" spans="1:207" s="9" customFormat="1" ht="12.75">
      <c r="A7" s="40"/>
      <c r="B7" s="117" t="s">
        <v>53</v>
      </c>
      <c r="C7" s="132" t="s">
        <v>2</v>
      </c>
      <c r="D7" s="125"/>
      <c r="E7" s="125"/>
      <c r="F7" s="125"/>
      <c r="G7" s="125"/>
      <c r="H7" s="125"/>
      <c r="I7" s="125"/>
      <c r="J7" s="125"/>
      <c r="K7" s="133"/>
      <c r="L7" s="125" t="s">
        <v>3</v>
      </c>
      <c r="M7" s="125"/>
      <c r="N7" s="125"/>
      <c r="O7" s="125"/>
      <c r="P7" s="125"/>
      <c r="Q7" s="132" t="s">
        <v>4</v>
      </c>
      <c r="R7" s="125"/>
      <c r="S7" s="125"/>
      <c r="T7" s="125"/>
      <c r="U7" s="133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</row>
    <row r="8" spans="1:207" s="9" customFormat="1" ht="12.75">
      <c r="A8" s="41" t="s">
        <v>30</v>
      </c>
      <c r="B8" s="118"/>
      <c r="C8" s="8" t="s">
        <v>5</v>
      </c>
      <c r="D8" s="54" t="s">
        <v>6</v>
      </c>
      <c r="E8" s="46" t="s">
        <v>7</v>
      </c>
      <c r="F8" s="54" t="s">
        <v>6</v>
      </c>
      <c r="G8" s="54" t="s">
        <v>8</v>
      </c>
      <c r="H8" s="46" t="s">
        <v>9</v>
      </c>
      <c r="I8" s="54" t="s">
        <v>9</v>
      </c>
      <c r="J8" s="68" t="s">
        <v>10</v>
      </c>
      <c r="K8" s="54" t="s">
        <v>10</v>
      </c>
      <c r="L8" s="54" t="s">
        <v>5</v>
      </c>
      <c r="M8" s="54" t="s">
        <v>6</v>
      </c>
      <c r="N8" s="54" t="s">
        <v>8</v>
      </c>
      <c r="O8" s="54" t="s">
        <v>9</v>
      </c>
      <c r="P8" s="54" t="s">
        <v>10</v>
      </c>
      <c r="Q8" s="55" t="s">
        <v>5</v>
      </c>
      <c r="R8" s="55" t="s">
        <v>6</v>
      </c>
      <c r="S8" s="55" t="s">
        <v>8</v>
      </c>
      <c r="T8" s="55" t="s">
        <v>9</v>
      </c>
      <c r="U8" s="55" t="s">
        <v>10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</row>
    <row r="9" spans="1:207" s="9" customFormat="1" ht="12.75">
      <c r="A9" s="41"/>
      <c r="B9" s="118"/>
      <c r="C9" s="106" t="s">
        <v>62</v>
      </c>
      <c r="D9" s="55" t="s">
        <v>11</v>
      </c>
      <c r="E9" s="46" t="s">
        <v>12</v>
      </c>
      <c r="F9" s="55" t="s">
        <v>11</v>
      </c>
      <c r="G9" s="55" t="s">
        <v>13</v>
      </c>
      <c r="H9" s="46" t="s">
        <v>14</v>
      </c>
      <c r="I9" s="55" t="s">
        <v>14</v>
      </c>
      <c r="J9" s="69" t="s">
        <v>14</v>
      </c>
      <c r="K9" s="55" t="s">
        <v>14</v>
      </c>
      <c r="L9" s="108" t="s">
        <v>62</v>
      </c>
      <c r="M9" s="55" t="s">
        <v>11</v>
      </c>
      <c r="N9" s="55" t="s">
        <v>13</v>
      </c>
      <c r="O9" s="55" t="s">
        <v>14</v>
      </c>
      <c r="P9" s="55" t="s">
        <v>14</v>
      </c>
      <c r="Q9" s="108" t="s">
        <v>62</v>
      </c>
      <c r="R9" s="55" t="s">
        <v>11</v>
      </c>
      <c r="S9" s="55" t="s">
        <v>13</v>
      </c>
      <c r="T9" s="55" t="s">
        <v>14</v>
      </c>
      <c r="U9" s="55" t="s">
        <v>14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</row>
    <row r="10" spans="1:207" s="9" customFormat="1" ht="12.75">
      <c r="A10" s="41"/>
      <c r="B10" s="118"/>
      <c r="C10" s="8" t="s">
        <v>15</v>
      </c>
      <c r="D10" s="107" t="s">
        <v>62</v>
      </c>
      <c r="E10" s="8" t="s">
        <v>16</v>
      </c>
      <c r="F10" s="103" t="s">
        <v>12</v>
      </c>
      <c r="G10" s="103" t="s">
        <v>16</v>
      </c>
      <c r="H10" s="46" t="s">
        <v>17</v>
      </c>
      <c r="I10" s="55" t="s">
        <v>17</v>
      </c>
      <c r="J10" s="69" t="s">
        <v>18</v>
      </c>
      <c r="K10" s="55" t="s">
        <v>18</v>
      </c>
      <c r="L10" s="55" t="s">
        <v>15</v>
      </c>
      <c r="M10" s="108" t="s">
        <v>62</v>
      </c>
      <c r="N10" s="55" t="s">
        <v>16</v>
      </c>
      <c r="O10" s="55" t="s">
        <v>17</v>
      </c>
      <c r="P10" s="55" t="s">
        <v>18</v>
      </c>
      <c r="Q10" s="55" t="s">
        <v>15</v>
      </c>
      <c r="R10" s="108" t="s">
        <v>62</v>
      </c>
      <c r="S10" s="55" t="s">
        <v>16</v>
      </c>
      <c r="T10" s="55" t="s">
        <v>17</v>
      </c>
      <c r="U10" s="55" t="s">
        <v>18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</row>
    <row r="11" spans="1:207" s="9" customFormat="1" ht="12.75">
      <c r="A11" s="42"/>
      <c r="B11" s="118"/>
      <c r="C11" s="8" t="s">
        <v>19</v>
      </c>
      <c r="D11" s="103"/>
      <c r="E11" s="8"/>
      <c r="F11" s="103" t="s">
        <v>16</v>
      </c>
      <c r="G11" s="103"/>
      <c r="H11" s="46" t="s">
        <v>20</v>
      </c>
      <c r="I11" s="55" t="s">
        <v>21</v>
      </c>
      <c r="J11" s="69" t="s">
        <v>22</v>
      </c>
      <c r="K11" s="55" t="s">
        <v>22</v>
      </c>
      <c r="L11" s="55" t="s">
        <v>19</v>
      </c>
      <c r="M11" s="55"/>
      <c r="N11" s="55"/>
      <c r="O11" s="55" t="s">
        <v>21</v>
      </c>
      <c r="P11" s="55" t="s">
        <v>22</v>
      </c>
      <c r="Q11" s="55" t="s">
        <v>19</v>
      </c>
      <c r="R11" s="55"/>
      <c r="S11" s="55"/>
      <c r="T11" s="55" t="s">
        <v>21</v>
      </c>
      <c r="U11" s="55" t="s">
        <v>22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</row>
    <row r="12" spans="1:207" s="9" customFormat="1" ht="11.25" customHeight="1">
      <c r="A12" s="42"/>
      <c r="B12" s="118"/>
      <c r="C12" s="8"/>
      <c r="D12" s="103"/>
      <c r="E12" s="8"/>
      <c r="F12" s="103"/>
      <c r="G12" s="103"/>
      <c r="H12" s="46" t="s">
        <v>16</v>
      </c>
      <c r="I12" s="108" t="s">
        <v>63</v>
      </c>
      <c r="J12" s="109" t="s">
        <v>63</v>
      </c>
      <c r="K12" s="55" t="s">
        <v>23</v>
      </c>
      <c r="L12" s="55"/>
      <c r="M12" s="55"/>
      <c r="N12" s="55"/>
      <c r="O12" s="108" t="s">
        <v>63</v>
      </c>
      <c r="P12" s="108" t="s">
        <v>63</v>
      </c>
      <c r="Q12" s="55"/>
      <c r="R12" s="55"/>
      <c r="S12" s="55"/>
      <c r="T12" s="108" t="s">
        <v>63</v>
      </c>
      <c r="U12" s="108" t="s">
        <v>63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</row>
    <row r="13" spans="1:24" s="8" customFormat="1" ht="13.5" thickBot="1">
      <c r="A13" s="43"/>
      <c r="B13" s="119"/>
      <c r="C13" s="96"/>
      <c r="D13" s="104"/>
      <c r="F13" s="104"/>
      <c r="G13" s="104"/>
      <c r="H13" s="46"/>
      <c r="I13" s="56"/>
      <c r="J13" s="70"/>
      <c r="K13" s="56" t="s">
        <v>16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X13" s="17"/>
    </row>
    <row r="14" spans="1:207" s="10" customFormat="1" ht="15" customHeight="1">
      <c r="A14" s="25" t="s">
        <v>54</v>
      </c>
      <c r="B14" s="26" t="s">
        <v>55</v>
      </c>
      <c r="C14" s="97">
        <f aca="true" t="shared" si="0" ref="C14:U14">SUM(C15:C15)</f>
        <v>24680070</v>
      </c>
      <c r="D14" s="97">
        <f t="shared" si="0"/>
        <v>24927092</v>
      </c>
      <c r="E14" s="97">
        <f t="shared" si="0"/>
        <v>0</v>
      </c>
      <c r="F14" s="97">
        <f>SUM(F15:F15)</f>
        <v>7026964</v>
      </c>
      <c r="G14" s="97">
        <f t="shared" si="0"/>
        <v>5890872</v>
      </c>
      <c r="H14" s="71" t="e">
        <f t="shared" si="0"/>
        <v>#DIV/0!</v>
      </c>
      <c r="I14" s="72">
        <f t="shared" si="0"/>
        <v>23.86894364562175</v>
      </c>
      <c r="J14" s="72">
        <f t="shared" si="0"/>
        <v>23.632407663116098</v>
      </c>
      <c r="K14" s="72">
        <f t="shared" si="0"/>
        <v>83.832391912069</v>
      </c>
      <c r="L14" s="47">
        <f t="shared" si="0"/>
        <v>0</v>
      </c>
      <c r="M14" s="47">
        <f t="shared" si="0"/>
        <v>13000</v>
      </c>
      <c r="N14" s="47">
        <f t="shared" si="0"/>
        <v>0</v>
      </c>
      <c r="O14" s="76">
        <v>0</v>
      </c>
      <c r="P14" s="72">
        <f>N14/M14*100</f>
        <v>0</v>
      </c>
      <c r="Q14" s="47">
        <f t="shared" si="0"/>
        <v>24680070</v>
      </c>
      <c r="R14" s="47">
        <f t="shared" si="0"/>
        <v>24940092</v>
      </c>
      <c r="S14" s="47">
        <f t="shared" si="0"/>
        <v>5890872</v>
      </c>
      <c r="T14" s="72">
        <f t="shared" si="0"/>
        <v>23.86894364562175</v>
      </c>
      <c r="U14" s="72">
        <f t="shared" si="0"/>
        <v>23.620089292373102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</row>
    <row r="15" spans="1:207" s="11" customFormat="1" ht="26.25" thickBot="1">
      <c r="A15" s="27" t="s">
        <v>64</v>
      </c>
      <c r="B15" s="28" t="s">
        <v>38</v>
      </c>
      <c r="C15" s="98">
        <v>24680070</v>
      </c>
      <c r="D15" s="98">
        <v>24927092</v>
      </c>
      <c r="E15" s="98"/>
      <c r="F15" s="98">
        <v>7026964</v>
      </c>
      <c r="G15" s="98">
        <v>5890872</v>
      </c>
      <c r="H15" s="73" t="e">
        <f>G15/E15*100</f>
        <v>#DIV/0!</v>
      </c>
      <c r="I15" s="73">
        <f>G15/C15*100</f>
        <v>23.86894364562175</v>
      </c>
      <c r="J15" s="73">
        <f>G15/D15*100</f>
        <v>23.632407663116098</v>
      </c>
      <c r="K15" s="73">
        <f aca="true" t="shared" si="1" ref="K15:K20">G15/F15*100</f>
        <v>83.832391912069</v>
      </c>
      <c r="L15" s="48">
        <v>0</v>
      </c>
      <c r="M15" s="48">
        <v>13000</v>
      </c>
      <c r="N15" s="48">
        <v>0</v>
      </c>
      <c r="O15" s="76">
        <v>0</v>
      </c>
      <c r="P15" s="72">
        <f>N15/M15*100</f>
        <v>0</v>
      </c>
      <c r="Q15" s="48">
        <f>C15+L15</f>
        <v>24680070</v>
      </c>
      <c r="R15" s="48">
        <f>D15+M15</f>
        <v>24940092</v>
      </c>
      <c r="S15" s="48">
        <f>N15+G15</f>
        <v>5890872</v>
      </c>
      <c r="T15" s="73">
        <f>S15/Q15*100</f>
        <v>23.86894364562175</v>
      </c>
      <c r="U15" s="73">
        <f>S15/R15*100</f>
        <v>23.620089292373102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</row>
    <row r="16" spans="1:207" s="10" customFormat="1" ht="15.75" customHeight="1">
      <c r="A16" s="29" t="s">
        <v>56</v>
      </c>
      <c r="B16" s="26" t="s">
        <v>57</v>
      </c>
      <c r="C16" s="97">
        <f>SUM(C17:C17)</f>
        <v>0</v>
      </c>
      <c r="D16" s="97">
        <f>SUM(D17:D17)</f>
        <v>50000</v>
      </c>
      <c r="E16" s="97">
        <f>SUM(E17:E17)</f>
        <v>0</v>
      </c>
      <c r="F16" s="97">
        <f>SUM(F17:F17)</f>
        <v>0</v>
      </c>
      <c r="G16" s="97">
        <f>SUM(G17:G17)</f>
        <v>0</v>
      </c>
      <c r="H16" s="74" t="e">
        <f>G16/E16*100</f>
        <v>#DIV/0!</v>
      </c>
      <c r="I16" s="72">
        <v>0</v>
      </c>
      <c r="J16" s="72">
        <f>G16/D16*100</f>
        <v>0</v>
      </c>
      <c r="K16" s="72">
        <v>0</v>
      </c>
      <c r="L16" s="47">
        <f>SUM(L17:L17)</f>
        <v>0</v>
      </c>
      <c r="M16" s="47">
        <f>SUM(M17:M17)</f>
        <v>0</v>
      </c>
      <c r="N16" s="47">
        <f>SUM(N17:N17)</f>
        <v>0</v>
      </c>
      <c r="O16" s="76">
        <v>0</v>
      </c>
      <c r="P16" s="72">
        <v>0</v>
      </c>
      <c r="Q16" s="47">
        <f>L16+C16</f>
        <v>0</v>
      </c>
      <c r="R16" s="47">
        <f>M16+D16</f>
        <v>50000</v>
      </c>
      <c r="S16" s="47">
        <f>N16+G16</f>
        <v>0</v>
      </c>
      <c r="T16" s="72">
        <v>0</v>
      </c>
      <c r="U16" s="72">
        <f aca="true" t="shared" si="2" ref="U16:U44">S16/R16*100</f>
        <v>0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</row>
    <row r="17" spans="1:21" s="4" customFormat="1" ht="27" customHeight="1">
      <c r="A17" s="27" t="s">
        <v>33</v>
      </c>
      <c r="B17" s="95" t="s">
        <v>32</v>
      </c>
      <c r="C17" s="98">
        <v>0</v>
      </c>
      <c r="D17" s="98">
        <v>50000</v>
      </c>
      <c r="E17" s="98"/>
      <c r="F17" s="98">
        <v>0</v>
      </c>
      <c r="G17" s="98">
        <v>0</v>
      </c>
      <c r="H17" s="75" t="e">
        <f>G17/E17*100</f>
        <v>#DIV/0!</v>
      </c>
      <c r="I17" s="73">
        <v>0</v>
      </c>
      <c r="J17" s="73">
        <f>G17/D17*100</f>
        <v>0</v>
      </c>
      <c r="K17" s="73">
        <v>0</v>
      </c>
      <c r="L17" s="48">
        <v>0</v>
      </c>
      <c r="M17" s="48">
        <v>0</v>
      </c>
      <c r="N17" s="48">
        <v>0</v>
      </c>
      <c r="O17" s="76">
        <v>0</v>
      </c>
      <c r="P17" s="72">
        <v>0</v>
      </c>
      <c r="Q17" s="48">
        <f>L17+C17</f>
        <v>0</v>
      </c>
      <c r="R17" s="48">
        <f>M17+D17</f>
        <v>50000</v>
      </c>
      <c r="S17" s="48">
        <f>N17+G17</f>
        <v>0</v>
      </c>
      <c r="T17" s="73">
        <v>0</v>
      </c>
      <c r="U17" s="73">
        <f>S17/R17*100</f>
        <v>0</v>
      </c>
    </row>
    <row r="18" spans="1:21" s="4" customFormat="1" ht="12.75">
      <c r="A18" s="29">
        <v>3000</v>
      </c>
      <c r="B18" s="30" t="s">
        <v>26</v>
      </c>
      <c r="C18" s="97">
        <f>SUM(C19:C49)</f>
        <v>360261209</v>
      </c>
      <c r="D18" s="97">
        <f>SUM(D19:D49)</f>
        <v>360769238</v>
      </c>
      <c r="E18" s="97">
        <f>SUM(E19:E49)</f>
        <v>4541554</v>
      </c>
      <c r="F18" s="97">
        <f>SUM(F19:F49)</f>
        <v>113161635</v>
      </c>
      <c r="G18" s="97">
        <f>SUM(G19:G49)</f>
        <v>104100437</v>
      </c>
      <c r="H18" s="74">
        <f>G18/E18*100</f>
        <v>2292.176576563881</v>
      </c>
      <c r="I18" s="72">
        <f aca="true" t="shared" si="3" ref="I18:I24">G18/C18*100</f>
        <v>28.895821809114064</v>
      </c>
      <c r="J18" s="72">
        <f aca="true" t="shared" si="4" ref="J18:J24">G18/D18*100</f>
        <v>28.855131212711655</v>
      </c>
      <c r="K18" s="72">
        <f t="shared" si="1"/>
        <v>91.99269434380301</v>
      </c>
      <c r="L18" s="47">
        <f>SUM(L19:L47)</f>
        <v>87657</v>
      </c>
      <c r="M18" s="47">
        <f>SUM(M19:M47)</f>
        <v>148558</v>
      </c>
      <c r="N18" s="47">
        <f>SUM(N19:N47)</f>
        <v>70085</v>
      </c>
      <c r="O18" s="76">
        <f>N18/L18*100</f>
        <v>79.9536831057417</v>
      </c>
      <c r="P18" s="72">
        <f>N18/M18*100</f>
        <v>47.17686021621185</v>
      </c>
      <c r="Q18" s="47">
        <f aca="true" t="shared" si="5" ref="Q18:Q25">L18+C18</f>
        <v>360348866</v>
      </c>
      <c r="R18" s="47">
        <f aca="true" t="shared" si="6" ref="R18:R24">M18+D18</f>
        <v>360917796</v>
      </c>
      <c r="S18" s="47">
        <f aca="true" t="shared" si="7" ref="S18:S25">N18+G18</f>
        <v>104170522</v>
      </c>
      <c r="T18" s="72">
        <f aca="true" t="shared" si="8" ref="T18:T24">S18/Q18*100</f>
        <v>28.90824193685682</v>
      </c>
      <c r="U18" s="72">
        <f t="shared" si="2"/>
        <v>28.862672651364633</v>
      </c>
    </row>
    <row r="19" spans="1:21" s="12" customFormat="1" ht="25.5">
      <c r="A19" s="27">
        <v>3011</v>
      </c>
      <c r="B19" s="110" t="s">
        <v>65</v>
      </c>
      <c r="C19" s="98">
        <v>20400000</v>
      </c>
      <c r="D19" s="98">
        <v>20400000</v>
      </c>
      <c r="E19" s="98"/>
      <c r="F19" s="98">
        <v>9671880</v>
      </c>
      <c r="G19" s="98">
        <v>9671880</v>
      </c>
      <c r="H19" s="75" t="e">
        <f>G19/E19*100</f>
        <v>#DIV/0!</v>
      </c>
      <c r="I19" s="73">
        <f t="shared" si="3"/>
        <v>47.41117647058823</v>
      </c>
      <c r="J19" s="73">
        <f t="shared" si="4"/>
        <v>47.41117647058823</v>
      </c>
      <c r="K19" s="73">
        <f t="shared" si="1"/>
        <v>100</v>
      </c>
      <c r="L19" s="48">
        <v>0</v>
      </c>
      <c r="M19" s="48">
        <v>0</v>
      </c>
      <c r="N19" s="48">
        <v>0</v>
      </c>
      <c r="O19" s="77">
        <v>0</v>
      </c>
      <c r="P19" s="73">
        <v>0</v>
      </c>
      <c r="Q19" s="48">
        <f t="shared" si="5"/>
        <v>20400000</v>
      </c>
      <c r="R19" s="48">
        <f t="shared" si="6"/>
        <v>20400000</v>
      </c>
      <c r="S19" s="48">
        <f t="shared" si="7"/>
        <v>9671880</v>
      </c>
      <c r="T19" s="73">
        <f t="shared" si="8"/>
        <v>47.41117647058823</v>
      </c>
      <c r="U19" s="73">
        <f t="shared" si="2"/>
        <v>47.41117647058823</v>
      </c>
    </row>
    <row r="20" spans="1:21" s="12" customFormat="1" ht="30" customHeight="1">
      <c r="A20" s="130" t="s">
        <v>34</v>
      </c>
      <c r="B20" s="128" t="s">
        <v>35</v>
      </c>
      <c r="C20" s="134">
        <v>144560300</v>
      </c>
      <c r="D20" s="123">
        <v>144560300</v>
      </c>
      <c r="E20" s="94"/>
      <c r="F20" s="123">
        <v>58316046</v>
      </c>
      <c r="G20" s="123">
        <v>58313569</v>
      </c>
      <c r="H20" s="73"/>
      <c r="I20" s="122">
        <f>G20/C20*100</f>
        <v>40.33857774229854</v>
      </c>
      <c r="J20" s="122">
        <f>G20/D20*100</f>
        <v>40.33857774229854</v>
      </c>
      <c r="K20" s="122">
        <f t="shared" si="1"/>
        <v>99.9957524555077</v>
      </c>
      <c r="L20" s="124">
        <v>0</v>
      </c>
      <c r="M20" s="124">
        <v>0</v>
      </c>
      <c r="N20" s="124">
        <v>0</v>
      </c>
      <c r="O20" s="121">
        <v>0</v>
      </c>
      <c r="P20" s="122">
        <v>0</v>
      </c>
      <c r="Q20" s="124">
        <f t="shared" si="5"/>
        <v>144560300</v>
      </c>
      <c r="R20" s="124">
        <f t="shared" si="6"/>
        <v>144560300</v>
      </c>
      <c r="S20" s="124">
        <f t="shared" si="7"/>
        <v>58313569</v>
      </c>
      <c r="T20" s="122">
        <f t="shared" si="8"/>
        <v>40.33857774229854</v>
      </c>
      <c r="U20" s="122">
        <f t="shared" si="2"/>
        <v>40.33857774229854</v>
      </c>
    </row>
    <row r="21" spans="1:21" s="12" customFormat="1" ht="15" customHeight="1" hidden="1">
      <c r="A21" s="131"/>
      <c r="B21" s="129"/>
      <c r="C21" s="123"/>
      <c r="D21" s="123"/>
      <c r="E21" s="94"/>
      <c r="F21" s="123"/>
      <c r="G21" s="123"/>
      <c r="H21" s="73"/>
      <c r="I21" s="122"/>
      <c r="J21" s="122"/>
      <c r="K21" s="122"/>
      <c r="L21" s="124"/>
      <c r="M21" s="124"/>
      <c r="N21" s="124"/>
      <c r="O21" s="121"/>
      <c r="P21" s="122"/>
      <c r="Q21" s="124"/>
      <c r="R21" s="124"/>
      <c r="S21" s="124"/>
      <c r="T21" s="122"/>
      <c r="U21" s="122"/>
    </row>
    <row r="22" spans="1:21" s="12" customFormat="1" ht="40.5" customHeight="1" hidden="1">
      <c r="A22" s="31">
        <v>3013</v>
      </c>
      <c r="B22" s="28"/>
      <c r="C22" s="98"/>
      <c r="D22" s="98"/>
      <c r="E22" s="98"/>
      <c r="F22" s="98"/>
      <c r="G22" s="98"/>
      <c r="H22" s="75" t="e">
        <f>G22/E22*100</f>
        <v>#DIV/0!</v>
      </c>
      <c r="I22" s="73" t="e">
        <f t="shared" si="3"/>
        <v>#DIV/0!</v>
      </c>
      <c r="J22" s="73" t="e">
        <f t="shared" si="4"/>
        <v>#DIV/0!</v>
      </c>
      <c r="K22" s="73" t="e">
        <f>G22/F22*100</f>
        <v>#DIV/0!</v>
      </c>
      <c r="L22" s="48">
        <v>0</v>
      </c>
      <c r="M22" s="48">
        <v>0</v>
      </c>
      <c r="N22" s="48">
        <v>0</v>
      </c>
      <c r="O22" s="77">
        <v>0</v>
      </c>
      <c r="P22" s="73">
        <v>0</v>
      </c>
      <c r="Q22" s="48">
        <f t="shared" si="5"/>
        <v>0</v>
      </c>
      <c r="R22" s="48">
        <f t="shared" si="6"/>
        <v>0</v>
      </c>
      <c r="S22" s="48">
        <f t="shared" si="7"/>
        <v>0</v>
      </c>
      <c r="T22" s="73" t="e">
        <f t="shared" si="8"/>
        <v>#DIV/0!</v>
      </c>
      <c r="U22" s="73" t="e">
        <f t="shared" si="2"/>
        <v>#DIV/0!</v>
      </c>
    </row>
    <row r="23" spans="1:21" s="4" customFormat="1" ht="12.75" hidden="1">
      <c r="A23" s="31">
        <v>3015</v>
      </c>
      <c r="B23" s="32"/>
      <c r="C23" s="98"/>
      <c r="D23" s="98"/>
      <c r="E23" s="98"/>
      <c r="F23" s="98"/>
      <c r="G23" s="98"/>
      <c r="H23" s="75" t="e">
        <f>G23/E23*100</f>
        <v>#DIV/0!</v>
      </c>
      <c r="I23" s="73" t="e">
        <f t="shared" si="3"/>
        <v>#DIV/0!</v>
      </c>
      <c r="J23" s="73" t="e">
        <f t="shared" si="4"/>
        <v>#DIV/0!</v>
      </c>
      <c r="K23" s="73" t="e">
        <f>G23/F23*100</f>
        <v>#DIV/0!</v>
      </c>
      <c r="L23" s="48">
        <v>0</v>
      </c>
      <c r="M23" s="48">
        <v>0</v>
      </c>
      <c r="N23" s="48">
        <v>0</v>
      </c>
      <c r="O23" s="77">
        <v>0</v>
      </c>
      <c r="P23" s="73">
        <v>0</v>
      </c>
      <c r="Q23" s="48">
        <f t="shared" si="5"/>
        <v>0</v>
      </c>
      <c r="R23" s="48">
        <f t="shared" si="6"/>
        <v>0</v>
      </c>
      <c r="S23" s="48">
        <f t="shared" si="7"/>
        <v>0</v>
      </c>
      <c r="T23" s="73" t="e">
        <f t="shared" si="8"/>
        <v>#DIV/0!</v>
      </c>
      <c r="U23" s="73" t="e">
        <f t="shared" si="2"/>
        <v>#DIV/0!</v>
      </c>
    </row>
    <row r="24" spans="1:21" s="4" customFormat="1" ht="15.75" customHeight="1" hidden="1">
      <c r="A24" s="31">
        <v>3016</v>
      </c>
      <c r="B24" s="32"/>
      <c r="C24" s="98"/>
      <c r="D24" s="98"/>
      <c r="E24" s="98"/>
      <c r="F24" s="98"/>
      <c r="G24" s="98"/>
      <c r="H24" s="75"/>
      <c r="I24" s="73" t="e">
        <f t="shared" si="3"/>
        <v>#DIV/0!</v>
      </c>
      <c r="J24" s="73" t="e">
        <f t="shared" si="4"/>
        <v>#DIV/0!</v>
      </c>
      <c r="K24" s="73" t="e">
        <f>G24/F24*100</f>
        <v>#DIV/0!</v>
      </c>
      <c r="L24" s="48">
        <v>0</v>
      </c>
      <c r="M24" s="48">
        <v>0</v>
      </c>
      <c r="N24" s="48">
        <v>0</v>
      </c>
      <c r="O24" s="77">
        <v>0</v>
      </c>
      <c r="P24" s="73">
        <v>0</v>
      </c>
      <c r="Q24" s="48">
        <f t="shared" si="5"/>
        <v>0</v>
      </c>
      <c r="R24" s="48">
        <f t="shared" si="6"/>
        <v>0</v>
      </c>
      <c r="S24" s="48">
        <f t="shared" si="7"/>
        <v>0</v>
      </c>
      <c r="T24" s="73" t="e">
        <f t="shared" si="8"/>
        <v>#DIV/0!</v>
      </c>
      <c r="U24" s="73" t="e">
        <f t="shared" si="2"/>
        <v>#DIV/0!</v>
      </c>
    </row>
    <row r="25" spans="1:21" s="4" customFormat="1" ht="29.25" customHeight="1">
      <c r="A25" s="31">
        <v>3021</v>
      </c>
      <c r="B25" s="111" t="s">
        <v>66</v>
      </c>
      <c r="C25" s="98">
        <v>1200</v>
      </c>
      <c r="D25" s="98">
        <v>1200</v>
      </c>
      <c r="E25" s="94">
        <v>284680</v>
      </c>
      <c r="F25" s="94">
        <v>0</v>
      </c>
      <c r="G25" s="94">
        <v>0</v>
      </c>
      <c r="H25" s="75">
        <f>G25/E25*100</f>
        <v>0</v>
      </c>
      <c r="I25" s="73">
        <f>G25/C25*100</f>
        <v>0</v>
      </c>
      <c r="J25" s="73">
        <v>0</v>
      </c>
      <c r="K25" s="73">
        <v>0</v>
      </c>
      <c r="L25" s="48">
        <v>0</v>
      </c>
      <c r="M25" s="48">
        <v>0</v>
      </c>
      <c r="N25" s="48">
        <v>0</v>
      </c>
      <c r="O25" s="77">
        <v>0</v>
      </c>
      <c r="P25" s="73">
        <v>0</v>
      </c>
      <c r="Q25" s="48">
        <f t="shared" si="5"/>
        <v>1200</v>
      </c>
      <c r="R25" s="48">
        <f>D25+M25</f>
        <v>1200</v>
      </c>
      <c r="S25" s="48">
        <f t="shared" si="7"/>
        <v>0</v>
      </c>
      <c r="T25" s="73">
        <f>S25/Q25*100</f>
        <v>0</v>
      </c>
      <c r="U25" s="73">
        <f>S25/R25*100</f>
        <v>0</v>
      </c>
    </row>
    <row r="26" spans="1:207" s="13" customFormat="1" ht="25.5">
      <c r="A26" s="112" t="s">
        <v>67</v>
      </c>
      <c r="B26" s="32" t="s">
        <v>36</v>
      </c>
      <c r="C26" s="98">
        <v>46300</v>
      </c>
      <c r="D26" s="98">
        <v>46300</v>
      </c>
      <c r="E26" s="98"/>
      <c r="F26" s="98">
        <v>14514</v>
      </c>
      <c r="G26" s="98">
        <v>14514</v>
      </c>
      <c r="H26" s="75" t="e">
        <f>G26/E26*100</f>
        <v>#DIV/0!</v>
      </c>
      <c r="I26" s="73">
        <f aca="true" t="shared" si="9" ref="I26:I31">G26/C26*100</f>
        <v>31.347732181425485</v>
      </c>
      <c r="J26" s="73">
        <f aca="true" t="shared" si="10" ref="J26:J31">G26/D26*100</f>
        <v>31.347732181425485</v>
      </c>
      <c r="K26" s="73">
        <f>G26/F26*100</f>
        <v>100</v>
      </c>
      <c r="L26" s="48">
        <v>0</v>
      </c>
      <c r="M26" s="48">
        <v>0</v>
      </c>
      <c r="N26" s="48">
        <v>0</v>
      </c>
      <c r="O26" s="77">
        <v>0</v>
      </c>
      <c r="P26" s="73">
        <v>0</v>
      </c>
      <c r="Q26" s="48">
        <f aca="true" t="shared" si="11" ref="Q26:R31">L26+C26</f>
        <v>46300</v>
      </c>
      <c r="R26" s="48">
        <f t="shared" si="11"/>
        <v>46300</v>
      </c>
      <c r="S26" s="48">
        <f aca="true" t="shared" si="12" ref="S26:S31">N26+G26</f>
        <v>14514</v>
      </c>
      <c r="T26" s="73">
        <f aca="true" t="shared" si="13" ref="T26:T40">S26/Q26*100</f>
        <v>31.347732181425485</v>
      </c>
      <c r="U26" s="73">
        <f t="shared" si="2"/>
        <v>31.347732181425485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</row>
    <row r="27" spans="1:207" s="14" customFormat="1" ht="13.5" thickBot="1">
      <c r="A27" s="112" t="s">
        <v>68</v>
      </c>
      <c r="B27" s="111" t="s">
        <v>69</v>
      </c>
      <c r="C27" s="94">
        <v>143000</v>
      </c>
      <c r="D27" s="94">
        <v>143000</v>
      </c>
      <c r="E27" s="94"/>
      <c r="F27" s="94">
        <v>35500</v>
      </c>
      <c r="G27" s="94">
        <v>5895</v>
      </c>
      <c r="H27" s="73"/>
      <c r="I27" s="73">
        <f t="shared" si="9"/>
        <v>4.1223776223776225</v>
      </c>
      <c r="J27" s="73">
        <f t="shared" si="10"/>
        <v>4.1223776223776225</v>
      </c>
      <c r="K27" s="73">
        <f>G27/F27*100</f>
        <v>16.605633802816904</v>
      </c>
      <c r="L27" s="48">
        <v>0</v>
      </c>
      <c r="M27" s="48">
        <v>0</v>
      </c>
      <c r="N27" s="48">
        <v>0</v>
      </c>
      <c r="O27" s="77">
        <v>0</v>
      </c>
      <c r="P27" s="73">
        <v>0</v>
      </c>
      <c r="Q27" s="48">
        <f t="shared" si="11"/>
        <v>143000</v>
      </c>
      <c r="R27" s="48">
        <f t="shared" si="11"/>
        <v>143000</v>
      </c>
      <c r="S27" s="48">
        <f t="shared" si="12"/>
        <v>5895</v>
      </c>
      <c r="T27" s="73">
        <f t="shared" si="13"/>
        <v>4.1223776223776225</v>
      </c>
      <c r="U27" s="73">
        <f t="shared" si="2"/>
        <v>4.1223776223776225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</row>
    <row r="28" spans="1:207" s="13" customFormat="1" ht="12.75">
      <c r="A28" s="112" t="s">
        <v>70</v>
      </c>
      <c r="B28" s="32" t="s">
        <v>37</v>
      </c>
      <c r="C28" s="94">
        <v>1352276</v>
      </c>
      <c r="D28" s="94">
        <v>1352276</v>
      </c>
      <c r="E28" s="98">
        <v>71203</v>
      </c>
      <c r="F28" s="98">
        <v>338300</v>
      </c>
      <c r="G28" s="94">
        <v>0</v>
      </c>
      <c r="H28" s="78">
        <v>3681.218</v>
      </c>
      <c r="I28" s="73">
        <v>0</v>
      </c>
      <c r="J28" s="73">
        <f t="shared" si="10"/>
        <v>0</v>
      </c>
      <c r="K28" s="73">
        <v>0</v>
      </c>
      <c r="L28" s="48">
        <v>0</v>
      </c>
      <c r="M28" s="48">
        <v>0</v>
      </c>
      <c r="N28" s="48">
        <v>0</v>
      </c>
      <c r="O28" s="77">
        <v>0</v>
      </c>
      <c r="P28" s="73">
        <v>0</v>
      </c>
      <c r="Q28" s="48">
        <f t="shared" si="11"/>
        <v>1352276</v>
      </c>
      <c r="R28" s="48">
        <f t="shared" si="11"/>
        <v>1352276</v>
      </c>
      <c r="S28" s="48">
        <f t="shared" si="12"/>
        <v>0</v>
      </c>
      <c r="T28" s="73">
        <f t="shared" si="13"/>
        <v>0</v>
      </c>
      <c r="U28" s="73">
        <f t="shared" si="2"/>
        <v>0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</row>
    <row r="29" spans="1:21" s="4" customFormat="1" ht="12.75">
      <c r="A29" s="31">
        <v>3041</v>
      </c>
      <c r="B29" s="33" t="s">
        <v>39</v>
      </c>
      <c r="C29" s="98">
        <v>1400500</v>
      </c>
      <c r="D29" s="98">
        <v>1400500</v>
      </c>
      <c r="E29" s="98"/>
      <c r="F29" s="98">
        <v>347110</v>
      </c>
      <c r="G29" s="98">
        <v>204109</v>
      </c>
      <c r="H29" s="75" t="e">
        <f aca="true" t="shared" si="14" ref="H29:H44">G29/E29*100</f>
        <v>#DIV/0!</v>
      </c>
      <c r="I29" s="73">
        <f t="shared" si="9"/>
        <v>14.574009282399143</v>
      </c>
      <c r="J29" s="73">
        <f t="shared" si="10"/>
        <v>14.574009282399143</v>
      </c>
      <c r="K29" s="73">
        <f aca="true" t="shared" si="15" ref="K29:K42">G29/F29*100</f>
        <v>58.80239693468929</v>
      </c>
      <c r="L29" s="48">
        <v>0</v>
      </c>
      <c r="M29" s="48">
        <v>0</v>
      </c>
      <c r="N29" s="48">
        <v>0</v>
      </c>
      <c r="O29" s="77">
        <v>0</v>
      </c>
      <c r="P29" s="73">
        <v>0</v>
      </c>
      <c r="Q29" s="48">
        <f t="shared" si="11"/>
        <v>1400500</v>
      </c>
      <c r="R29" s="48">
        <f t="shared" si="11"/>
        <v>1400500</v>
      </c>
      <c r="S29" s="48">
        <f t="shared" si="12"/>
        <v>204109</v>
      </c>
      <c r="T29" s="73">
        <f t="shared" si="13"/>
        <v>14.574009282399143</v>
      </c>
      <c r="U29" s="73">
        <f t="shared" si="2"/>
        <v>14.574009282399143</v>
      </c>
    </row>
    <row r="30" spans="1:21" s="12" customFormat="1" ht="12.75">
      <c r="A30" s="31">
        <v>3042</v>
      </c>
      <c r="B30" s="33" t="s">
        <v>45</v>
      </c>
      <c r="C30" s="98">
        <v>667040</v>
      </c>
      <c r="D30" s="98">
        <v>667040</v>
      </c>
      <c r="E30" s="98"/>
      <c r="F30" s="98">
        <v>175080</v>
      </c>
      <c r="G30" s="98">
        <v>95288</v>
      </c>
      <c r="H30" s="75" t="e">
        <f t="shared" si="14"/>
        <v>#DIV/0!</v>
      </c>
      <c r="I30" s="73">
        <f t="shared" si="9"/>
        <v>14.285200287838808</v>
      </c>
      <c r="J30" s="73">
        <f t="shared" si="10"/>
        <v>14.285200287838808</v>
      </c>
      <c r="K30" s="73">
        <f t="shared" si="15"/>
        <v>54.425405528901074</v>
      </c>
      <c r="L30" s="48">
        <v>0</v>
      </c>
      <c r="M30" s="48">
        <v>0</v>
      </c>
      <c r="N30" s="48">
        <v>0</v>
      </c>
      <c r="O30" s="77">
        <v>0</v>
      </c>
      <c r="P30" s="73">
        <v>0</v>
      </c>
      <c r="Q30" s="48">
        <f t="shared" si="11"/>
        <v>667040</v>
      </c>
      <c r="R30" s="48">
        <f t="shared" si="11"/>
        <v>667040</v>
      </c>
      <c r="S30" s="48">
        <f t="shared" si="12"/>
        <v>95288</v>
      </c>
      <c r="T30" s="73">
        <f t="shared" si="13"/>
        <v>14.285200287838808</v>
      </c>
      <c r="U30" s="73">
        <f t="shared" si="2"/>
        <v>14.285200287838808</v>
      </c>
    </row>
    <row r="31" spans="1:21" s="4" customFormat="1" ht="12.75">
      <c r="A31" s="31">
        <v>3043</v>
      </c>
      <c r="B31" s="13" t="s">
        <v>40</v>
      </c>
      <c r="C31" s="98">
        <v>81259135</v>
      </c>
      <c r="D31" s="98">
        <v>81259135</v>
      </c>
      <c r="E31" s="98"/>
      <c r="F31" s="98">
        <v>18803041</v>
      </c>
      <c r="G31" s="98">
        <v>16297884</v>
      </c>
      <c r="H31" s="75" t="e">
        <f t="shared" si="14"/>
        <v>#DIV/0!</v>
      </c>
      <c r="I31" s="73">
        <f t="shared" si="9"/>
        <v>20.056679165979308</v>
      </c>
      <c r="J31" s="73">
        <f t="shared" si="10"/>
        <v>20.056679165979308</v>
      </c>
      <c r="K31" s="73">
        <f t="shared" si="15"/>
        <v>86.67685189858385</v>
      </c>
      <c r="L31" s="48">
        <v>0</v>
      </c>
      <c r="M31" s="48">
        <v>0</v>
      </c>
      <c r="N31" s="48">
        <v>0</v>
      </c>
      <c r="O31" s="77">
        <v>0</v>
      </c>
      <c r="P31" s="73">
        <v>0</v>
      </c>
      <c r="Q31" s="48">
        <f t="shared" si="11"/>
        <v>81259135</v>
      </c>
      <c r="R31" s="48">
        <f t="shared" si="11"/>
        <v>81259135</v>
      </c>
      <c r="S31" s="48">
        <f t="shared" si="12"/>
        <v>16297884</v>
      </c>
      <c r="T31" s="73">
        <f t="shared" si="13"/>
        <v>20.056679165979308</v>
      </c>
      <c r="U31" s="73">
        <f t="shared" si="2"/>
        <v>20.056679165979308</v>
      </c>
    </row>
    <row r="32" spans="1:21" s="12" customFormat="1" ht="12.75">
      <c r="A32" s="31">
        <v>3044</v>
      </c>
      <c r="B32" s="13" t="s">
        <v>41</v>
      </c>
      <c r="C32" s="98">
        <v>8093000</v>
      </c>
      <c r="D32" s="98">
        <v>8093000</v>
      </c>
      <c r="E32" s="98"/>
      <c r="F32" s="98">
        <v>1800700</v>
      </c>
      <c r="G32" s="98">
        <v>1476591</v>
      </c>
      <c r="H32" s="75" t="e">
        <f t="shared" si="14"/>
        <v>#DIV/0!</v>
      </c>
      <c r="I32" s="73">
        <f aca="true" t="shared" si="16" ref="I32:I48">G32/C32*100</f>
        <v>18.245286049672558</v>
      </c>
      <c r="J32" s="73">
        <f aca="true" t="shared" si="17" ref="J32:J43">G32/D32*100</f>
        <v>18.245286049672558</v>
      </c>
      <c r="K32" s="73">
        <f t="shared" si="15"/>
        <v>82.00094407730327</v>
      </c>
      <c r="L32" s="48">
        <v>0</v>
      </c>
      <c r="M32" s="48">
        <v>0</v>
      </c>
      <c r="N32" s="48">
        <v>0</v>
      </c>
      <c r="O32" s="77">
        <v>0</v>
      </c>
      <c r="P32" s="73">
        <v>0</v>
      </c>
      <c r="Q32" s="48">
        <f aca="true" t="shared" si="18" ref="Q32:R40">L32+C32</f>
        <v>8093000</v>
      </c>
      <c r="R32" s="48">
        <f t="shared" si="18"/>
        <v>8093000</v>
      </c>
      <c r="S32" s="48">
        <f aca="true" t="shared" si="19" ref="S32:S43">N32+G32</f>
        <v>1476591</v>
      </c>
      <c r="T32" s="73">
        <f t="shared" si="13"/>
        <v>18.245286049672558</v>
      </c>
      <c r="U32" s="73">
        <f t="shared" si="2"/>
        <v>18.245286049672558</v>
      </c>
    </row>
    <row r="33" spans="1:21" s="4" customFormat="1" ht="12.75">
      <c r="A33" s="31">
        <v>3045</v>
      </c>
      <c r="B33" s="13" t="s">
        <v>42</v>
      </c>
      <c r="C33" s="98">
        <v>21003500</v>
      </c>
      <c r="D33" s="98">
        <v>21003500</v>
      </c>
      <c r="E33" s="98"/>
      <c r="F33" s="98">
        <v>4750850</v>
      </c>
      <c r="G33" s="98">
        <v>3810795</v>
      </c>
      <c r="H33" s="75" t="e">
        <f t="shared" si="14"/>
        <v>#DIV/0!</v>
      </c>
      <c r="I33" s="73">
        <f t="shared" si="16"/>
        <v>18.14361892065608</v>
      </c>
      <c r="J33" s="73">
        <f t="shared" si="17"/>
        <v>18.14361892065608</v>
      </c>
      <c r="K33" s="73">
        <f t="shared" si="15"/>
        <v>80.21290926886768</v>
      </c>
      <c r="L33" s="48">
        <v>0</v>
      </c>
      <c r="M33" s="48">
        <v>0</v>
      </c>
      <c r="N33" s="48">
        <v>0</v>
      </c>
      <c r="O33" s="77">
        <v>0</v>
      </c>
      <c r="P33" s="73">
        <v>0</v>
      </c>
      <c r="Q33" s="48">
        <f t="shared" si="18"/>
        <v>21003500</v>
      </c>
      <c r="R33" s="48">
        <f t="shared" si="18"/>
        <v>21003500</v>
      </c>
      <c r="S33" s="48">
        <f t="shared" si="19"/>
        <v>3810795</v>
      </c>
      <c r="T33" s="73">
        <f t="shared" si="13"/>
        <v>18.14361892065608</v>
      </c>
      <c r="U33" s="73">
        <f t="shared" si="2"/>
        <v>18.14361892065608</v>
      </c>
    </row>
    <row r="34" spans="1:21" s="4" customFormat="1" ht="12.75">
      <c r="A34" s="31" t="s">
        <v>44</v>
      </c>
      <c r="B34" s="28" t="s">
        <v>43</v>
      </c>
      <c r="C34" s="98">
        <v>1000300</v>
      </c>
      <c r="D34" s="98">
        <v>1000300</v>
      </c>
      <c r="E34" s="98"/>
      <c r="F34" s="98">
        <v>240075</v>
      </c>
      <c r="G34" s="98">
        <v>128245</v>
      </c>
      <c r="H34" s="75" t="e">
        <f t="shared" si="14"/>
        <v>#DIV/0!</v>
      </c>
      <c r="I34" s="73">
        <f t="shared" si="16"/>
        <v>12.820653803858843</v>
      </c>
      <c r="J34" s="73">
        <f t="shared" si="17"/>
        <v>12.820653803858843</v>
      </c>
      <c r="K34" s="73">
        <f t="shared" si="15"/>
        <v>53.41872331563054</v>
      </c>
      <c r="L34" s="48">
        <v>0</v>
      </c>
      <c r="M34" s="48">
        <v>0</v>
      </c>
      <c r="N34" s="48">
        <v>0</v>
      </c>
      <c r="O34" s="77">
        <v>0</v>
      </c>
      <c r="P34" s="73">
        <v>0</v>
      </c>
      <c r="Q34" s="48">
        <f t="shared" si="18"/>
        <v>1000300</v>
      </c>
      <c r="R34" s="48">
        <f t="shared" si="18"/>
        <v>1000300</v>
      </c>
      <c r="S34" s="48">
        <f t="shared" si="19"/>
        <v>128245</v>
      </c>
      <c r="T34" s="73">
        <f t="shared" si="13"/>
        <v>12.820653803858843</v>
      </c>
      <c r="U34" s="73">
        <f t="shared" si="2"/>
        <v>12.820653803858843</v>
      </c>
    </row>
    <row r="35" spans="1:21" s="4" customFormat="1" ht="12.75">
      <c r="A35" s="31" t="s">
        <v>46</v>
      </c>
      <c r="B35" s="113" t="s">
        <v>71</v>
      </c>
      <c r="C35" s="98">
        <v>16097000</v>
      </c>
      <c r="D35" s="98">
        <v>16097000</v>
      </c>
      <c r="E35" s="98"/>
      <c r="F35" s="98">
        <v>3983800</v>
      </c>
      <c r="G35" s="98">
        <v>2812214</v>
      </c>
      <c r="H35" s="73" t="e">
        <f t="shared" si="14"/>
        <v>#DIV/0!</v>
      </c>
      <c r="I35" s="73">
        <f t="shared" si="16"/>
        <v>17.47042306019755</v>
      </c>
      <c r="J35" s="73">
        <f t="shared" si="17"/>
        <v>17.47042306019755</v>
      </c>
      <c r="K35" s="73">
        <f t="shared" si="15"/>
        <v>70.59124454038857</v>
      </c>
      <c r="L35" s="48">
        <v>0</v>
      </c>
      <c r="M35" s="48">
        <v>0</v>
      </c>
      <c r="N35" s="48">
        <v>0</v>
      </c>
      <c r="O35" s="77">
        <v>0</v>
      </c>
      <c r="P35" s="73">
        <v>0</v>
      </c>
      <c r="Q35" s="48">
        <f t="shared" si="18"/>
        <v>16097000</v>
      </c>
      <c r="R35" s="48">
        <f t="shared" si="18"/>
        <v>16097000</v>
      </c>
      <c r="S35" s="48">
        <f t="shared" si="19"/>
        <v>2812214</v>
      </c>
      <c r="T35" s="73">
        <f t="shared" si="13"/>
        <v>17.47042306019755</v>
      </c>
      <c r="U35" s="73">
        <f t="shared" si="2"/>
        <v>17.47042306019755</v>
      </c>
    </row>
    <row r="36" spans="1:21" ht="16.5" customHeight="1">
      <c r="A36" s="112" t="s">
        <v>72</v>
      </c>
      <c r="B36" s="113" t="s">
        <v>73</v>
      </c>
      <c r="C36" s="98">
        <v>30664525</v>
      </c>
      <c r="D36" s="98">
        <v>30664525</v>
      </c>
      <c r="E36" s="98"/>
      <c r="F36" s="98">
        <v>7179640</v>
      </c>
      <c r="G36" s="98">
        <v>5823152</v>
      </c>
      <c r="H36" s="73" t="e">
        <f t="shared" si="14"/>
        <v>#DIV/0!</v>
      </c>
      <c r="I36" s="73">
        <f t="shared" si="16"/>
        <v>18.989865324833826</v>
      </c>
      <c r="J36" s="73">
        <f t="shared" si="17"/>
        <v>18.989865324833826</v>
      </c>
      <c r="K36" s="73">
        <f t="shared" si="15"/>
        <v>81.10646216244825</v>
      </c>
      <c r="L36" s="48">
        <v>0</v>
      </c>
      <c r="M36" s="48">
        <v>0</v>
      </c>
      <c r="N36" s="48">
        <v>0</v>
      </c>
      <c r="O36" s="77">
        <v>0</v>
      </c>
      <c r="P36" s="73">
        <v>0</v>
      </c>
      <c r="Q36" s="48">
        <f t="shared" si="18"/>
        <v>30664525</v>
      </c>
      <c r="R36" s="48">
        <f t="shared" si="18"/>
        <v>30664525</v>
      </c>
      <c r="S36" s="48">
        <f t="shared" si="19"/>
        <v>5823152</v>
      </c>
      <c r="T36" s="73">
        <f t="shared" si="13"/>
        <v>18.989865324833826</v>
      </c>
      <c r="U36" s="73">
        <f t="shared" si="2"/>
        <v>18.989865324833826</v>
      </c>
    </row>
    <row r="37" spans="1:21" ht="16.5" customHeight="1">
      <c r="A37" s="112" t="s">
        <v>74</v>
      </c>
      <c r="B37" s="34" t="s">
        <v>47</v>
      </c>
      <c r="C37" s="98">
        <v>10006000</v>
      </c>
      <c r="D37" s="98">
        <v>10006000</v>
      </c>
      <c r="E37" s="98"/>
      <c r="F37" s="98">
        <v>2151450</v>
      </c>
      <c r="G37" s="98">
        <v>1310270</v>
      </c>
      <c r="H37" s="73" t="e">
        <f t="shared" si="14"/>
        <v>#DIV/0!</v>
      </c>
      <c r="I37" s="73">
        <f t="shared" si="16"/>
        <v>13.094843094143513</v>
      </c>
      <c r="J37" s="73">
        <f t="shared" si="17"/>
        <v>13.094843094143513</v>
      </c>
      <c r="K37" s="73">
        <f t="shared" si="15"/>
        <v>60.90171744637337</v>
      </c>
      <c r="L37" s="48">
        <v>0</v>
      </c>
      <c r="M37" s="48">
        <v>0</v>
      </c>
      <c r="N37" s="48">
        <v>0</v>
      </c>
      <c r="O37" s="77">
        <v>0</v>
      </c>
      <c r="P37" s="73">
        <v>0</v>
      </c>
      <c r="Q37" s="48">
        <f t="shared" si="18"/>
        <v>10006000</v>
      </c>
      <c r="R37" s="48">
        <f t="shared" si="18"/>
        <v>10006000</v>
      </c>
      <c r="S37" s="48">
        <f t="shared" si="19"/>
        <v>1310270</v>
      </c>
      <c r="T37" s="73">
        <f t="shared" si="13"/>
        <v>13.094843094143513</v>
      </c>
      <c r="U37" s="73">
        <f t="shared" si="2"/>
        <v>13.094843094143513</v>
      </c>
    </row>
    <row r="38" spans="1:21" ht="16.5" customHeight="1">
      <c r="A38" s="112" t="s">
        <v>75</v>
      </c>
      <c r="B38" s="113" t="s">
        <v>76</v>
      </c>
      <c r="C38" s="98">
        <v>6005000</v>
      </c>
      <c r="D38" s="98">
        <v>6005000</v>
      </c>
      <c r="E38" s="98"/>
      <c r="F38" s="98">
        <v>1316200</v>
      </c>
      <c r="G38" s="98">
        <v>1047047</v>
      </c>
      <c r="H38" s="73" t="e">
        <f t="shared" si="14"/>
        <v>#DIV/0!</v>
      </c>
      <c r="I38" s="73">
        <f t="shared" si="16"/>
        <v>17.436253122398</v>
      </c>
      <c r="J38" s="73">
        <f t="shared" si="17"/>
        <v>17.436253122398</v>
      </c>
      <c r="K38" s="73">
        <f t="shared" si="15"/>
        <v>79.55075216532443</v>
      </c>
      <c r="L38" s="48">
        <v>0</v>
      </c>
      <c r="M38" s="48">
        <v>0</v>
      </c>
      <c r="N38" s="48">
        <v>0</v>
      </c>
      <c r="O38" s="77">
        <v>0</v>
      </c>
      <c r="P38" s="73">
        <v>0</v>
      </c>
      <c r="Q38" s="48">
        <f t="shared" si="18"/>
        <v>6005000</v>
      </c>
      <c r="R38" s="48">
        <f t="shared" si="18"/>
        <v>6005000</v>
      </c>
      <c r="S38" s="48">
        <f t="shared" si="19"/>
        <v>1047047</v>
      </c>
      <c r="T38" s="73">
        <f t="shared" si="13"/>
        <v>17.436253122398</v>
      </c>
      <c r="U38" s="73">
        <f t="shared" si="2"/>
        <v>17.436253122398</v>
      </c>
    </row>
    <row r="39" spans="1:21" ht="27.75" customHeight="1">
      <c r="A39" s="112" t="s">
        <v>77</v>
      </c>
      <c r="B39" s="113" t="s">
        <v>78</v>
      </c>
      <c r="C39" s="98">
        <v>2002000</v>
      </c>
      <c r="D39" s="98">
        <v>2002000</v>
      </c>
      <c r="E39" s="98"/>
      <c r="F39" s="98">
        <v>80200</v>
      </c>
      <c r="G39" s="98">
        <v>0</v>
      </c>
      <c r="H39" s="73" t="e">
        <f t="shared" si="14"/>
        <v>#DIV/0!</v>
      </c>
      <c r="I39" s="73">
        <f t="shared" si="16"/>
        <v>0</v>
      </c>
      <c r="J39" s="73">
        <f t="shared" si="17"/>
        <v>0</v>
      </c>
      <c r="K39" s="73">
        <f t="shared" si="15"/>
        <v>0</v>
      </c>
      <c r="L39" s="48">
        <v>0</v>
      </c>
      <c r="M39" s="48">
        <v>0</v>
      </c>
      <c r="N39" s="48">
        <v>0</v>
      </c>
      <c r="O39" s="77">
        <v>0</v>
      </c>
      <c r="P39" s="73">
        <v>0</v>
      </c>
      <c r="Q39" s="48">
        <f t="shared" si="18"/>
        <v>2002000</v>
      </c>
      <c r="R39" s="48">
        <f t="shared" si="18"/>
        <v>2002000</v>
      </c>
      <c r="S39" s="48">
        <f t="shared" si="19"/>
        <v>0</v>
      </c>
      <c r="T39" s="73">
        <f t="shared" si="13"/>
        <v>0</v>
      </c>
      <c r="U39" s="73">
        <f t="shared" si="2"/>
        <v>0</v>
      </c>
    </row>
    <row r="40" spans="1:21" ht="27" customHeight="1">
      <c r="A40" s="112" t="s">
        <v>79</v>
      </c>
      <c r="B40" s="113" t="s">
        <v>80</v>
      </c>
      <c r="C40" s="98">
        <v>500300</v>
      </c>
      <c r="D40" s="98">
        <v>500300</v>
      </c>
      <c r="E40" s="98"/>
      <c r="F40" s="98">
        <v>80045</v>
      </c>
      <c r="G40" s="98">
        <v>8295</v>
      </c>
      <c r="H40" s="73" t="e">
        <f t="shared" si="14"/>
        <v>#DIV/0!</v>
      </c>
      <c r="I40" s="73">
        <f t="shared" si="16"/>
        <v>1.6580051968818708</v>
      </c>
      <c r="J40" s="73">
        <f t="shared" si="17"/>
        <v>1.6580051968818708</v>
      </c>
      <c r="K40" s="73">
        <f t="shared" si="15"/>
        <v>10.362920857017928</v>
      </c>
      <c r="L40" s="48">
        <v>0</v>
      </c>
      <c r="M40" s="48">
        <v>0</v>
      </c>
      <c r="N40" s="48">
        <v>0</v>
      </c>
      <c r="O40" s="77">
        <v>0</v>
      </c>
      <c r="P40" s="73">
        <v>0</v>
      </c>
      <c r="Q40" s="48">
        <f t="shared" si="18"/>
        <v>500300</v>
      </c>
      <c r="R40" s="48">
        <f>M40+D40</f>
        <v>500300</v>
      </c>
      <c r="S40" s="48">
        <f t="shared" si="19"/>
        <v>8295</v>
      </c>
      <c r="T40" s="73">
        <f t="shared" si="13"/>
        <v>1.6580051968818708</v>
      </c>
      <c r="U40" s="73">
        <f t="shared" si="2"/>
        <v>1.6580051968818708</v>
      </c>
    </row>
    <row r="41" spans="1:21" ht="25.5">
      <c r="A41" s="31" t="s">
        <v>49</v>
      </c>
      <c r="B41" s="32" t="s">
        <v>48</v>
      </c>
      <c r="C41" s="98">
        <v>6453371</v>
      </c>
      <c r="D41" s="98">
        <v>6961400</v>
      </c>
      <c r="E41" s="98"/>
      <c r="F41" s="98">
        <v>1663825</v>
      </c>
      <c r="G41" s="98">
        <v>1556599</v>
      </c>
      <c r="H41" s="73" t="e">
        <f t="shared" si="14"/>
        <v>#DIV/0!</v>
      </c>
      <c r="I41" s="73">
        <f t="shared" si="16"/>
        <v>24.120711485516637</v>
      </c>
      <c r="J41" s="73">
        <f t="shared" si="17"/>
        <v>22.360430373200792</v>
      </c>
      <c r="K41" s="73">
        <f t="shared" si="15"/>
        <v>93.55545204573798</v>
      </c>
      <c r="L41" s="48">
        <v>87657</v>
      </c>
      <c r="M41" s="48">
        <v>148558</v>
      </c>
      <c r="N41" s="48">
        <v>70085</v>
      </c>
      <c r="O41" s="77">
        <f>N41/L41*100</f>
        <v>79.9536831057417</v>
      </c>
      <c r="P41" s="73">
        <f>N41/M41*100</f>
        <v>47.17686021621185</v>
      </c>
      <c r="Q41" s="48">
        <f aca="true" t="shared" si="20" ref="Q41:R43">L41+C41</f>
        <v>6541028</v>
      </c>
      <c r="R41" s="48">
        <f t="shared" si="20"/>
        <v>7109958</v>
      </c>
      <c r="S41" s="48">
        <f t="shared" si="19"/>
        <v>1626684</v>
      </c>
      <c r="T41" s="73">
        <f>S41/Q41*100</f>
        <v>24.868934974747088</v>
      </c>
      <c r="U41" s="73">
        <f t="shared" si="2"/>
        <v>22.8789537153384</v>
      </c>
    </row>
    <row r="42" spans="1:21" ht="12.75">
      <c r="A42" s="31" t="s">
        <v>51</v>
      </c>
      <c r="B42" s="32" t="s">
        <v>50</v>
      </c>
      <c r="C42" s="94">
        <v>43200</v>
      </c>
      <c r="D42" s="94">
        <v>43200</v>
      </c>
      <c r="E42" s="94"/>
      <c r="F42" s="94">
        <v>4500</v>
      </c>
      <c r="G42" s="94">
        <v>0</v>
      </c>
      <c r="H42" s="73" t="e">
        <f t="shared" si="14"/>
        <v>#DIV/0!</v>
      </c>
      <c r="I42" s="73">
        <f t="shared" si="16"/>
        <v>0</v>
      </c>
      <c r="J42" s="73">
        <f t="shared" si="17"/>
        <v>0</v>
      </c>
      <c r="K42" s="73">
        <f t="shared" si="15"/>
        <v>0</v>
      </c>
      <c r="L42" s="48">
        <v>0</v>
      </c>
      <c r="M42" s="48">
        <v>0</v>
      </c>
      <c r="N42" s="48">
        <v>0</v>
      </c>
      <c r="O42" s="77">
        <v>0</v>
      </c>
      <c r="P42" s="73">
        <v>0</v>
      </c>
      <c r="Q42" s="48">
        <f t="shared" si="20"/>
        <v>43200</v>
      </c>
      <c r="R42" s="48">
        <f t="shared" si="20"/>
        <v>43200</v>
      </c>
      <c r="S42" s="48">
        <f t="shared" si="19"/>
        <v>0</v>
      </c>
      <c r="T42" s="73">
        <f>S42/Q42*100</f>
        <v>0</v>
      </c>
      <c r="U42" s="73">
        <f t="shared" si="2"/>
        <v>0</v>
      </c>
    </row>
    <row r="43" spans="1:21" ht="12.75">
      <c r="A43" s="112" t="s">
        <v>81</v>
      </c>
      <c r="B43" s="113" t="s">
        <v>82</v>
      </c>
      <c r="C43" s="98">
        <v>2321450</v>
      </c>
      <c r="D43" s="98">
        <v>2321450</v>
      </c>
      <c r="E43" s="98"/>
      <c r="F43" s="98">
        <v>592383</v>
      </c>
      <c r="G43" s="98">
        <v>474546</v>
      </c>
      <c r="H43" s="73" t="e">
        <f t="shared" si="14"/>
        <v>#DIV/0!</v>
      </c>
      <c r="I43" s="73">
        <f t="shared" si="16"/>
        <v>20.441792844989124</v>
      </c>
      <c r="J43" s="73">
        <f t="shared" si="17"/>
        <v>20.441792844989124</v>
      </c>
      <c r="K43" s="73">
        <f>G43/F43*100</f>
        <v>80.10797068788267</v>
      </c>
      <c r="L43" s="57">
        <v>0</v>
      </c>
      <c r="M43" s="57">
        <v>0</v>
      </c>
      <c r="N43" s="57">
        <v>0</v>
      </c>
      <c r="O43" s="77">
        <v>0</v>
      </c>
      <c r="P43" s="73">
        <v>0</v>
      </c>
      <c r="Q43" s="48">
        <f t="shared" si="20"/>
        <v>2321450</v>
      </c>
      <c r="R43" s="48">
        <f t="shared" si="20"/>
        <v>2321450</v>
      </c>
      <c r="S43" s="48">
        <f t="shared" si="19"/>
        <v>474546</v>
      </c>
      <c r="T43" s="73">
        <f>S43/Q43*100</f>
        <v>20.441792844989124</v>
      </c>
      <c r="U43" s="73">
        <f t="shared" si="2"/>
        <v>20.441792844989124</v>
      </c>
    </row>
    <row r="44" spans="1:21" ht="12.75">
      <c r="A44" s="112" t="s">
        <v>83</v>
      </c>
      <c r="B44" s="34" t="s">
        <v>52</v>
      </c>
      <c r="C44" s="94">
        <v>133542</v>
      </c>
      <c r="D44" s="94">
        <v>133542</v>
      </c>
      <c r="E44" s="94"/>
      <c r="F44" s="94">
        <v>14700</v>
      </c>
      <c r="G44" s="94">
        <v>13973</v>
      </c>
      <c r="H44" s="73" t="e">
        <f t="shared" si="14"/>
        <v>#DIV/0!</v>
      </c>
      <c r="I44" s="73">
        <f t="shared" si="16"/>
        <v>10.46337481840919</v>
      </c>
      <c r="J44" s="73">
        <f aca="true" t="shared" si="21" ref="J44:J55">G44/D44*100</f>
        <v>10.46337481840919</v>
      </c>
      <c r="K44" s="73">
        <f>G44/F44*100</f>
        <v>95.05442176870748</v>
      </c>
      <c r="L44" s="48">
        <v>0</v>
      </c>
      <c r="M44" s="48">
        <v>0</v>
      </c>
      <c r="N44" s="48">
        <v>0</v>
      </c>
      <c r="O44" s="77">
        <v>0</v>
      </c>
      <c r="P44" s="73">
        <v>0</v>
      </c>
      <c r="Q44" s="48">
        <f aca="true" t="shared" si="22" ref="Q44:R49">L44+C44</f>
        <v>133542</v>
      </c>
      <c r="R44" s="48">
        <f t="shared" si="22"/>
        <v>133542</v>
      </c>
      <c r="S44" s="48">
        <f aca="true" t="shared" si="23" ref="S44:S55">N44+G44</f>
        <v>13973</v>
      </c>
      <c r="T44" s="73">
        <f>S44/Q44*100</f>
        <v>10.46337481840919</v>
      </c>
      <c r="U44" s="73">
        <f t="shared" si="2"/>
        <v>10.46337481840919</v>
      </c>
    </row>
    <row r="45" spans="1:21" ht="38.25">
      <c r="A45" s="112" t="s">
        <v>84</v>
      </c>
      <c r="B45" s="111" t="s">
        <v>85</v>
      </c>
      <c r="C45" s="98">
        <v>274301</v>
      </c>
      <c r="D45" s="98">
        <v>274301</v>
      </c>
      <c r="E45" s="98">
        <v>219974</v>
      </c>
      <c r="F45" s="98">
        <v>68577</v>
      </c>
      <c r="G45" s="98">
        <v>61273</v>
      </c>
      <c r="H45" s="73"/>
      <c r="I45" s="73">
        <f t="shared" si="16"/>
        <v>22.33786971246915</v>
      </c>
      <c r="J45" s="73">
        <f t="shared" si="21"/>
        <v>22.33786971246915</v>
      </c>
      <c r="K45" s="73">
        <f aca="true" t="shared" si="24" ref="K45:K51">G45/F45*100</f>
        <v>89.34919871093807</v>
      </c>
      <c r="L45" s="48">
        <v>0</v>
      </c>
      <c r="M45" s="48">
        <v>0</v>
      </c>
      <c r="N45" s="48">
        <v>0</v>
      </c>
      <c r="O45" s="77">
        <v>0</v>
      </c>
      <c r="P45" s="73">
        <v>0</v>
      </c>
      <c r="Q45" s="48">
        <f t="shared" si="22"/>
        <v>274301</v>
      </c>
      <c r="R45" s="48">
        <f t="shared" si="22"/>
        <v>274301</v>
      </c>
      <c r="S45" s="48">
        <f t="shared" si="23"/>
        <v>61273</v>
      </c>
      <c r="T45" s="73">
        <f aca="true" t="shared" si="25" ref="T45:T51">S45/Q45*100</f>
        <v>22.33786971246915</v>
      </c>
      <c r="U45" s="73">
        <f aca="true" t="shared" si="26" ref="U45:U51">S45/R45*100</f>
        <v>22.33786971246915</v>
      </c>
    </row>
    <row r="46" spans="1:21" ht="25.5">
      <c r="A46" s="112" t="s">
        <v>86</v>
      </c>
      <c r="B46" s="111" t="s">
        <v>87</v>
      </c>
      <c r="C46" s="98">
        <v>349458</v>
      </c>
      <c r="D46" s="98">
        <v>349458</v>
      </c>
      <c r="E46" s="98"/>
      <c r="F46" s="98">
        <v>93939</v>
      </c>
      <c r="G46" s="98">
        <v>81757</v>
      </c>
      <c r="H46" s="73" t="e">
        <f>G46/E46*100</f>
        <v>#DIV/0!</v>
      </c>
      <c r="I46" s="73">
        <f t="shared" si="16"/>
        <v>23.395372262188875</v>
      </c>
      <c r="J46" s="73">
        <f t="shared" si="21"/>
        <v>23.395372262188875</v>
      </c>
      <c r="K46" s="73">
        <f t="shared" si="24"/>
        <v>87.03201013423605</v>
      </c>
      <c r="L46" s="48">
        <v>0</v>
      </c>
      <c r="M46" s="48">
        <v>0</v>
      </c>
      <c r="N46" s="48">
        <v>0</v>
      </c>
      <c r="O46" s="77">
        <v>0</v>
      </c>
      <c r="P46" s="73">
        <v>0</v>
      </c>
      <c r="Q46" s="48">
        <f t="shared" si="22"/>
        <v>349458</v>
      </c>
      <c r="R46" s="48">
        <f t="shared" si="22"/>
        <v>349458</v>
      </c>
      <c r="S46" s="48">
        <f t="shared" si="23"/>
        <v>81757</v>
      </c>
      <c r="T46" s="73">
        <f t="shared" si="25"/>
        <v>23.395372262188875</v>
      </c>
      <c r="U46" s="73">
        <f t="shared" si="26"/>
        <v>23.395372262188875</v>
      </c>
    </row>
    <row r="47" spans="1:21" ht="12.75">
      <c r="A47" s="112" t="s">
        <v>88</v>
      </c>
      <c r="B47" s="13" t="s">
        <v>28</v>
      </c>
      <c r="C47" s="98">
        <v>94720</v>
      </c>
      <c r="D47" s="98">
        <v>94720</v>
      </c>
      <c r="E47" s="94"/>
      <c r="F47" s="94">
        <v>25833</v>
      </c>
      <c r="G47" s="94">
        <v>0</v>
      </c>
      <c r="H47" s="73" t="e">
        <f>G47/E47*100</f>
        <v>#DIV/0!</v>
      </c>
      <c r="I47" s="73">
        <f t="shared" si="16"/>
        <v>0</v>
      </c>
      <c r="J47" s="73">
        <f t="shared" si="21"/>
        <v>0</v>
      </c>
      <c r="K47" s="73">
        <f t="shared" si="24"/>
        <v>0</v>
      </c>
      <c r="L47" s="48">
        <v>0</v>
      </c>
      <c r="M47" s="48">
        <v>0</v>
      </c>
      <c r="N47" s="48">
        <v>0</v>
      </c>
      <c r="O47" s="77">
        <v>0</v>
      </c>
      <c r="P47" s="73">
        <v>0</v>
      </c>
      <c r="Q47" s="48">
        <f t="shared" si="22"/>
        <v>94720</v>
      </c>
      <c r="R47" s="48">
        <f t="shared" si="22"/>
        <v>94720</v>
      </c>
      <c r="S47" s="48">
        <f t="shared" si="23"/>
        <v>0</v>
      </c>
      <c r="T47" s="73">
        <f t="shared" si="25"/>
        <v>0</v>
      </c>
      <c r="U47" s="73">
        <f t="shared" si="26"/>
        <v>0</v>
      </c>
    </row>
    <row r="48" spans="1:21" ht="63.75">
      <c r="A48" s="112" t="s">
        <v>89</v>
      </c>
      <c r="B48" s="111" t="s">
        <v>90</v>
      </c>
      <c r="C48" s="98">
        <v>1424094</v>
      </c>
      <c r="D48" s="98">
        <v>1424094</v>
      </c>
      <c r="E48" s="94"/>
      <c r="F48" s="94">
        <v>339320</v>
      </c>
      <c r="G48" s="94">
        <v>318885</v>
      </c>
      <c r="H48" s="73" t="e">
        <f>G48/E48*100</f>
        <v>#DIV/0!</v>
      </c>
      <c r="I48" s="73">
        <f t="shared" si="16"/>
        <v>22.392131418291207</v>
      </c>
      <c r="J48" s="73">
        <f t="shared" si="21"/>
        <v>22.392131418291207</v>
      </c>
      <c r="K48" s="73">
        <f t="shared" si="24"/>
        <v>93.97766120476247</v>
      </c>
      <c r="L48" s="48">
        <v>0</v>
      </c>
      <c r="M48" s="48">
        <v>0</v>
      </c>
      <c r="N48" s="48">
        <v>0</v>
      </c>
      <c r="O48" s="77">
        <v>0</v>
      </c>
      <c r="P48" s="73">
        <v>0</v>
      </c>
      <c r="Q48" s="48">
        <f>L48+C48</f>
        <v>1424094</v>
      </c>
      <c r="R48" s="48">
        <f>M48+D48</f>
        <v>1424094</v>
      </c>
      <c r="S48" s="48">
        <f>N48+G48</f>
        <v>318885</v>
      </c>
      <c r="T48" s="73">
        <f>S48/Q48*100</f>
        <v>22.392131418291207</v>
      </c>
      <c r="U48" s="73">
        <f>S48/R48*100</f>
        <v>22.392131418291207</v>
      </c>
    </row>
    <row r="49" spans="1:21" ht="13.5" thickBot="1">
      <c r="A49" s="114" t="s">
        <v>91</v>
      </c>
      <c r="B49" s="115" t="s">
        <v>92</v>
      </c>
      <c r="C49" s="98">
        <v>3965697</v>
      </c>
      <c r="D49" s="98">
        <v>3965697</v>
      </c>
      <c r="E49" s="98">
        <v>3965697</v>
      </c>
      <c r="F49" s="98">
        <v>1074127</v>
      </c>
      <c r="G49" s="98">
        <v>573656</v>
      </c>
      <c r="H49" s="73"/>
      <c r="I49" s="73">
        <f>G49/C49*100</f>
        <v>14.465452100853899</v>
      </c>
      <c r="J49" s="73">
        <f t="shared" si="21"/>
        <v>14.465452100853899</v>
      </c>
      <c r="K49" s="73">
        <f t="shared" si="24"/>
        <v>53.40672006196661</v>
      </c>
      <c r="L49" s="48">
        <v>0</v>
      </c>
      <c r="M49" s="48">
        <v>0</v>
      </c>
      <c r="N49" s="48">
        <v>0</v>
      </c>
      <c r="O49" s="77">
        <v>0</v>
      </c>
      <c r="P49" s="73">
        <v>0</v>
      </c>
      <c r="Q49" s="48">
        <f t="shared" si="22"/>
        <v>3965697</v>
      </c>
      <c r="R49" s="48">
        <f t="shared" si="22"/>
        <v>3965697</v>
      </c>
      <c r="S49" s="48">
        <f t="shared" si="23"/>
        <v>573656</v>
      </c>
      <c r="T49" s="73">
        <f t="shared" si="25"/>
        <v>14.465452100853899</v>
      </c>
      <c r="U49" s="73">
        <f t="shared" si="26"/>
        <v>14.465452100853899</v>
      </c>
    </row>
    <row r="50" spans="1:207" s="15" customFormat="1" ht="13.5" thickBot="1">
      <c r="A50" s="35">
        <v>4000</v>
      </c>
      <c r="B50" s="36" t="s">
        <v>58</v>
      </c>
      <c r="C50" s="97">
        <f>C51</f>
        <v>173182</v>
      </c>
      <c r="D50" s="97">
        <f>D51</f>
        <v>173182</v>
      </c>
      <c r="E50" s="97">
        <f>E51</f>
        <v>143723</v>
      </c>
      <c r="F50" s="97">
        <f>F51</f>
        <v>25200</v>
      </c>
      <c r="G50" s="97">
        <f>G51</f>
        <v>12000</v>
      </c>
      <c r="H50" s="72">
        <f>G50/E50*100</f>
        <v>8.349394321020295</v>
      </c>
      <c r="I50" s="72">
        <f>G50/C50*100</f>
        <v>6.929126583594138</v>
      </c>
      <c r="J50" s="72">
        <f t="shared" si="21"/>
        <v>6.929126583594138</v>
      </c>
      <c r="K50" s="72">
        <f t="shared" si="24"/>
        <v>47.61904761904761</v>
      </c>
      <c r="L50" s="47">
        <f>L51</f>
        <v>0</v>
      </c>
      <c r="M50" s="47">
        <f>M51</f>
        <v>0</v>
      </c>
      <c r="N50" s="47">
        <f>N51</f>
        <v>0</v>
      </c>
      <c r="O50" s="77">
        <v>0</v>
      </c>
      <c r="P50" s="73">
        <v>0</v>
      </c>
      <c r="Q50" s="47">
        <f>L50+C50</f>
        <v>173182</v>
      </c>
      <c r="R50" s="47">
        <f>M50+D50</f>
        <v>173182</v>
      </c>
      <c r="S50" s="47">
        <f t="shared" si="23"/>
        <v>12000</v>
      </c>
      <c r="T50" s="72">
        <f t="shared" si="25"/>
        <v>6.929126583594138</v>
      </c>
      <c r="U50" s="72">
        <f t="shared" si="26"/>
        <v>6.929126583594138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</row>
    <row r="51" spans="1:207" s="11" customFormat="1" ht="15.75" customHeight="1" thickBot="1">
      <c r="A51" s="24">
        <v>4082</v>
      </c>
      <c r="B51" s="93" t="s">
        <v>93</v>
      </c>
      <c r="C51" s="98">
        <v>173182</v>
      </c>
      <c r="D51" s="98">
        <v>173182</v>
      </c>
      <c r="E51" s="98">
        <v>143723</v>
      </c>
      <c r="F51" s="98">
        <v>25200</v>
      </c>
      <c r="G51" s="98">
        <v>12000</v>
      </c>
      <c r="H51" s="73">
        <f>G51/E51*100</f>
        <v>8.349394321020295</v>
      </c>
      <c r="I51" s="73">
        <f>G51/C51*100</f>
        <v>6.929126583594138</v>
      </c>
      <c r="J51" s="73">
        <f t="shared" si="21"/>
        <v>6.929126583594138</v>
      </c>
      <c r="K51" s="73">
        <f t="shared" si="24"/>
        <v>47.61904761904761</v>
      </c>
      <c r="L51" s="48">
        <v>0</v>
      </c>
      <c r="M51" s="48">
        <v>0</v>
      </c>
      <c r="N51" s="48">
        <v>0</v>
      </c>
      <c r="O51" s="77">
        <v>0</v>
      </c>
      <c r="P51" s="73">
        <v>0</v>
      </c>
      <c r="Q51" s="48">
        <f>L51+C51</f>
        <v>173182</v>
      </c>
      <c r="R51" s="48">
        <f>M51+D51</f>
        <v>173182</v>
      </c>
      <c r="S51" s="48">
        <f t="shared" si="23"/>
        <v>12000</v>
      </c>
      <c r="T51" s="73">
        <f t="shared" si="25"/>
        <v>6.929126583594138</v>
      </c>
      <c r="U51" s="73">
        <f t="shared" si="26"/>
        <v>6.929126583594138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</row>
    <row r="52" spans="1:207" s="10" customFormat="1" ht="12.75">
      <c r="A52" s="35">
        <v>6000</v>
      </c>
      <c r="B52" s="37" t="s">
        <v>59</v>
      </c>
      <c r="C52" s="97">
        <f>C53</f>
        <v>4300000</v>
      </c>
      <c r="D52" s="97">
        <f aca="true" t="shared" si="27" ref="D52:U52">D53</f>
        <v>4800000</v>
      </c>
      <c r="E52" s="97">
        <f t="shared" si="27"/>
        <v>0</v>
      </c>
      <c r="F52" s="97">
        <f t="shared" si="27"/>
        <v>1395077</v>
      </c>
      <c r="G52" s="97">
        <f t="shared" si="27"/>
        <v>399978</v>
      </c>
      <c r="H52" s="97">
        <f t="shared" si="27"/>
        <v>0</v>
      </c>
      <c r="I52" s="116">
        <f t="shared" si="27"/>
        <v>9.301813953488372</v>
      </c>
      <c r="J52" s="116">
        <f t="shared" si="27"/>
        <v>8.332875</v>
      </c>
      <c r="K52" s="97">
        <f t="shared" si="27"/>
        <v>28.670675525436945</v>
      </c>
      <c r="L52" s="97">
        <f t="shared" si="27"/>
        <v>18402</v>
      </c>
      <c r="M52" s="97">
        <f t="shared" si="27"/>
        <v>18402</v>
      </c>
      <c r="N52" s="97">
        <f t="shared" si="27"/>
        <v>4474</v>
      </c>
      <c r="O52" s="116">
        <f t="shared" si="27"/>
        <v>24.312574720139114</v>
      </c>
      <c r="P52" s="116">
        <f t="shared" si="27"/>
        <v>24.312574720139114</v>
      </c>
      <c r="Q52" s="97">
        <f t="shared" si="27"/>
        <v>4318402</v>
      </c>
      <c r="R52" s="97">
        <f t="shared" si="27"/>
        <v>4818402</v>
      </c>
      <c r="S52" s="97">
        <f t="shared" si="27"/>
        <v>404452</v>
      </c>
      <c r="T52" s="116">
        <f t="shared" si="27"/>
        <v>9.36577928594883</v>
      </c>
      <c r="U52" s="116">
        <f t="shared" si="27"/>
        <v>8.393903206913828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</row>
    <row r="53" spans="1:21" s="4" customFormat="1" ht="13.5" thickBot="1">
      <c r="A53" s="92">
        <v>6030</v>
      </c>
      <c r="B53" s="93" t="s">
        <v>94</v>
      </c>
      <c r="C53" s="94">
        <v>4300000</v>
      </c>
      <c r="D53" s="94">
        <v>4800000</v>
      </c>
      <c r="E53" s="94"/>
      <c r="F53" s="94">
        <v>1395077</v>
      </c>
      <c r="G53" s="94">
        <v>399978</v>
      </c>
      <c r="H53" s="71"/>
      <c r="I53" s="73">
        <f>G53/C53*100</f>
        <v>9.301813953488372</v>
      </c>
      <c r="J53" s="73">
        <f>G53/D53*100</f>
        <v>8.332875</v>
      </c>
      <c r="K53" s="73">
        <f>G53/F53*100</f>
        <v>28.670675525436945</v>
      </c>
      <c r="L53" s="48">
        <v>18402</v>
      </c>
      <c r="M53" s="48">
        <v>18402</v>
      </c>
      <c r="N53" s="48">
        <v>4474</v>
      </c>
      <c r="O53" s="77">
        <f>N53/L53*100</f>
        <v>24.312574720139114</v>
      </c>
      <c r="P53" s="73">
        <f>N53/M53*100</f>
        <v>24.312574720139114</v>
      </c>
      <c r="Q53" s="48">
        <f aca="true" t="shared" si="28" ref="Q53:R55">L53+C53</f>
        <v>4318402</v>
      </c>
      <c r="R53" s="48">
        <f t="shared" si="28"/>
        <v>4818402</v>
      </c>
      <c r="S53" s="48">
        <f>N53+G53</f>
        <v>404452</v>
      </c>
      <c r="T53" s="73">
        <f>S53/Q53*100</f>
        <v>9.36577928594883</v>
      </c>
      <c r="U53" s="73">
        <f>S53/R53*100</f>
        <v>8.393903206913828</v>
      </c>
    </row>
    <row r="54" spans="1:207" s="10" customFormat="1" ht="12.75">
      <c r="A54" s="35">
        <v>7300</v>
      </c>
      <c r="B54" s="30" t="s">
        <v>95</v>
      </c>
      <c r="C54" s="97">
        <f aca="true" t="shared" si="29" ref="C54:H54">C55</f>
        <v>50000</v>
      </c>
      <c r="D54" s="97">
        <f t="shared" si="29"/>
        <v>50000</v>
      </c>
      <c r="E54" s="97">
        <f t="shared" si="29"/>
        <v>190000</v>
      </c>
      <c r="F54" s="97">
        <f t="shared" si="29"/>
        <v>0</v>
      </c>
      <c r="G54" s="97">
        <f t="shared" si="29"/>
        <v>0</v>
      </c>
      <c r="H54" s="71">
        <f t="shared" si="29"/>
        <v>0</v>
      </c>
      <c r="I54" s="72">
        <v>0</v>
      </c>
      <c r="J54" s="73">
        <f t="shared" si="21"/>
        <v>0</v>
      </c>
      <c r="K54" s="73">
        <v>0</v>
      </c>
      <c r="L54" s="47">
        <f>L55</f>
        <v>0</v>
      </c>
      <c r="M54" s="47">
        <f>M55</f>
        <v>0</v>
      </c>
      <c r="N54" s="48">
        <f>N55</f>
        <v>0</v>
      </c>
      <c r="O54" s="77">
        <v>0</v>
      </c>
      <c r="P54" s="73">
        <v>0</v>
      </c>
      <c r="Q54" s="47">
        <f t="shared" si="28"/>
        <v>50000</v>
      </c>
      <c r="R54" s="47">
        <f t="shared" si="28"/>
        <v>50000</v>
      </c>
      <c r="S54" s="47">
        <f t="shared" si="23"/>
        <v>0</v>
      </c>
      <c r="T54" s="72">
        <v>0</v>
      </c>
      <c r="U54" s="72">
        <f aca="true" t="shared" si="30" ref="U54:U60">S54/R54*100</f>
        <v>0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</row>
    <row r="55" spans="1:21" s="4" customFormat="1" ht="13.5" thickBot="1">
      <c r="A55" s="24">
        <v>7340</v>
      </c>
      <c r="B55" s="115" t="s">
        <v>96</v>
      </c>
      <c r="C55" s="94">
        <v>50000</v>
      </c>
      <c r="D55" s="94">
        <v>50000</v>
      </c>
      <c r="E55" s="94">
        <v>190000</v>
      </c>
      <c r="F55" s="94">
        <v>0</v>
      </c>
      <c r="G55" s="94">
        <v>0</v>
      </c>
      <c r="H55" s="73"/>
      <c r="I55" s="73">
        <v>0</v>
      </c>
      <c r="J55" s="73">
        <f t="shared" si="21"/>
        <v>0</v>
      </c>
      <c r="K55" s="73">
        <v>0</v>
      </c>
      <c r="L55" s="48">
        <v>0</v>
      </c>
      <c r="M55" s="48">
        <v>0</v>
      </c>
      <c r="N55" s="48">
        <v>0</v>
      </c>
      <c r="O55" s="77">
        <v>0</v>
      </c>
      <c r="P55" s="73">
        <v>0</v>
      </c>
      <c r="Q55" s="48">
        <f t="shared" si="28"/>
        <v>50000</v>
      </c>
      <c r="R55" s="48">
        <f t="shared" si="28"/>
        <v>50000</v>
      </c>
      <c r="S55" s="48">
        <f t="shared" si="23"/>
        <v>0</v>
      </c>
      <c r="T55" s="73">
        <f>S55/Q55*100</f>
        <v>0</v>
      </c>
      <c r="U55" s="73">
        <f t="shared" si="30"/>
        <v>0</v>
      </c>
    </row>
    <row r="56" spans="1:207" s="7" customFormat="1" ht="15.75" thickBot="1">
      <c r="A56" s="38"/>
      <c r="B56" s="39" t="s">
        <v>24</v>
      </c>
      <c r="C56" s="97">
        <f>C14+C16+C18+C50+C52+C54</f>
        <v>389464461</v>
      </c>
      <c r="D56" s="97">
        <f aca="true" t="shared" si="31" ref="D56:S56">D14+D16+D18+D50+D52+D54</f>
        <v>390769512</v>
      </c>
      <c r="E56" s="97">
        <f t="shared" si="31"/>
        <v>4875277</v>
      </c>
      <c r="F56" s="97">
        <f t="shared" si="31"/>
        <v>121608876</v>
      </c>
      <c r="G56" s="97">
        <f t="shared" si="31"/>
        <v>110403287</v>
      </c>
      <c r="H56" s="97" t="e">
        <f t="shared" si="31"/>
        <v>#DIV/0!</v>
      </c>
      <c r="I56" s="72">
        <f>G56/C56*100</f>
        <v>28.34746120776345</v>
      </c>
      <c r="J56" s="72">
        <f>G56/D56*100</f>
        <v>28.252789332244525</v>
      </c>
      <c r="K56" s="72">
        <f>G56/F56*100</f>
        <v>90.7855500613294</v>
      </c>
      <c r="L56" s="97">
        <f t="shared" si="31"/>
        <v>106059</v>
      </c>
      <c r="M56" s="97">
        <f t="shared" si="31"/>
        <v>179960</v>
      </c>
      <c r="N56" s="97">
        <f t="shared" si="31"/>
        <v>74559</v>
      </c>
      <c r="O56" s="76">
        <f>N56/L56*100</f>
        <v>70.29955025033236</v>
      </c>
      <c r="P56" s="72">
        <f>N56/M56*100</f>
        <v>41.430873527450544</v>
      </c>
      <c r="Q56" s="97">
        <f t="shared" si="31"/>
        <v>389570520</v>
      </c>
      <c r="R56" s="97">
        <f t="shared" si="31"/>
        <v>390949472</v>
      </c>
      <c r="S56" s="97">
        <f t="shared" si="31"/>
        <v>110477846</v>
      </c>
      <c r="T56" s="72">
        <f>S56/Q56*100</f>
        <v>28.35888249449676</v>
      </c>
      <c r="U56" s="72">
        <f t="shared" si="30"/>
        <v>28.25885540523252</v>
      </c>
      <c r="V56" s="5"/>
      <c r="W56" s="10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</row>
    <row r="57" spans="1:21" ht="12.75" hidden="1">
      <c r="A57" s="24"/>
      <c r="B57" s="13"/>
      <c r="C57" s="94"/>
      <c r="D57" s="48"/>
      <c r="E57" s="48"/>
      <c r="F57" s="48"/>
      <c r="G57" s="48"/>
      <c r="H57" s="73"/>
      <c r="I57" s="73"/>
      <c r="J57" s="73"/>
      <c r="K57" s="73"/>
      <c r="L57" s="48"/>
      <c r="M57" s="48"/>
      <c r="N57" s="48"/>
      <c r="O57" s="77"/>
      <c r="P57" s="73" t="e">
        <f>N57/M57*100</f>
        <v>#DIV/0!</v>
      </c>
      <c r="Q57" s="48"/>
      <c r="R57" s="48"/>
      <c r="S57" s="48"/>
      <c r="T57" s="73"/>
      <c r="U57" s="73"/>
    </row>
    <row r="58" spans="1:21" ht="12.75" hidden="1">
      <c r="A58" s="21"/>
      <c r="B58" s="20"/>
      <c r="C58" s="94"/>
      <c r="D58" s="48"/>
      <c r="E58" s="48"/>
      <c r="F58" s="48"/>
      <c r="G58" s="48"/>
      <c r="H58" s="73"/>
      <c r="I58" s="73"/>
      <c r="J58" s="73"/>
      <c r="K58" s="73"/>
      <c r="L58" s="48"/>
      <c r="M58" s="48"/>
      <c r="N58" s="48"/>
      <c r="O58" s="77"/>
      <c r="P58" s="73" t="e">
        <f>N58/M58*100</f>
        <v>#DIV/0!</v>
      </c>
      <c r="Q58" s="48"/>
      <c r="R58" s="48"/>
      <c r="S58" s="48"/>
      <c r="T58" s="73"/>
      <c r="U58" s="73"/>
    </row>
    <row r="59" spans="1:21" ht="12.75" hidden="1">
      <c r="A59" s="21"/>
      <c r="B59" s="22"/>
      <c r="C59" s="94"/>
      <c r="D59" s="48"/>
      <c r="E59" s="48"/>
      <c r="F59" s="48"/>
      <c r="G59" s="48"/>
      <c r="H59" s="73"/>
      <c r="I59" s="73"/>
      <c r="J59" s="73"/>
      <c r="K59" s="73"/>
      <c r="L59" s="48"/>
      <c r="M59" s="48"/>
      <c r="N59" s="48"/>
      <c r="O59" s="77"/>
      <c r="P59" s="73" t="e">
        <f>N59/M59*100</f>
        <v>#DIV/0!</v>
      </c>
      <c r="Q59" s="48"/>
      <c r="R59" s="48"/>
      <c r="S59" s="48"/>
      <c r="T59" s="73"/>
      <c r="U59" s="73"/>
    </row>
    <row r="60" spans="1:207" s="15" customFormat="1" ht="13.5" hidden="1" thickBot="1">
      <c r="A60" s="23"/>
      <c r="B60" s="23" t="s">
        <v>25</v>
      </c>
      <c r="C60" s="97">
        <f>C56</f>
        <v>389464461</v>
      </c>
      <c r="D60" s="47">
        <f>D56</f>
        <v>390769512</v>
      </c>
      <c r="E60" s="47">
        <f>E56</f>
        <v>4875277</v>
      </c>
      <c r="F60" s="47">
        <f>F56</f>
        <v>121608876</v>
      </c>
      <c r="G60" s="47">
        <f>G56</f>
        <v>110403287</v>
      </c>
      <c r="H60" s="72">
        <f>G60/E60*100</f>
        <v>2264.5541371290287</v>
      </c>
      <c r="I60" s="72">
        <f>G60/C60*100</f>
        <v>28.34746120776345</v>
      </c>
      <c r="J60" s="72">
        <f>G60/D60*100</f>
        <v>28.252789332244525</v>
      </c>
      <c r="K60" s="72">
        <f>G60/F60*100</f>
        <v>90.7855500613294</v>
      </c>
      <c r="L60" s="47">
        <f>L56</f>
        <v>106059</v>
      </c>
      <c r="M60" s="47">
        <f>M56</f>
        <v>179960</v>
      </c>
      <c r="N60" s="47">
        <f>N56</f>
        <v>74559</v>
      </c>
      <c r="O60" s="76">
        <f>N60/L60*100</f>
        <v>70.29955025033236</v>
      </c>
      <c r="P60" s="73">
        <f>N60/M60*100</f>
        <v>41.430873527450544</v>
      </c>
      <c r="Q60" s="47">
        <f>L60+C60</f>
        <v>389570520</v>
      </c>
      <c r="R60" s="47">
        <f>R56</f>
        <v>390949472</v>
      </c>
      <c r="S60" s="47">
        <f>S56</f>
        <v>110477846</v>
      </c>
      <c r="T60" s="72">
        <f>S60/Q60*100</f>
        <v>28.35888249449676</v>
      </c>
      <c r="U60" s="72">
        <f t="shared" si="30"/>
        <v>28.25885540523252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</row>
    <row r="61" spans="1:21" ht="32.25" customHeight="1">
      <c r="A61" s="126" t="s">
        <v>98</v>
      </c>
      <c r="B61" s="127"/>
      <c r="C61" s="99"/>
      <c r="D61" s="49"/>
      <c r="E61" s="79"/>
      <c r="F61" s="79"/>
      <c r="G61" s="80"/>
      <c r="H61" s="58"/>
      <c r="I61" s="58"/>
      <c r="J61" s="81"/>
      <c r="K61" s="58"/>
      <c r="L61" s="58" t="s">
        <v>99</v>
      </c>
      <c r="M61" s="82"/>
      <c r="N61" s="82"/>
      <c r="O61" s="83"/>
      <c r="P61" s="83"/>
      <c r="Q61" s="82"/>
      <c r="R61" s="82"/>
      <c r="S61" s="84"/>
      <c r="T61" s="85"/>
      <c r="U61" s="85"/>
    </row>
    <row r="62" spans="2:21" ht="15.75">
      <c r="B62" s="2"/>
      <c r="C62" s="100"/>
      <c r="D62" s="50"/>
      <c r="E62" s="86"/>
      <c r="F62" s="86"/>
      <c r="G62" s="86"/>
      <c r="H62" s="86"/>
      <c r="I62" s="86"/>
      <c r="J62" s="87"/>
      <c r="K62" s="86"/>
      <c r="L62" s="59"/>
      <c r="M62" s="59"/>
      <c r="N62" s="59"/>
      <c r="O62" s="86"/>
      <c r="P62" s="86"/>
      <c r="Q62" s="59"/>
      <c r="R62" s="59"/>
      <c r="S62" s="59"/>
      <c r="T62" s="86"/>
      <c r="U62" s="86"/>
    </row>
    <row r="63" spans="3:21" ht="12.75">
      <c r="C63" s="100"/>
      <c r="D63" s="50"/>
      <c r="E63" s="86"/>
      <c r="F63" s="86"/>
      <c r="G63" s="86"/>
      <c r="H63" s="86"/>
      <c r="I63" s="86"/>
      <c r="J63" s="87"/>
      <c r="K63" s="86"/>
      <c r="L63" s="59"/>
      <c r="M63" s="59"/>
      <c r="N63" s="59"/>
      <c r="O63" s="86"/>
      <c r="P63" s="86"/>
      <c r="Q63" s="59"/>
      <c r="R63" s="59"/>
      <c r="S63" s="59"/>
      <c r="T63" s="86"/>
      <c r="U63" s="86"/>
    </row>
    <row r="64" spans="1:21" ht="12.75">
      <c r="A64" s="6"/>
      <c r="B64" s="6"/>
      <c r="C64" s="101"/>
      <c r="D64" s="51"/>
      <c r="E64" s="51"/>
      <c r="F64" s="51"/>
      <c r="G64" s="51"/>
      <c r="H64" s="51"/>
      <c r="I64" s="51"/>
      <c r="J64" s="88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</row>
    <row r="65" spans="1:21" ht="12.75">
      <c r="A65" s="6"/>
      <c r="B65" s="6"/>
      <c r="C65" s="101"/>
      <c r="D65" s="51"/>
      <c r="E65" s="51"/>
      <c r="F65" s="51"/>
      <c r="G65" s="51"/>
      <c r="H65" s="51"/>
      <c r="I65" s="51"/>
      <c r="J65" s="88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</row>
    <row r="66" spans="1:21" ht="12.75">
      <c r="A66" s="6"/>
      <c r="B66" s="6"/>
      <c r="C66" s="101"/>
      <c r="D66" s="51"/>
      <c r="E66" s="51"/>
      <c r="F66" s="51"/>
      <c r="G66" s="51"/>
      <c r="H66" s="51"/>
      <c r="I66" s="51"/>
      <c r="J66" s="88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</row>
    <row r="67" spans="1:21" ht="12.75">
      <c r="A67" s="6"/>
      <c r="B67" s="6"/>
      <c r="C67" s="10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</row>
    <row r="68" spans="7:9" ht="12.75">
      <c r="G68" s="52"/>
      <c r="I68" s="52"/>
    </row>
    <row r="69" spans="3:14" ht="12.75">
      <c r="C69" s="102"/>
      <c r="D69" s="89"/>
      <c r="F69" s="52"/>
      <c r="G69" s="52"/>
      <c r="L69" s="52"/>
      <c r="M69" s="52"/>
      <c r="N69" s="52"/>
    </row>
    <row r="70" spans="4:13" ht="12.75">
      <c r="D70" s="90"/>
      <c r="M70" s="52"/>
    </row>
    <row r="78" ht="12.75">
      <c r="B78" s="16"/>
    </row>
    <row r="83" spans="7:14" ht="12.75">
      <c r="G83" s="91"/>
      <c r="I83" s="89"/>
      <c r="N83" s="91"/>
    </row>
    <row r="97" ht="12.75">
      <c r="G97" s="91"/>
    </row>
  </sheetData>
  <sheetProtection/>
  <mergeCells count="25">
    <mergeCell ref="Q7:U7"/>
    <mergeCell ref="C7:K7"/>
    <mergeCell ref="C20:C21"/>
    <mergeCell ref="U20:U21"/>
    <mergeCell ref="R20:R21"/>
    <mergeCell ref="S20:S21"/>
    <mergeCell ref="T20:T21"/>
    <mergeCell ref="A61:B61"/>
    <mergeCell ref="Q20:Q21"/>
    <mergeCell ref="K20:K21"/>
    <mergeCell ref="I20:I21"/>
    <mergeCell ref="J20:J21"/>
    <mergeCell ref="L20:L21"/>
    <mergeCell ref="B20:B21"/>
    <mergeCell ref="A20:A21"/>
    <mergeCell ref="B7:B13"/>
    <mergeCell ref="D4:I4"/>
    <mergeCell ref="O20:O21"/>
    <mergeCell ref="P20:P21"/>
    <mergeCell ref="D20:D21"/>
    <mergeCell ref="F20:F21"/>
    <mergeCell ref="G20:G21"/>
    <mergeCell ref="M20:M21"/>
    <mergeCell ref="N20:N21"/>
    <mergeCell ref="L7:P7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2018-04-12T12:20:12Z</cp:lastPrinted>
  <dcterms:created xsi:type="dcterms:W3CDTF">1996-10-08T23:32:33Z</dcterms:created>
  <dcterms:modified xsi:type="dcterms:W3CDTF">2018-04-24T06:24:43Z</dcterms:modified>
  <cp:category/>
  <cp:version/>
  <cp:contentType/>
  <cp:contentStatus/>
</cp:coreProperties>
</file>