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 2018" sheetId="1" r:id="rId1"/>
  </sheets>
  <definedNames>
    <definedName name="_xlnm.Print_Titles" localSheetId="0">' 2018'!$7:$13</definedName>
    <definedName name="_xlnm.Print_Area" localSheetId="0">' 2018'!$A$1:$U$67</definedName>
  </definedNames>
  <calcPr fullCalcOnLoad="1"/>
</workbook>
</file>

<file path=xl/sharedStrings.xml><?xml version="1.0" encoding="utf-8"?>
<sst xmlns="http://schemas.openxmlformats.org/spreadsheetml/2006/main" count="162" uniqueCount="105">
  <si>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</si>
  <si>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</si>
  <si>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</si>
  <si>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</si>
  <si>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Р а з о м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</si>
  <si>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</si>
  <si>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</si>
  <si>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</si>
  <si>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</si>
  <si>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</si>
  <si>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</si>
  <si>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</si>
  <si>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</si>
  <si>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за 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</si>
  <si>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</si>
  <si>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</si>
  <si>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</si>
  <si>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</si>
  <si>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</si>
  <si>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</si>
  <si>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</si>
  <si>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</si>
  <si>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</si>
  <si>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</si>
  <si>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</si>
  <si>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</si>
  <si>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Організація та проведення громадських робіт</t>
  </si>
  <si>
    <t>Виконання видаткової частини бюджету Шевченківського району</t>
  </si>
  <si>
    <t>КПКВК</t>
  </si>
  <si>
    <t xml:space="preserve"> грн.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</si>
  <si>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</si>
  <si>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</si>
  <si>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</si>
  <si>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</si>
  <si>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</si>
  <si>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пільг окремим категоріям громадян з оплати послуг зв'язку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</si>
  <si>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</si>
  <si>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у зв'язку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</si>
  <si>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</si>
  <si>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</si>
  <si>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</si>
  <si>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</si>
  <si>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3046</t>
  </si>
  <si>
    <t>Надання допомоги при усиновленні дитини</t>
  </si>
  <si>
    <t>3047</t>
  </si>
  <si>
    <t>Надання державної соціальної допомоги інвалідам з дитинства та дітям-інвалідам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</si>
  <si>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</si>
  <si>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</si>
  <si>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</si>
  <si>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</si>
  <si>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</si>
  <si>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</si>
  <si>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</si>
  <si>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</si>
  <si>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1000</t>
  </si>
  <si>
    <t>Освіта, всього</t>
  </si>
  <si>
    <t>Культура i мистецтво, всього</t>
  </si>
  <si>
    <t>Житлово-комунальне господарство, всього</t>
  </si>
  <si>
    <t>у місті ради</t>
  </si>
  <si>
    <t>2018 рік</t>
  </si>
  <si>
    <t>на 2018 р.</t>
  </si>
  <si>
    <t>0150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</si>
  <si>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</si>
  <si>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</si>
  <si>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</si>
  <si>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3031</t>
  </si>
  <si>
    <t>Надання інших пільг окремим категоріям громадян відповідно до законодавства</t>
  </si>
  <si>
    <t>3032</t>
  </si>
  <si>
    <t>Надання державної соціальної допомоги малозабезпеченим сім"ям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</si>
  <si>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</si>
  <si>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</si>
  <si>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</si>
  <si>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</si>
  <si>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</si>
  <si>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</si>
  <si>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</si>
  <si>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</si>
  <si>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</si>
  <si>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</si>
  <si>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</si>
  <si>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</si>
  <si>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</si>
  <si>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</si>
  <si>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</si>
  <si>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</si>
  <si>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</si>
  <si>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</si>
  <si>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оплату послуг із здійснення патронату над дитиною та виплата соціальної допомоги на утримання дитини в сім"ї патронатного вихователя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</si>
  <si>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</si>
  <si>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</si>
  <si>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</si>
  <si>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</si>
  <si>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Будівництво та регіональний розвиток</t>
  </si>
  <si>
    <t>Проектування, реставрація та охорона пам"яток архітектури</t>
  </si>
  <si>
    <t>Інша діяльність, пов"язана з експлуатацією об"єктів житлово-комунального господарства</t>
  </si>
  <si>
    <t xml:space="preserve">до рішення районної </t>
  </si>
  <si>
    <t>Голова районної у місті ради</t>
  </si>
  <si>
    <t>А.В. Атаманенко</t>
  </si>
  <si>
    <t>Перевищення доходів над видатками</t>
  </si>
  <si>
    <t xml:space="preserve">                                  за 2018 рік</t>
  </si>
  <si>
    <t>1010</t>
  </si>
  <si>
    <t>1020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</si>
  <si>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</si>
  <si>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</si>
  <si>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від 14.02.2019 № 2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</si>
</sst>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00000"/>
    <numFmt numFmtId="205" formatCode="0.000"/>
    <numFmt numFmtId="206" formatCode="0.0"/>
    <numFmt numFmtId="207" formatCode="#,##0.0_ ;\-#,##0.0\ "/>
    <numFmt numFmtId="208" formatCode="0.0000"/>
    <numFmt numFmtId="209" formatCode="_-* #,##0.0_р_._-;\-* #,##0.0_р_._-;_-* &quot;-&quot;?_р_._-;_-@_-"/>
    <numFmt numFmtId="210" formatCode="[$-FC19]d\ mmmm\ yyyy\ &quot;г.&quot;"/>
    <numFmt numFmtId="211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distributed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8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205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8" xfId="0" applyFont="1" applyFill="1" applyBorder="1" applyAlignment="1">
      <alignment horizontal="center" vertical="distributed"/>
    </xf>
    <xf numFmtId="0" fontId="0" fillId="33" borderId="19" xfId="0" applyFont="1" applyFill="1" applyBorder="1" applyAlignment="1">
      <alignment horizontal="center" vertical="distributed"/>
    </xf>
    <xf numFmtId="0" fontId="0" fillId="33" borderId="20" xfId="0" applyFont="1" applyFill="1" applyBorder="1" applyAlignment="1">
      <alignment horizontal="center" vertical="distributed"/>
    </xf>
    <xf numFmtId="205" fontId="6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/>
    </xf>
    <xf numFmtId="206" fontId="0" fillId="33" borderId="13" xfId="0" applyNumberFormat="1" applyFont="1" applyFill="1" applyBorder="1" applyAlignment="1">
      <alignment horizontal="center" vertical="center"/>
    </xf>
    <xf numFmtId="207" fontId="6" fillId="33" borderId="13" xfId="0" applyNumberFormat="1" applyFont="1" applyFill="1" applyBorder="1" applyAlignment="1">
      <alignment horizontal="center" vertical="center"/>
    </xf>
    <xf numFmtId="207" fontId="0" fillId="33" borderId="13" xfId="0" applyNumberFormat="1" applyFont="1" applyFill="1" applyBorder="1" applyAlignment="1">
      <alignment horizontal="center" vertical="center"/>
    </xf>
    <xf numFmtId="206" fontId="6" fillId="33" borderId="13" xfId="0" applyNumberFormat="1" applyFont="1" applyFill="1" applyBorder="1" applyAlignment="1">
      <alignment horizontal="center" vertical="center" wrapText="1"/>
    </xf>
    <xf numFmtId="206" fontId="0" fillId="33" borderId="13" xfId="0" applyNumberFormat="1" applyFont="1" applyFill="1" applyBorder="1" applyAlignment="1">
      <alignment horizontal="center" vertical="center" wrapText="1"/>
    </xf>
    <xf numFmtId="205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205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05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205" fontId="7" fillId="33" borderId="0" xfId="0" applyNumberFormat="1" applyFont="1" applyFill="1" applyAlignment="1">
      <alignment horizontal="center" vertical="distributed"/>
    </xf>
    <xf numFmtId="205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5" fontId="7" fillId="0" borderId="0" xfId="0" applyNumberFormat="1" applyFont="1" applyFill="1" applyAlignment="1">
      <alignment/>
    </xf>
    <xf numFmtId="205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center" vertical="distributed"/>
    </xf>
    <xf numFmtId="0" fontId="0" fillId="0" borderId="13" xfId="0" applyFill="1" applyBorder="1" applyAlignment="1">
      <alignment vertical="distributed" wrapText="1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211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vertical="distributed" wrapText="1"/>
    </xf>
    <xf numFmtId="0" fontId="0" fillId="0" borderId="22" xfId="0" applyFont="1" applyFill="1" applyBorder="1" applyAlignment="1" applyProtection="1">
      <alignment horizontal="left" vertical="top" wrapText="1"/>
      <protection hidden="1"/>
    </xf>
    <xf numFmtId="211" fontId="0" fillId="33" borderId="13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206" fontId="0" fillId="33" borderId="13" xfId="0" applyNumberFormat="1" applyFont="1" applyFill="1" applyBorder="1" applyAlignment="1">
      <alignment horizontal="center" vertical="center" wrapText="1"/>
    </xf>
    <xf numFmtId="206" fontId="0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0" fillId="0" borderId="18" xfId="0" applyFill="1" applyBorder="1" applyAlignment="1">
      <alignment horizontal="left" vertical="distributed" wrapText="1"/>
    </xf>
    <xf numFmtId="0" fontId="0" fillId="0" borderId="20" xfId="0" applyFont="1" applyFill="1" applyBorder="1" applyAlignment="1">
      <alignment horizontal="left" vertical="distributed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wrapText="1"/>
    </xf>
    <xf numFmtId="0" fontId="0" fillId="0" borderId="26" xfId="0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00"/>
  <sheetViews>
    <sheetView tabSelected="1" view="pageBreakPreview" zoomScaleSheetLayoutView="100" zoomScalePageLayoutView="0" workbookViewId="0" topLeftCell="A1">
      <pane xSplit="2" ySplit="13" topLeftCell="Q4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S4" sqref="S4"/>
    </sheetView>
  </sheetViews>
  <sheetFormatPr defaultColWidth="9.140625" defaultRowHeight="12.75"/>
  <cols>
    <col min="1" max="1" width="9.28125" style="2" bestFit="1" customWidth="1"/>
    <col min="2" max="2" width="94.7109375" style="2" customWidth="1"/>
    <col min="3" max="3" width="14.00390625" style="2" customWidth="1"/>
    <col min="4" max="4" width="14.57421875" style="43" customWidth="1"/>
    <col min="5" max="5" width="11.28125" style="43" hidden="1" customWidth="1"/>
    <col min="6" max="6" width="13.140625" style="43" customWidth="1"/>
    <col min="7" max="7" width="12.28125" style="43" customWidth="1"/>
    <col min="8" max="8" width="9.140625" style="43" hidden="1" customWidth="1"/>
    <col min="9" max="9" width="11.28125" style="43" customWidth="1"/>
    <col min="10" max="10" width="11.28125" style="59" customWidth="1"/>
    <col min="11" max="11" width="12.140625" style="43" customWidth="1"/>
    <col min="12" max="12" width="13.00390625" style="43" customWidth="1"/>
    <col min="13" max="14" width="12.57421875" style="43" customWidth="1"/>
    <col min="15" max="16" width="13.8515625" style="43" customWidth="1"/>
    <col min="17" max="17" width="14.7109375" style="43" customWidth="1"/>
    <col min="18" max="18" width="14.00390625" style="43" customWidth="1"/>
    <col min="19" max="19" width="12.421875" style="43" customWidth="1"/>
    <col min="20" max="20" width="12.140625" style="43" customWidth="1"/>
    <col min="21" max="21" width="12.28125" style="43" customWidth="1"/>
    <col min="22" max="22" width="9.140625" style="3" customWidth="1"/>
    <col min="23" max="23" width="11.7109375" style="3" bestFit="1" customWidth="1"/>
    <col min="24" max="24" width="11.140625" style="3" bestFit="1" customWidth="1"/>
    <col min="25" max="207" width="9.140625" style="3" customWidth="1"/>
    <col min="208" max="16384" width="9.140625" style="2" customWidth="1"/>
  </cols>
  <sheetData>
    <row r="1" ht="12.75">
      <c r="S1" s="43" t="s">
        <v>0</v>
      </c>
    </row>
    <row r="2" spans="19:23" ht="14.25">
      <c r="S2" s="60" t="s">
        <v>95</v>
      </c>
      <c r="T2" s="60"/>
      <c r="U2" s="60"/>
      <c r="V2" s="17"/>
      <c r="W2" s="18"/>
    </row>
    <row r="3" spans="4:19" ht="15">
      <c r="D3" s="61" t="s">
        <v>27</v>
      </c>
      <c r="E3" s="61"/>
      <c r="F3" s="61"/>
      <c r="G3" s="61"/>
      <c r="H3" s="52"/>
      <c r="I3" s="52"/>
      <c r="J3" s="62"/>
      <c r="K3" s="52"/>
      <c r="S3" s="64" t="s">
        <v>58</v>
      </c>
    </row>
    <row r="4" spans="2:19" ht="15">
      <c r="B4" s="1"/>
      <c r="C4" s="1"/>
      <c r="D4" s="125" t="s">
        <v>99</v>
      </c>
      <c r="E4" s="125"/>
      <c r="F4" s="125"/>
      <c r="G4" s="125"/>
      <c r="H4" s="125"/>
      <c r="I4" s="125"/>
      <c r="J4" s="63"/>
      <c r="K4" s="63"/>
      <c r="L4" s="52"/>
      <c r="M4" s="52"/>
      <c r="S4" s="64" t="s">
        <v>104</v>
      </c>
    </row>
    <row r="5" spans="2:13" ht="6.75" customHeight="1">
      <c r="B5" s="1"/>
      <c r="C5" s="1"/>
      <c r="D5" s="44"/>
      <c r="E5" s="61" t="s">
        <v>1</v>
      </c>
      <c r="F5" s="61"/>
      <c r="G5" s="61"/>
      <c r="H5" s="61"/>
      <c r="I5" s="61"/>
      <c r="J5" s="65"/>
      <c r="K5" s="52"/>
      <c r="L5" s="52"/>
      <c r="M5" s="52"/>
    </row>
    <row r="6" spans="2:19" ht="12.75" customHeight="1">
      <c r="B6" s="1"/>
      <c r="C6" s="1"/>
      <c r="D6" s="44"/>
      <c r="E6" s="44"/>
      <c r="F6" s="44"/>
      <c r="G6" s="44"/>
      <c r="H6" s="44"/>
      <c r="I6" s="44"/>
      <c r="J6" s="66"/>
      <c r="S6" s="43" t="s">
        <v>29</v>
      </c>
    </row>
    <row r="7" spans="1:207" s="8" customFormat="1" ht="12.75">
      <c r="A7" s="39"/>
      <c r="B7" s="122" t="s">
        <v>51</v>
      </c>
      <c r="C7" s="137" t="s">
        <v>2</v>
      </c>
      <c r="D7" s="130"/>
      <c r="E7" s="130"/>
      <c r="F7" s="130"/>
      <c r="G7" s="130"/>
      <c r="H7" s="130"/>
      <c r="I7" s="130"/>
      <c r="J7" s="130"/>
      <c r="K7" s="138"/>
      <c r="L7" s="130" t="s">
        <v>3</v>
      </c>
      <c r="M7" s="130"/>
      <c r="N7" s="130"/>
      <c r="O7" s="130"/>
      <c r="P7" s="130"/>
      <c r="Q7" s="137" t="s">
        <v>4</v>
      </c>
      <c r="R7" s="130"/>
      <c r="S7" s="130"/>
      <c r="T7" s="130"/>
      <c r="U7" s="138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8" customFormat="1" ht="12.75">
      <c r="A8" s="40" t="s">
        <v>28</v>
      </c>
      <c r="B8" s="123"/>
      <c r="C8" s="7" t="s">
        <v>5</v>
      </c>
      <c r="D8" s="53" t="s">
        <v>6</v>
      </c>
      <c r="E8" s="45" t="s">
        <v>7</v>
      </c>
      <c r="F8" s="53" t="s">
        <v>6</v>
      </c>
      <c r="G8" s="53" t="s">
        <v>8</v>
      </c>
      <c r="H8" s="45" t="s">
        <v>9</v>
      </c>
      <c r="I8" s="53" t="s">
        <v>9</v>
      </c>
      <c r="J8" s="67" t="s">
        <v>10</v>
      </c>
      <c r="K8" s="53" t="s">
        <v>10</v>
      </c>
      <c r="L8" s="53" t="s">
        <v>5</v>
      </c>
      <c r="M8" s="53" t="s">
        <v>6</v>
      </c>
      <c r="N8" s="53" t="s">
        <v>8</v>
      </c>
      <c r="O8" s="53" t="s">
        <v>9</v>
      </c>
      <c r="P8" s="53" t="s">
        <v>10</v>
      </c>
      <c r="Q8" s="54" t="s">
        <v>5</v>
      </c>
      <c r="R8" s="54" t="s">
        <v>6</v>
      </c>
      <c r="S8" s="54" t="s">
        <v>8</v>
      </c>
      <c r="T8" s="54" t="s">
        <v>9</v>
      </c>
      <c r="U8" s="54" t="s">
        <v>10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8" customFormat="1" ht="12.75">
      <c r="A9" s="40"/>
      <c r="B9" s="123"/>
      <c r="C9" s="105" t="s">
        <v>59</v>
      </c>
      <c r="D9" s="54" t="s">
        <v>11</v>
      </c>
      <c r="E9" s="45" t="s">
        <v>12</v>
      </c>
      <c r="F9" s="54" t="s">
        <v>11</v>
      </c>
      <c r="G9" s="54" t="s">
        <v>13</v>
      </c>
      <c r="H9" s="45" t="s">
        <v>14</v>
      </c>
      <c r="I9" s="54" t="s">
        <v>14</v>
      </c>
      <c r="J9" s="68" t="s">
        <v>14</v>
      </c>
      <c r="K9" s="54" t="s">
        <v>14</v>
      </c>
      <c r="L9" s="107" t="s">
        <v>59</v>
      </c>
      <c r="M9" s="54" t="s">
        <v>11</v>
      </c>
      <c r="N9" s="54" t="s">
        <v>13</v>
      </c>
      <c r="O9" s="54" t="s">
        <v>14</v>
      </c>
      <c r="P9" s="54" t="s">
        <v>14</v>
      </c>
      <c r="Q9" s="107" t="s">
        <v>59</v>
      </c>
      <c r="R9" s="54" t="s">
        <v>11</v>
      </c>
      <c r="S9" s="54" t="s">
        <v>13</v>
      </c>
      <c r="T9" s="54" t="s">
        <v>14</v>
      </c>
      <c r="U9" s="54" t="s">
        <v>14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1:207" s="8" customFormat="1" ht="12.75">
      <c r="A10" s="40"/>
      <c r="B10" s="123"/>
      <c r="C10" s="7" t="s">
        <v>15</v>
      </c>
      <c r="D10" s="106" t="s">
        <v>59</v>
      </c>
      <c r="E10" s="7" t="s">
        <v>16</v>
      </c>
      <c r="F10" s="102" t="s">
        <v>12</v>
      </c>
      <c r="G10" s="102" t="s">
        <v>16</v>
      </c>
      <c r="H10" s="45" t="s">
        <v>17</v>
      </c>
      <c r="I10" s="54" t="s">
        <v>17</v>
      </c>
      <c r="J10" s="68" t="s">
        <v>18</v>
      </c>
      <c r="K10" s="54" t="s">
        <v>18</v>
      </c>
      <c r="L10" s="54" t="s">
        <v>15</v>
      </c>
      <c r="M10" s="107" t="s">
        <v>59</v>
      </c>
      <c r="N10" s="54" t="s">
        <v>16</v>
      </c>
      <c r="O10" s="54" t="s">
        <v>17</v>
      </c>
      <c r="P10" s="54" t="s">
        <v>18</v>
      </c>
      <c r="Q10" s="54" t="s">
        <v>15</v>
      </c>
      <c r="R10" s="107" t="s">
        <v>59</v>
      </c>
      <c r="S10" s="54" t="s">
        <v>16</v>
      </c>
      <c r="T10" s="54" t="s">
        <v>17</v>
      </c>
      <c r="U10" s="54" t="s">
        <v>18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</row>
    <row r="11" spans="1:207" s="8" customFormat="1" ht="12.75">
      <c r="A11" s="41"/>
      <c r="B11" s="123"/>
      <c r="C11" s="7" t="s">
        <v>19</v>
      </c>
      <c r="D11" s="102"/>
      <c r="E11" s="7"/>
      <c r="F11" s="102" t="s">
        <v>16</v>
      </c>
      <c r="G11" s="102"/>
      <c r="H11" s="45" t="s">
        <v>20</v>
      </c>
      <c r="I11" s="54" t="s">
        <v>21</v>
      </c>
      <c r="J11" s="68" t="s">
        <v>22</v>
      </c>
      <c r="K11" s="54" t="s">
        <v>22</v>
      </c>
      <c r="L11" s="54" t="s">
        <v>19</v>
      </c>
      <c r="M11" s="54"/>
      <c r="N11" s="54"/>
      <c r="O11" s="54" t="s">
        <v>21</v>
      </c>
      <c r="P11" s="54" t="s">
        <v>22</v>
      </c>
      <c r="Q11" s="54" t="s">
        <v>19</v>
      </c>
      <c r="R11" s="54"/>
      <c r="S11" s="54"/>
      <c r="T11" s="54" t="s">
        <v>21</v>
      </c>
      <c r="U11" s="54" t="s">
        <v>22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</row>
    <row r="12" spans="1:207" s="8" customFormat="1" ht="11.25" customHeight="1">
      <c r="A12" s="41"/>
      <c r="B12" s="123"/>
      <c r="C12" s="7"/>
      <c r="D12" s="102"/>
      <c r="E12" s="7"/>
      <c r="F12" s="102"/>
      <c r="G12" s="102"/>
      <c r="H12" s="45" t="s">
        <v>16</v>
      </c>
      <c r="I12" s="107" t="s">
        <v>60</v>
      </c>
      <c r="J12" s="108" t="s">
        <v>60</v>
      </c>
      <c r="K12" s="54" t="s">
        <v>23</v>
      </c>
      <c r="L12" s="54"/>
      <c r="M12" s="54"/>
      <c r="N12" s="54"/>
      <c r="O12" s="107" t="s">
        <v>60</v>
      </c>
      <c r="P12" s="107" t="s">
        <v>60</v>
      </c>
      <c r="Q12" s="54"/>
      <c r="R12" s="54"/>
      <c r="S12" s="54"/>
      <c r="T12" s="107" t="s">
        <v>60</v>
      </c>
      <c r="U12" s="107" t="s">
        <v>60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</row>
    <row r="13" spans="1:24" s="7" customFormat="1" ht="13.5" thickBot="1">
      <c r="A13" s="42"/>
      <c r="B13" s="124"/>
      <c r="C13" s="95"/>
      <c r="D13" s="103"/>
      <c r="F13" s="103"/>
      <c r="G13" s="103"/>
      <c r="H13" s="45"/>
      <c r="I13" s="55"/>
      <c r="J13" s="69"/>
      <c r="K13" s="55" t="s">
        <v>16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X13" s="16"/>
    </row>
    <row r="14" spans="1:207" s="9" customFormat="1" ht="15" customHeight="1">
      <c r="A14" s="24" t="s">
        <v>52</v>
      </c>
      <c r="B14" s="25" t="s">
        <v>53</v>
      </c>
      <c r="C14" s="96">
        <f aca="true" t="shared" si="0" ref="C14:U14">SUM(C15:C15)</f>
        <v>24680070</v>
      </c>
      <c r="D14" s="96">
        <f t="shared" si="0"/>
        <v>25070892</v>
      </c>
      <c r="E14" s="96">
        <f t="shared" si="0"/>
        <v>25070892</v>
      </c>
      <c r="F14" s="96">
        <f>SUM(F15:F15)</f>
        <v>25070892</v>
      </c>
      <c r="G14" s="96">
        <f t="shared" si="0"/>
        <v>24788790</v>
      </c>
      <c r="H14" s="70">
        <f t="shared" si="0"/>
        <v>98.87478275603438</v>
      </c>
      <c r="I14" s="71">
        <f t="shared" si="0"/>
        <v>100.4405173891322</v>
      </c>
      <c r="J14" s="71">
        <f t="shared" si="0"/>
        <v>98.87478275603438</v>
      </c>
      <c r="K14" s="71">
        <f t="shared" si="0"/>
        <v>98.87478275603438</v>
      </c>
      <c r="L14" s="46">
        <f t="shared" si="0"/>
        <v>0</v>
      </c>
      <c r="M14" s="46">
        <f t="shared" si="0"/>
        <v>28700</v>
      </c>
      <c r="N14" s="46">
        <f t="shared" si="0"/>
        <v>23715</v>
      </c>
      <c r="O14" s="75">
        <v>0</v>
      </c>
      <c r="P14" s="71">
        <f>N14/M14*100</f>
        <v>82.63066202090592</v>
      </c>
      <c r="Q14" s="46">
        <f t="shared" si="0"/>
        <v>24680070</v>
      </c>
      <c r="R14" s="46">
        <f t="shared" si="0"/>
        <v>25099592</v>
      </c>
      <c r="S14" s="46">
        <f t="shared" si="0"/>
        <v>24812505</v>
      </c>
      <c r="T14" s="71">
        <f t="shared" si="0"/>
        <v>100.53660706797022</v>
      </c>
      <c r="U14" s="71">
        <f t="shared" si="0"/>
        <v>98.8562084993254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</row>
    <row r="15" spans="1:207" s="10" customFormat="1" ht="29.25" customHeight="1" thickBot="1">
      <c r="A15" s="26" t="s">
        <v>61</v>
      </c>
      <c r="B15" s="27" t="s">
        <v>36</v>
      </c>
      <c r="C15" s="97">
        <v>24680070</v>
      </c>
      <c r="D15" s="97">
        <v>25070892</v>
      </c>
      <c r="E15" s="97">
        <v>25070892</v>
      </c>
      <c r="F15" s="97">
        <v>25070892</v>
      </c>
      <c r="G15" s="97">
        <v>24788790</v>
      </c>
      <c r="H15" s="72">
        <f>G15/E15*100</f>
        <v>98.87478275603438</v>
      </c>
      <c r="I15" s="72">
        <f>G15/C15*100</f>
        <v>100.4405173891322</v>
      </c>
      <c r="J15" s="72">
        <f>G15/D15*100</f>
        <v>98.87478275603438</v>
      </c>
      <c r="K15" s="72">
        <f aca="true" t="shared" si="1" ref="K15:K22">G15/F15*100</f>
        <v>98.87478275603438</v>
      </c>
      <c r="L15" s="47">
        <v>0</v>
      </c>
      <c r="M15" s="47">
        <v>28700</v>
      </c>
      <c r="N15" s="47">
        <v>23715</v>
      </c>
      <c r="O15" s="75">
        <v>0</v>
      </c>
      <c r="P15" s="71">
        <f>N15/M15*100</f>
        <v>82.63066202090592</v>
      </c>
      <c r="Q15" s="47">
        <f>C15+L15</f>
        <v>24680070</v>
      </c>
      <c r="R15" s="47">
        <f>D15+M15</f>
        <v>25099592</v>
      </c>
      <c r="S15" s="47">
        <f>N15+G15</f>
        <v>24812505</v>
      </c>
      <c r="T15" s="72">
        <f>S15/Q15*100</f>
        <v>100.53660706797022</v>
      </c>
      <c r="U15" s="72">
        <f>S15/R15*100</f>
        <v>98.8562084993254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</row>
    <row r="16" spans="1:207" s="9" customFormat="1" ht="21" customHeight="1">
      <c r="A16" s="28" t="s">
        <v>54</v>
      </c>
      <c r="B16" s="25" t="s">
        <v>55</v>
      </c>
      <c r="C16" s="96">
        <f>SUM(C17:C19)</f>
        <v>0</v>
      </c>
      <c r="D16" s="96">
        <f>SUM(D17:D19)</f>
        <v>739064</v>
      </c>
      <c r="E16" s="96">
        <f>SUM(E17:E19)</f>
        <v>739064</v>
      </c>
      <c r="F16" s="96">
        <f>SUM(F17:F19)</f>
        <v>739064</v>
      </c>
      <c r="G16" s="96">
        <f>SUM(G17:G19)</f>
        <v>739064</v>
      </c>
      <c r="H16" s="73">
        <f>G16/E16*100</f>
        <v>100</v>
      </c>
      <c r="I16" s="71">
        <v>0</v>
      </c>
      <c r="J16" s="71">
        <f>G16/D16*100</f>
        <v>100</v>
      </c>
      <c r="K16" s="71">
        <v>0</v>
      </c>
      <c r="L16" s="46">
        <f>SUM(L19:L19)</f>
        <v>0</v>
      </c>
      <c r="M16" s="46">
        <f>SUM(M19:M19)</f>
        <v>0</v>
      </c>
      <c r="N16" s="46">
        <f>SUM(N19:N19)</f>
        <v>0</v>
      </c>
      <c r="O16" s="75">
        <v>0</v>
      </c>
      <c r="P16" s="71">
        <v>0</v>
      </c>
      <c r="Q16" s="46">
        <f aca="true" t="shared" si="2" ref="Q16:R19">L16+C16</f>
        <v>0</v>
      </c>
      <c r="R16" s="46">
        <f t="shared" si="2"/>
        <v>739064</v>
      </c>
      <c r="S16" s="46">
        <f>N16+G16</f>
        <v>739064</v>
      </c>
      <c r="T16" s="71">
        <v>0</v>
      </c>
      <c r="U16" s="71">
        <f aca="true" t="shared" si="3" ref="U16:U46">S16/R16*100</f>
        <v>100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</row>
    <row r="17" spans="1:21" s="3" customFormat="1" ht="21" customHeight="1">
      <c r="A17" s="26" t="s">
        <v>100</v>
      </c>
      <c r="B17" s="119" t="s">
        <v>102</v>
      </c>
      <c r="C17" s="96">
        <v>0</v>
      </c>
      <c r="D17" s="93">
        <v>193812</v>
      </c>
      <c r="E17" s="93">
        <v>193812</v>
      </c>
      <c r="F17" s="93">
        <v>193812</v>
      </c>
      <c r="G17" s="93">
        <v>193812</v>
      </c>
      <c r="H17" s="73"/>
      <c r="I17" s="71">
        <v>0</v>
      </c>
      <c r="J17" s="71">
        <f>G17/D17*100</f>
        <v>100</v>
      </c>
      <c r="K17" s="71">
        <v>0</v>
      </c>
      <c r="L17" s="47">
        <v>0</v>
      </c>
      <c r="M17" s="47">
        <v>0</v>
      </c>
      <c r="N17" s="47">
        <v>0</v>
      </c>
      <c r="O17" s="121">
        <v>0</v>
      </c>
      <c r="P17" s="72">
        <v>0</v>
      </c>
      <c r="Q17" s="47">
        <f t="shared" si="2"/>
        <v>0</v>
      </c>
      <c r="R17" s="47">
        <f t="shared" si="2"/>
        <v>193812</v>
      </c>
      <c r="S17" s="47">
        <f>N17+G17</f>
        <v>193812</v>
      </c>
      <c r="T17" s="72">
        <v>0</v>
      </c>
      <c r="U17" s="72">
        <f>S17/R17*100</f>
        <v>100</v>
      </c>
    </row>
    <row r="18" spans="1:21" s="3" customFormat="1" ht="33.75" customHeight="1">
      <c r="A18" s="26" t="s">
        <v>101</v>
      </c>
      <c r="B18" s="120" t="s">
        <v>103</v>
      </c>
      <c r="C18" s="96">
        <v>0</v>
      </c>
      <c r="D18" s="93">
        <v>495252</v>
      </c>
      <c r="E18" s="93">
        <v>495252</v>
      </c>
      <c r="F18" s="93">
        <v>495252</v>
      </c>
      <c r="G18" s="93">
        <v>495252</v>
      </c>
      <c r="H18" s="73"/>
      <c r="I18" s="71">
        <v>0</v>
      </c>
      <c r="J18" s="71">
        <f>G18/D18*100</f>
        <v>100</v>
      </c>
      <c r="K18" s="71">
        <v>0</v>
      </c>
      <c r="L18" s="47">
        <v>0</v>
      </c>
      <c r="M18" s="47">
        <v>0</v>
      </c>
      <c r="N18" s="47">
        <v>0</v>
      </c>
      <c r="O18" s="121">
        <v>0</v>
      </c>
      <c r="P18" s="121">
        <v>0</v>
      </c>
      <c r="Q18" s="47">
        <f t="shared" si="2"/>
        <v>0</v>
      </c>
      <c r="R18" s="47">
        <f t="shared" si="2"/>
        <v>495252</v>
      </c>
      <c r="S18" s="47">
        <f>N18+G18</f>
        <v>495252</v>
      </c>
      <c r="T18" s="72">
        <v>0</v>
      </c>
      <c r="U18" s="72">
        <f>S18/R18*100</f>
        <v>100</v>
      </c>
    </row>
    <row r="19" spans="1:21" s="3" customFormat="1" ht="27" customHeight="1">
      <c r="A19" s="26" t="s">
        <v>31</v>
      </c>
      <c r="B19" s="94" t="s">
        <v>30</v>
      </c>
      <c r="C19" s="97">
        <v>0</v>
      </c>
      <c r="D19" s="97">
        <v>50000</v>
      </c>
      <c r="E19" s="97">
        <v>50000</v>
      </c>
      <c r="F19" s="97">
        <v>50000</v>
      </c>
      <c r="G19" s="97">
        <v>50000</v>
      </c>
      <c r="H19" s="74">
        <f>G19/E19*100</f>
        <v>100</v>
      </c>
      <c r="I19" s="72">
        <v>0</v>
      </c>
      <c r="J19" s="72">
        <f>G19/D19*100</f>
        <v>100</v>
      </c>
      <c r="K19" s="72">
        <v>0</v>
      </c>
      <c r="L19" s="47">
        <v>0</v>
      </c>
      <c r="M19" s="47">
        <v>0</v>
      </c>
      <c r="N19" s="47">
        <v>0</v>
      </c>
      <c r="O19" s="75">
        <v>0</v>
      </c>
      <c r="P19" s="71">
        <v>0</v>
      </c>
      <c r="Q19" s="47">
        <f t="shared" si="2"/>
        <v>0</v>
      </c>
      <c r="R19" s="47">
        <f t="shared" si="2"/>
        <v>50000</v>
      </c>
      <c r="S19" s="47">
        <f>N19+G19</f>
        <v>50000</v>
      </c>
      <c r="T19" s="72">
        <v>0</v>
      </c>
      <c r="U19" s="72">
        <f>S19/R19*100</f>
        <v>100</v>
      </c>
    </row>
    <row r="20" spans="1:21" s="3" customFormat="1" ht="19.5" customHeight="1">
      <c r="A20" s="28">
        <v>3000</v>
      </c>
      <c r="B20" s="29" t="s">
        <v>25</v>
      </c>
      <c r="C20" s="96">
        <f>SUM(C21:C51)</f>
        <v>360261209</v>
      </c>
      <c r="D20" s="96">
        <f>SUM(D21:D51)</f>
        <v>299444775</v>
      </c>
      <c r="E20" s="96">
        <f>SUM(E21:E51)</f>
        <v>175702253</v>
      </c>
      <c r="F20" s="96">
        <f>SUM(F21:F51)</f>
        <v>299444775</v>
      </c>
      <c r="G20" s="96">
        <f>SUM(G21:G51)</f>
        <v>298334249</v>
      </c>
      <c r="H20" s="73">
        <f>G20/E20*100</f>
        <v>169.79534633514345</v>
      </c>
      <c r="I20" s="71">
        <f aca="true" t="shared" si="4" ref="I20:I26">G20/C20*100</f>
        <v>82.81053900532488</v>
      </c>
      <c r="J20" s="71">
        <f aca="true" t="shared" si="5" ref="J20:J26">G20/D20*100</f>
        <v>99.62913829436496</v>
      </c>
      <c r="K20" s="71">
        <f t="shared" si="1"/>
        <v>99.62913829436496</v>
      </c>
      <c r="L20" s="46">
        <f>SUM(L21:L49)</f>
        <v>87657</v>
      </c>
      <c r="M20" s="46">
        <f>SUM(M21:M49)</f>
        <v>686487</v>
      </c>
      <c r="N20" s="46">
        <f>SUM(N21:N49)</f>
        <v>686475</v>
      </c>
      <c r="O20" s="75">
        <f>N20/L20*100</f>
        <v>783.1376843834491</v>
      </c>
      <c r="P20" s="71">
        <f>N20/M20*100</f>
        <v>99.99825196981152</v>
      </c>
      <c r="Q20" s="46">
        <f aca="true" t="shared" si="6" ref="Q20:Q27">L20+C20</f>
        <v>360348866</v>
      </c>
      <c r="R20" s="46">
        <f aca="true" t="shared" si="7" ref="R20:R26">M20+D20</f>
        <v>300131262</v>
      </c>
      <c r="S20" s="46">
        <f aca="true" t="shared" si="8" ref="S20:S27">N20+G20</f>
        <v>299020724</v>
      </c>
      <c r="T20" s="71">
        <f aca="true" t="shared" si="9" ref="T20:T26">S20/Q20*100</f>
        <v>82.98089773924805</v>
      </c>
      <c r="U20" s="71">
        <f t="shared" si="3"/>
        <v>99.62998256409557</v>
      </c>
    </row>
    <row r="21" spans="1:21" s="11" customFormat="1" ht="27" customHeight="1">
      <c r="A21" s="26">
        <v>3011</v>
      </c>
      <c r="B21" s="109" t="s">
        <v>62</v>
      </c>
      <c r="C21" s="97">
        <v>20400000</v>
      </c>
      <c r="D21" s="97">
        <v>27749580</v>
      </c>
      <c r="E21" s="97">
        <v>27749580</v>
      </c>
      <c r="F21" s="97">
        <v>27749580</v>
      </c>
      <c r="G21" s="97">
        <v>27749580</v>
      </c>
      <c r="H21" s="74">
        <f>G21/E21*100</f>
        <v>100</v>
      </c>
      <c r="I21" s="72">
        <f t="shared" si="4"/>
        <v>136.02735294117647</v>
      </c>
      <c r="J21" s="72">
        <f t="shared" si="5"/>
        <v>100</v>
      </c>
      <c r="K21" s="72">
        <f t="shared" si="1"/>
        <v>100</v>
      </c>
      <c r="L21" s="47">
        <v>0</v>
      </c>
      <c r="M21" s="47">
        <v>0</v>
      </c>
      <c r="N21" s="47">
        <v>0</v>
      </c>
      <c r="O21" s="76">
        <v>0</v>
      </c>
      <c r="P21" s="72">
        <v>0</v>
      </c>
      <c r="Q21" s="47">
        <f t="shared" si="6"/>
        <v>20400000</v>
      </c>
      <c r="R21" s="47">
        <f t="shared" si="7"/>
        <v>27749580</v>
      </c>
      <c r="S21" s="47">
        <f t="shared" si="8"/>
        <v>27749580</v>
      </c>
      <c r="T21" s="72">
        <f t="shared" si="9"/>
        <v>136.02735294117647</v>
      </c>
      <c r="U21" s="72">
        <f t="shared" si="3"/>
        <v>100</v>
      </c>
    </row>
    <row r="22" spans="1:21" s="11" customFormat="1" ht="30" customHeight="1">
      <c r="A22" s="133" t="s">
        <v>32</v>
      </c>
      <c r="B22" s="131" t="s">
        <v>33</v>
      </c>
      <c r="C22" s="139">
        <v>144560300</v>
      </c>
      <c r="D22" s="128">
        <v>123751071</v>
      </c>
      <c r="E22" s="93"/>
      <c r="F22" s="128">
        <v>123751071</v>
      </c>
      <c r="G22" s="128">
        <v>123751071</v>
      </c>
      <c r="H22" s="72"/>
      <c r="I22" s="127">
        <f>G22/C22*100</f>
        <v>85.60515646411912</v>
      </c>
      <c r="J22" s="127">
        <f>G22/D22*100</f>
        <v>100</v>
      </c>
      <c r="K22" s="127">
        <f t="shared" si="1"/>
        <v>100</v>
      </c>
      <c r="L22" s="129">
        <v>0</v>
      </c>
      <c r="M22" s="129">
        <v>0</v>
      </c>
      <c r="N22" s="129">
        <v>0</v>
      </c>
      <c r="O22" s="126">
        <v>0</v>
      </c>
      <c r="P22" s="127">
        <v>0</v>
      </c>
      <c r="Q22" s="129">
        <f t="shared" si="6"/>
        <v>144560300</v>
      </c>
      <c r="R22" s="129">
        <f t="shared" si="7"/>
        <v>123751071</v>
      </c>
      <c r="S22" s="129">
        <f t="shared" si="8"/>
        <v>123751071</v>
      </c>
      <c r="T22" s="127">
        <f t="shared" si="9"/>
        <v>85.60515646411912</v>
      </c>
      <c r="U22" s="127">
        <f t="shared" si="3"/>
        <v>100</v>
      </c>
    </row>
    <row r="23" spans="1:21" s="11" customFormat="1" ht="15" customHeight="1" hidden="1">
      <c r="A23" s="134"/>
      <c r="B23" s="132"/>
      <c r="C23" s="128"/>
      <c r="D23" s="128"/>
      <c r="E23" s="93"/>
      <c r="F23" s="128"/>
      <c r="G23" s="128"/>
      <c r="H23" s="72"/>
      <c r="I23" s="127"/>
      <c r="J23" s="127"/>
      <c r="K23" s="127"/>
      <c r="L23" s="129"/>
      <c r="M23" s="129"/>
      <c r="N23" s="129"/>
      <c r="O23" s="126"/>
      <c r="P23" s="127"/>
      <c r="Q23" s="129"/>
      <c r="R23" s="129"/>
      <c r="S23" s="129"/>
      <c r="T23" s="127"/>
      <c r="U23" s="127"/>
    </row>
    <row r="24" spans="1:21" s="11" customFormat="1" ht="40.5" customHeight="1" hidden="1">
      <c r="A24" s="30">
        <v>3013</v>
      </c>
      <c r="B24" s="27"/>
      <c r="C24" s="97"/>
      <c r="D24" s="97"/>
      <c r="E24" s="97"/>
      <c r="F24" s="97"/>
      <c r="G24" s="97"/>
      <c r="H24" s="74" t="e">
        <f>G24/E24*100</f>
        <v>#DIV/0!</v>
      </c>
      <c r="I24" s="72" t="e">
        <f t="shared" si="4"/>
        <v>#DIV/0!</v>
      </c>
      <c r="J24" s="72" t="e">
        <f t="shared" si="5"/>
        <v>#DIV/0!</v>
      </c>
      <c r="K24" s="72" t="e">
        <f>G24/F24*100</f>
        <v>#DIV/0!</v>
      </c>
      <c r="L24" s="47">
        <v>0</v>
      </c>
      <c r="M24" s="47">
        <v>0</v>
      </c>
      <c r="N24" s="47">
        <v>0</v>
      </c>
      <c r="O24" s="76">
        <v>0</v>
      </c>
      <c r="P24" s="72">
        <v>0</v>
      </c>
      <c r="Q24" s="47">
        <f t="shared" si="6"/>
        <v>0</v>
      </c>
      <c r="R24" s="47">
        <f t="shared" si="7"/>
        <v>0</v>
      </c>
      <c r="S24" s="47">
        <f t="shared" si="8"/>
        <v>0</v>
      </c>
      <c r="T24" s="72" t="e">
        <f t="shared" si="9"/>
        <v>#DIV/0!</v>
      </c>
      <c r="U24" s="72" t="e">
        <f t="shared" si="3"/>
        <v>#DIV/0!</v>
      </c>
    </row>
    <row r="25" spans="1:21" s="3" customFormat="1" ht="12.75" hidden="1">
      <c r="A25" s="30">
        <v>3015</v>
      </c>
      <c r="B25" s="31"/>
      <c r="C25" s="97"/>
      <c r="D25" s="97"/>
      <c r="E25" s="97"/>
      <c r="F25" s="97"/>
      <c r="G25" s="97"/>
      <c r="H25" s="74" t="e">
        <f>G25/E25*100</f>
        <v>#DIV/0!</v>
      </c>
      <c r="I25" s="72" t="e">
        <f t="shared" si="4"/>
        <v>#DIV/0!</v>
      </c>
      <c r="J25" s="72" t="e">
        <f t="shared" si="5"/>
        <v>#DIV/0!</v>
      </c>
      <c r="K25" s="72" t="e">
        <f>G25/F25*100</f>
        <v>#DIV/0!</v>
      </c>
      <c r="L25" s="47">
        <v>0</v>
      </c>
      <c r="M25" s="47">
        <v>0</v>
      </c>
      <c r="N25" s="47">
        <v>0</v>
      </c>
      <c r="O25" s="76">
        <v>0</v>
      </c>
      <c r="P25" s="72">
        <v>0</v>
      </c>
      <c r="Q25" s="47">
        <f t="shared" si="6"/>
        <v>0</v>
      </c>
      <c r="R25" s="47">
        <f t="shared" si="7"/>
        <v>0</v>
      </c>
      <c r="S25" s="47">
        <f t="shared" si="8"/>
        <v>0</v>
      </c>
      <c r="T25" s="72" t="e">
        <f t="shared" si="9"/>
        <v>#DIV/0!</v>
      </c>
      <c r="U25" s="72" t="e">
        <f t="shared" si="3"/>
        <v>#DIV/0!</v>
      </c>
    </row>
    <row r="26" spans="1:21" s="3" customFormat="1" ht="15.75" customHeight="1" hidden="1">
      <c r="A26" s="30">
        <v>3016</v>
      </c>
      <c r="B26" s="31"/>
      <c r="C26" s="97"/>
      <c r="D26" s="97"/>
      <c r="E26" s="97"/>
      <c r="F26" s="97"/>
      <c r="G26" s="97"/>
      <c r="H26" s="74"/>
      <c r="I26" s="72" t="e">
        <f t="shared" si="4"/>
        <v>#DIV/0!</v>
      </c>
      <c r="J26" s="72" t="e">
        <f t="shared" si="5"/>
        <v>#DIV/0!</v>
      </c>
      <c r="K26" s="72" t="e">
        <f>G26/F26*100</f>
        <v>#DIV/0!</v>
      </c>
      <c r="L26" s="47">
        <v>0</v>
      </c>
      <c r="M26" s="47">
        <v>0</v>
      </c>
      <c r="N26" s="47">
        <v>0</v>
      </c>
      <c r="O26" s="76">
        <v>0</v>
      </c>
      <c r="P26" s="72">
        <v>0</v>
      </c>
      <c r="Q26" s="47">
        <f t="shared" si="6"/>
        <v>0</v>
      </c>
      <c r="R26" s="47">
        <f t="shared" si="7"/>
        <v>0</v>
      </c>
      <c r="S26" s="47">
        <f t="shared" si="8"/>
        <v>0</v>
      </c>
      <c r="T26" s="72" t="e">
        <f t="shared" si="9"/>
        <v>#DIV/0!</v>
      </c>
      <c r="U26" s="72" t="e">
        <f t="shared" si="3"/>
        <v>#DIV/0!</v>
      </c>
    </row>
    <row r="27" spans="1:21" s="3" customFormat="1" ht="29.25" customHeight="1">
      <c r="A27" s="30">
        <v>3021</v>
      </c>
      <c r="B27" s="110" t="s">
        <v>63</v>
      </c>
      <c r="C27" s="97">
        <v>1200</v>
      </c>
      <c r="D27" s="97">
        <v>0</v>
      </c>
      <c r="E27" s="93">
        <v>284680</v>
      </c>
      <c r="F27" s="93">
        <v>0</v>
      </c>
      <c r="G27" s="93">
        <v>0</v>
      </c>
      <c r="H27" s="74">
        <f>G27/E27*100</f>
        <v>0</v>
      </c>
      <c r="I27" s="72">
        <f>G27/C27*100</f>
        <v>0</v>
      </c>
      <c r="J27" s="72">
        <v>0</v>
      </c>
      <c r="K27" s="72">
        <v>0</v>
      </c>
      <c r="L27" s="47">
        <v>0</v>
      </c>
      <c r="M27" s="47">
        <v>0</v>
      </c>
      <c r="N27" s="47">
        <v>0</v>
      </c>
      <c r="O27" s="76">
        <v>0</v>
      </c>
      <c r="P27" s="72">
        <v>0</v>
      </c>
      <c r="Q27" s="47">
        <f t="shared" si="6"/>
        <v>1200</v>
      </c>
      <c r="R27" s="47">
        <f>D27+M27</f>
        <v>0</v>
      </c>
      <c r="S27" s="47">
        <f t="shared" si="8"/>
        <v>0</v>
      </c>
      <c r="T27" s="72">
        <f>S27/Q27*100</f>
        <v>0</v>
      </c>
      <c r="U27" s="72">
        <v>0</v>
      </c>
    </row>
    <row r="28" spans="1:207" s="12" customFormat="1" ht="25.5">
      <c r="A28" s="111" t="s">
        <v>64</v>
      </c>
      <c r="B28" s="31" t="s">
        <v>34</v>
      </c>
      <c r="C28" s="97">
        <v>46300</v>
      </c>
      <c r="D28" s="97">
        <v>34001</v>
      </c>
      <c r="E28" s="97"/>
      <c r="F28" s="97">
        <v>34001</v>
      </c>
      <c r="G28" s="97">
        <v>33943</v>
      </c>
      <c r="H28" s="74" t="e">
        <f>G28/E28*100</f>
        <v>#DIV/0!</v>
      </c>
      <c r="I28" s="72">
        <f aca="true" t="shared" si="10" ref="I28:I33">G28/C28*100</f>
        <v>73.31101511879051</v>
      </c>
      <c r="J28" s="72">
        <f aca="true" t="shared" si="11" ref="J28:J33">G28/D28*100</f>
        <v>99.82941678185936</v>
      </c>
      <c r="K28" s="72">
        <f>G28/F28*100</f>
        <v>99.82941678185936</v>
      </c>
      <c r="L28" s="47">
        <v>0</v>
      </c>
      <c r="M28" s="47">
        <v>0</v>
      </c>
      <c r="N28" s="47">
        <v>0</v>
      </c>
      <c r="O28" s="76">
        <v>0</v>
      </c>
      <c r="P28" s="72">
        <v>0</v>
      </c>
      <c r="Q28" s="47">
        <f aca="true" t="shared" si="12" ref="Q28:R33">L28+C28</f>
        <v>46300</v>
      </c>
      <c r="R28" s="47">
        <f t="shared" si="12"/>
        <v>34001</v>
      </c>
      <c r="S28" s="47">
        <f aca="true" t="shared" si="13" ref="S28:S33">N28+G28</f>
        <v>33943</v>
      </c>
      <c r="T28" s="72">
        <f aca="true" t="shared" si="14" ref="T28:T42">S28/Q28*100</f>
        <v>73.31101511879051</v>
      </c>
      <c r="U28" s="72">
        <f t="shared" si="3"/>
        <v>99.82941678185936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</row>
    <row r="29" spans="1:207" s="13" customFormat="1" ht="19.5" customHeight="1" thickBot="1">
      <c r="A29" s="111" t="s">
        <v>65</v>
      </c>
      <c r="B29" s="110" t="s">
        <v>66</v>
      </c>
      <c r="C29" s="93">
        <v>143000</v>
      </c>
      <c r="D29" s="93">
        <v>242130</v>
      </c>
      <c r="E29" s="93"/>
      <c r="F29" s="93">
        <v>242130</v>
      </c>
      <c r="G29" s="93">
        <v>242123</v>
      </c>
      <c r="H29" s="72"/>
      <c r="I29" s="72">
        <f t="shared" si="10"/>
        <v>169.3167832167832</v>
      </c>
      <c r="J29" s="72">
        <f t="shared" si="11"/>
        <v>99.99710899103788</v>
      </c>
      <c r="K29" s="72">
        <f>G29/F29*100</f>
        <v>99.99710899103788</v>
      </c>
      <c r="L29" s="47">
        <v>0</v>
      </c>
      <c r="M29" s="47">
        <v>0</v>
      </c>
      <c r="N29" s="47">
        <v>0</v>
      </c>
      <c r="O29" s="76">
        <v>0</v>
      </c>
      <c r="P29" s="72">
        <v>0</v>
      </c>
      <c r="Q29" s="47">
        <f t="shared" si="12"/>
        <v>143000</v>
      </c>
      <c r="R29" s="47">
        <f t="shared" si="12"/>
        <v>242130</v>
      </c>
      <c r="S29" s="47">
        <f t="shared" si="13"/>
        <v>242123</v>
      </c>
      <c r="T29" s="72">
        <f t="shared" si="14"/>
        <v>169.3167832167832</v>
      </c>
      <c r="U29" s="72">
        <f t="shared" si="3"/>
        <v>99.99710899103788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</row>
    <row r="30" spans="1:207" s="12" customFormat="1" ht="22.5" customHeight="1">
      <c r="A30" s="111" t="s">
        <v>67</v>
      </c>
      <c r="B30" s="31" t="s">
        <v>35</v>
      </c>
      <c r="C30" s="93">
        <v>1352276</v>
      </c>
      <c r="D30" s="93">
        <v>677946</v>
      </c>
      <c r="E30" s="93">
        <v>677946</v>
      </c>
      <c r="F30" s="93">
        <v>677946</v>
      </c>
      <c r="G30" s="93">
        <v>677886</v>
      </c>
      <c r="H30" s="77">
        <v>3681.218</v>
      </c>
      <c r="I30" s="72">
        <v>0</v>
      </c>
      <c r="J30" s="72">
        <f t="shared" si="11"/>
        <v>99.99114973758972</v>
      </c>
      <c r="K30" s="72">
        <v>0</v>
      </c>
      <c r="L30" s="47">
        <v>0</v>
      </c>
      <c r="M30" s="47">
        <v>0</v>
      </c>
      <c r="N30" s="47">
        <v>0</v>
      </c>
      <c r="O30" s="76">
        <v>0</v>
      </c>
      <c r="P30" s="72">
        <v>0</v>
      </c>
      <c r="Q30" s="47">
        <f t="shared" si="12"/>
        <v>1352276</v>
      </c>
      <c r="R30" s="47">
        <f t="shared" si="12"/>
        <v>677946</v>
      </c>
      <c r="S30" s="47">
        <f t="shared" si="13"/>
        <v>677886</v>
      </c>
      <c r="T30" s="72">
        <f t="shared" si="14"/>
        <v>50.129263552706696</v>
      </c>
      <c r="U30" s="72">
        <f t="shared" si="3"/>
        <v>99.99114973758972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</row>
    <row r="31" spans="1:21" s="3" customFormat="1" ht="22.5" customHeight="1">
      <c r="A31" s="30">
        <v>3041</v>
      </c>
      <c r="B31" s="32" t="s">
        <v>37</v>
      </c>
      <c r="C31" s="97">
        <v>1400500</v>
      </c>
      <c r="D31" s="97">
        <v>1000500</v>
      </c>
      <c r="E31" s="97">
        <v>1000500</v>
      </c>
      <c r="F31" s="97">
        <v>1000500</v>
      </c>
      <c r="G31" s="97">
        <v>957777</v>
      </c>
      <c r="H31" s="74">
        <f aca="true" t="shared" si="15" ref="H31:H46">G31/E31*100</f>
        <v>95.72983508245876</v>
      </c>
      <c r="I31" s="72">
        <f t="shared" si="10"/>
        <v>68.38821849339521</v>
      </c>
      <c r="J31" s="72">
        <f t="shared" si="11"/>
        <v>95.72983508245876</v>
      </c>
      <c r="K31" s="72">
        <f aca="true" t="shared" si="16" ref="K31:K44">G31/F31*100</f>
        <v>95.72983508245876</v>
      </c>
      <c r="L31" s="47">
        <v>0</v>
      </c>
      <c r="M31" s="47">
        <v>0</v>
      </c>
      <c r="N31" s="47">
        <v>0</v>
      </c>
      <c r="O31" s="76">
        <v>0</v>
      </c>
      <c r="P31" s="72">
        <v>0</v>
      </c>
      <c r="Q31" s="47">
        <f t="shared" si="12"/>
        <v>1400500</v>
      </c>
      <c r="R31" s="47">
        <f t="shared" si="12"/>
        <v>1000500</v>
      </c>
      <c r="S31" s="47">
        <f t="shared" si="13"/>
        <v>957777</v>
      </c>
      <c r="T31" s="72">
        <f t="shared" si="14"/>
        <v>68.38821849339521</v>
      </c>
      <c r="U31" s="72">
        <f t="shared" si="3"/>
        <v>95.72983508245876</v>
      </c>
    </row>
    <row r="32" spans="1:21" s="11" customFormat="1" ht="24" customHeight="1">
      <c r="A32" s="30">
        <v>3042</v>
      </c>
      <c r="B32" s="32" t="s">
        <v>43</v>
      </c>
      <c r="C32" s="97">
        <v>667040</v>
      </c>
      <c r="D32" s="97">
        <v>367040</v>
      </c>
      <c r="E32" s="97">
        <v>367040</v>
      </c>
      <c r="F32" s="97">
        <v>367040</v>
      </c>
      <c r="G32" s="97">
        <v>324838</v>
      </c>
      <c r="H32" s="74">
        <f t="shared" si="15"/>
        <v>88.5020706190061</v>
      </c>
      <c r="I32" s="72">
        <f t="shared" si="10"/>
        <v>48.6984288798273</v>
      </c>
      <c r="J32" s="72">
        <f t="shared" si="11"/>
        <v>88.5020706190061</v>
      </c>
      <c r="K32" s="72">
        <f t="shared" si="16"/>
        <v>88.5020706190061</v>
      </c>
      <c r="L32" s="47">
        <v>0</v>
      </c>
      <c r="M32" s="47">
        <v>0</v>
      </c>
      <c r="N32" s="47">
        <v>0</v>
      </c>
      <c r="O32" s="76">
        <v>0</v>
      </c>
      <c r="P32" s="72">
        <v>0</v>
      </c>
      <c r="Q32" s="47">
        <f t="shared" si="12"/>
        <v>667040</v>
      </c>
      <c r="R32" s="47">
        <f t="shared" si="12"/>
        <v>367040</v>
      </c>
      <c r="S32" s="47">
        <f t="shared" si="13"/>
        <v>324838</v>
      </c>
      <c r="T32" s="72">
        <f t="shared" si="14"/>
        <v>48.6984288798273</v>
      </c>
      <c r="U32" s="72">
        <f t="shared" si="3"/>
        <v>88.5020706190061</v>
      </c>
    </row>
    <row r="33" spans="1:21" s="3" customFormat="1" ht="21.75" customHeight="1">
      <c r="A33" s="30">
        <v>3043</v>
      </c>
      <c r="B33" s="12" t="s">
        <v>38</v>
      </c>
      <c r="C33" s="97">
        <v>81259135</v>
      </c>
      <c r="D33" s="97">
        <v>61845985</v>
      </c>
      <c r="E33" s="97">
        <v>61845985</v>
      </c>
      <c r="F33" s="97">
        <v>61845985</v>
      </c>
      <c r="G33" s="97">
        <v>61428850</v>
      </c>
      <c r="H33" s="74">
        <f t="shared" si="15"/>
        <v>99.32552614369389</v>
      </c>
      <c r="I33" s="72">
        <f t="shared" si="10"/>
        <v>75.59623911822345</v>
      </c>
      <c r="J33" s="72">
        <f t="shared" si="11"/>
        <v>99.32552614369389</v>
      </c>
      <c r="K33" s="72">
        <f t="shared" si="16"/>
        <v>99.32552614369389</v>
      </c>
      <c r="L33" s="47">
        <v>0</v>
      </c>
      <c r="M33" s="47">
        <v>0</v>
      </c>
      <c r="N33" s="47">
        <v>0</v>
      </c>
      <c r="O33" s="76">
        <v>0</v>
      </c>
      <c r="P33" s="72">
        <v>0</v>
      </c>
      <c r="Q33" s="47">
        <f t="shared" si="12"/>
        <v>81259135</v>
      </c>
      <c r="R33" s="47">
        <f t="shared" si="12"/>
        <v>61845985</v>
      </c>
      <c r="S33" s="47">
        <f t="shared" si="13"/>
        <v>61428850</v>
      </c>
      <c r="T33" s="72">
        <f t="shared" si="14"/>
        <v>75.59623911822345</v>
      </c>
      <c r="U33" s="72">
        <f t="shared" si="3"/>
        <v>99.32552614369389</v>
      </c>
    </row>
    <row r="34" spans="1:21" s="11" customFormat="1" ht="21" customHeight="1">
      <c r="A34" s="30">
        <v>3044</v>
      </c>
      <c r="B34" s="12" t="s">
        <v>39</v>
      </c>
      <c r="C34" s="97">
        <v>8093000</v>
      </c>
      <c r="D34" s="97">
        <v>6093000</v>
      </c>
      <c r="E34" s="97">
        <v>6093000</v>
      </c>
      <c r="F34" s="97">
        <v>6093000</v>
      </c>
      <c r="G34" s="97">
        <v>5964153</v>
      </c>
      <c r="H34" s="74">
        <f t="shared" si="15"/>
        <v>97.88532742491384</v>
      </c>
      <c r="I34" s="72">
        <f aca="true" t="shared" si="17" ref="I34:I50">G34/C34*100</f>
        <v>73.69520573334981</v>
      </c>
      <c r="J34" s="72">
        <f aca="true" t="shared" si="18" ref="J34:J45">G34/D34*100</f>
        <v>97.88532742491384</v>
      </c>
      <c r="K34" s="72">
        <f t="shared" si="16"/>
        <v>97.88532742491384</v>
      </c>
      <c r="L34" s="47">
        <v>0</v>
      </c>
      <c r="M34" s="47">
        <v>0</v>
      </c>
      <c r="N34" s="47">
        <v>0</v>
      </c>
      <c r="O34" s="76">
        <v>0</v>
      </c>
      <c r="P34" s="72">
        <v>0</v>
      </c>
      <c r="Q34" s="47">
        <f aca="true" t="shared" si="19" ref="Q34:R42">L34+C34</f>
        <v>8093000</v>
      </c>
      <c r="R34" s="47">
        <f t="shared" si="19"/>
        <v>6093000</v>
      </c>
      <c r="S34" s="47">
        <f aca="true" t="shared" si="20" ref="S34:S45">N34+G34</f>
        <v>5964153</v>
      </c>
      <c r="T34" s="72">
        <f t="shared" si="14"/>
        <v>73.69520573334981</v>
      </c>
      <c r="U34" s="72">
        <f t="shared" si="3"/>
        <v>97.88532742491384</v>
      </c>
    </row>
    <row r="35" spans="1:21" s="3" customFormat="1" ht="21.75" customHeight="1">
      <c r="A35" s="30">
        <v>3045</v>
      </c>
      <c r="B35" s="12" t="s">
        <v>40</v>
      </c>
      <c r="C35" s="97">
        <v>21003500</v>
      </c>
      <c r="D35" s="97">
        <v>16503500</v>
      </c>
      <c r="E35" s="97">
        <v>16503500</v>
      </c>
      <c r="F35" s="97">
        <v>16503500</v>
      </c>
      <c r="G35" s="97">
        <v>16381319</v>
      </c>
      <c r="H35" s="74">
        <f t="shared" si="15"/>
        <v>99.25966613142667</v>
      </c>
      <c r="I35" s="72">
        <f t="shared" si="17"/>
        <v>77.99328207203561</v>
      </c>
      <c r="J35" s="72">
        <f t="shared" si="18"/>
        <v>99.25966613142667</v>
      </c>
      <c r="K35" s="72">
        <f t="shared" si="16"/>
        <v>99.25966613142667</v>
      </c>
      <c r="L35" s="47">
        <v>0</v>
      </c>
      <c r="M35" s="47">
        <v>0</v>
      </c>
      <c r="N35" s="47">
        <v>0</v>
      </c>
      <c r="O35" s="76">
        <v>0</v>
      </c>
      <c r="P35" s="72">
        <v>0</v>
      </c>
      <c r="Q35" s="47">
        <f t="shared" si="19"/>
        <v>21003500</v>
      </c>
      <c r="R35" s="47">
        <f t="shared" si="19"/>
        <v>16503500</v>
      </c>
      <c r="S35" s="47">
        <f t="shared" si="20"/>
        <v>16381319</v>
      </c>
      <c r="T35" s="72">
        <f t="shared" si="14"/>
        <v>77.99328207203561</v>
      </c>
      <c r="U35" s="72">
        <f t="shared" si="3"/>
        <v>99.25966613142667</v>
      </c>
    </row>
    <row r="36" spans="1:21" s="3" customFormat="1" ht="21" customHeight="1">
      <c r="A36" s="30" t="s">
        <v>42</v>
      </c>
      <c r="B36" s="27" t="s">
        <v>41</v>
      </c>
      <c r="C36" s="97">
        <v>1000300</v>
      </c>
      <c r="D36" s="97">
        <v>500300</v>
      </c>
      <c r="E36" s="97">
        <v>500300</v>
      </c>
      <c r="F36" s="97">
        <v>500300</v>
      </c>
      <c r="G36" s="97">
        <v>467792</v>
      </c>
      <c r="H36" s="74">
        <f t="shared" si="15"/>
        <v>93.5022986208275</v>
      </c>
      <c r="I36" s="72">
        <f t="shared" si="17"/>
        <v>46.76517044886534</v>
      </c>
      <c r="J36" s="72">
        <f t="shared" si="18"/>
        <v>93.5022986208275</v>
      </c>
      <c r="K36" s="72">
        <f t="shared" si="16"/>
        <v>93.5022986208275</v>
      </c>
      <c r="L36" s="47">
        <v>0</v>
      </c>
      <c r="M36" s="47">
        <v>0</v>
      </c>
      <c r="N36" s="47">
        <v>0</v>
      </c>
      <c r="O36" s="76">
        <v>0</v>
      </c>
      <c r="P36" s="72">
        <v>0</v>
      </c>
      <c r="Q36" s="47">
        <f t="shared" si="19"/>
        <v>1000300</v>
      </c>
      <c r="R36" s="47">
        <f t="shared" si="19"/>
        <v>500300</v>
      </c>
      <c r="S36" s="47">
        <f t="shared" si="20"/>
        <v>467792</v>
      </c>
      <c r="T36" s="72">
        <f t="shared" si="14"/>
        <v>46.76517044886534</v>
      </c>
      <c r="U36" s="72">
        <f t="shared" si="3"/>
        <v>93.5022986208275</v>
      </c>
    </row>
    <row r="37" spans="1:21" s="3" customFormat="1" ht="25.5" customHeight="1">
      <c r="A37" s="30" t="s">
        <v>44</v>
      </c>
      <c r="B37" s="112" t="s">
        <v>68</v>
      </c>
      <c r="C37" s="97">
        <v>16097000</v>
      </c>
      <c r="D37" s="97">
        <v>11797000</v>
      </c>
      <c r="E37" s="97">
        <v>11797000</v>
      </c>
      <c r="F37" s="97">
        <v>11797000</v>
      </c>
      <c r="G37" s="97">
        <v>11733530</v>
      </c>
      <c r="H37" s="72">
        <f t="shared" si="15"/>
        <v>99.46198185979486</v>
      </c>
      <c r="I37" s="72">
        <f t="shared" si="17"/>
        <v>72.89265080449773</v>
      </c>
      <c r="J37" s="72">
        <f t="shared" si="18"/>
        <v>99.46198185979486</v>
      </c>
      <c r="K37" s="72">
        <f t="shared" si="16"/>
        <v>99.46198185979486</v>
      </c>
      <c r="L37" s="47">
        <v>0</v>
      </c>
      <c r="M37" s="47">
        <v>0</v>
      </c>
      <c r="N37" s="47">
        <v>0</v>
      </c>
      <c r="O37" s="76">
        <v>0</v>
      </c>
      <c r="P37" s="72">
        <v>0</v>
      </c>
      <c r="Q37" s="47">
        <f t="shared" si="19"/>
        <v>16097000</v>
      </c>
      <c r="R37" s="47">
        <f t="shared" si="19"/>
        <v>11797000</v>
      </c>
      <c r="S37" s="47">
        <f t="shared" si="20"/>
        <v>11733530</v>
      </c>
      <c r="T37" s="72">
        <f t="shared" si="14"/>
        <v>72.89265080449773</v>
      </c>
      <c r="U37" s="72">
        <f t="shared" si="3"/>
        <v>99.46198185979486</v>
      </c>
    </row>
    <row r="38" spans="1:21" ht="24.75" customHeight="1">
      <c r="A38" s="111" t="s">
        <v>69</v>
      </c>
      <c r="B38" s="112" t="s">
        <v>70</v>
      </c>
      <c r="C38" s="97">
        <v>30664525</v>
      </c>
      <c r="D38" s="97">
        <v>23795397</v>
      </c>
      <c r="E38" s="97">
        <v>23795397</v>
      </c>
      <c r="F38" s="97">
        <v>23795397</v>
      </c>
      <c r="G38" s="97">
        <v>23706508</v>
      </c>
      <c r="H38" s="72">
        <f t="shared" si="15"/>
        <v>99.62644455984491</v>
      </c>
      <c r="I38" s="72">
        <f t="shared" si="17"/>
        <v>77.30922947608025</v>
      </c>
      <c r="J38" s="72">
        <f t="shared" si="18"/>
        <v>99.62644455984491</v>
      </c>
      <c r="K38" s="72">
        <f t="shared" si="16"/>
        <v>99.62644455984491</v>
      </c>
      <c r="L38" s="47">
        <v>0</v>
      </c>
      <c r="M38" s="47">
        <v>0</v>
      </c>
      <c r="N38" s="47">
        <v>0</v>
      </c>
      <c r="O38" s="76">
        <v>0</v>
      </c>
      <c r="P38" s="72">
        <v>0</v>
      </c>
      <c r="Q38" s="47">
        <f t="shared" si="19"/>
        <v>30664525</v>
      </c>
      <c r="R38" s="47">
        <f t="shared" si="19"/>
        <v>23795397</v>
      </c>
      <c r="S38" s="47">
        <f t="shared" si="20"/>
        <v>23706508</v>
      </c>
      <c r="T38" s="72">
        <f t="shared" si="14"/>
        <v>77.30922947608025</v>
      </c>
      <c r="U38" s="72">
        <f t="shared" si="3"/>
        <v>99.62644455984491</v>
      </c>
    </row>
    <row r="39" spans="1:21" ht="24" customHeight="1">
      <c r="A39" s="111" t="s">
        <v>71</v>
      </c>
      <c r="B39" s="33" t="s">
        <v>45</v>
      </c>
      <c r="C39" s="97">
        <v>10006000</v>
      </c>
      <c r="D39" s="97">
        <v>5806000</v>
      </c>
      <c r="E39" s="97">
        <v>5806000</v>
      </c>
      <c r="F39" s="97">
        <v>5806000</v>
      </c>
      <c r="G39" s="97">
        <v>5799918</v>
      </c>
      <c r="H39" s="72">
        <f t="shared" si="15"/>
        <v>99.8952462969342</v>
      </c>
      <c r="I39" s="72">
        <f t="shared" si="17"/>
        <v>57.96440135918449</v>
      </c>
      <c r="J39" s="72">
        <f t="shared" si="18"/>
        <v>99.8952462969342</v>
      </c>
      <c r="K39" s="72">
        <f t="shared" si="16"/>
        <v>99.8952462969342</v>
      </c>
      <c r="L39" s="47">
        <v>0</v>
      </c>
      <c r="M39" s="47">
        <v>0</v>
      </c>
      <c r="N39" s="47">
        <v>0</v>
      </c>
      <c r="O39" s="76">
        <v>0</v>
      </c>
      <c r="P39" s="72">
        <v>0</v>
      </c>
      <c r="Q39" s="47">
        <f t="shared" si="19"/>
        <v>10006000</v>
      </c>
      <c r="R39" s="47">
        <f t="shared" si="19"/>
        <v>5806000</v>
      </c>
      <c r="S39" s="47">
        <f t="shared" si="20"/>
        <v>5799918</v>
      </c>
      <c r="T39" s="72">
        <f t="shared" si="14"/>
        <v>57.96440135918449</v>
      </c>
      <c r="U39" s="72">
        <f t="shared" si="3"/>
        <v>99.8952462969342</v>
      </c>
    </row>
    <row r="40" spans="1:21" ht="21" customHeight="1">
      <c r="A40" s="111" t="s">
        <v>72</v>
      </c>
      <c r="B40" s="112" t="s">
        <v>73</v>
      </c>
      <c r="C40" s="97">
        <v>6005000</v>
      </c>
      <c r="D40" s="97">
        <v>4105000</v>
      </c>
      <c r="E40" s="97">
        <v>4105000</v>
      </c>
      <c r="F40" s="97">
        <v>4105000</v>
      </c>
      <c r="G40" s="97">
        <v>4067407</v>
      </c>
      <c r="H40" s="72">
        <f t="shared" si="15"/>
        <v>99.08421437271619</v>
      </c>
      <c r="I40" s="72">
        <f t="shared" si="17"/>
        <v>67.73367194004996</v>
      </c>
      <c r="J40" s="72">
        <f t="shared" si="18"/>
        <v>99.08421437271619</v>
      </c>
      <c r="K40" s="72">
        <f t="shared" si="16"/>
        <v>99.08421437271619</v>
      </c>
      <c r="L40" s="47">
        <v>0</v>
      </c>
      <c r="M40" s="47">
        <v>0</v>
      </c>
      <c r="N40" s="47">
        <v>0</v>
      </c>
      <c r="O40" s="76">
        <v>0</v>
      </c>
      <c r="P40" s="72">
        <v>0</v>
      </c>
      <c r="Q40" s="47">
        <f t="shared" si="19"/>
        <v>6005000</v>
      </c>
      <c r="R40" s="47">
        <f t="shared" si="19"/>
        <v>4105000</v>
      </c>
      <c r="S40" s="47">
        <f t="shared" si="20"/>
        <v>4067407</v>
      </c>
      <c r="T40" s="72">
        <f t="shared" si="14"/>
        <v>67.73367194004996</v>
      </c>
      <c r="U40" s="72">
        <f t="shared" si="3"/>
        <v>99.08421437271619</v>
      </c>
    </row>
    <row r="41" spans="1:21" ht="27.75" customHeight="1">
      <c r="A41" s="111" t="s">
        <v>74</v>
      </c>
      <c r="B41" s="112" t="s">
        <v>75</v>
      </c>
      <c r="C41" s="97">
        <v>2002000</v>
      </c>
      <c r="D41" s="97">
        <v>202000</v>
      </c>
      <c r="E41" s="97">
        <v>202000</v>
      </c>
      <c r="F41" s="97">
        <v>202000</v>
      </c>
      <c r="G41" s="97">
        <v>138705</v>
      </c>
      <c r="H41" s="72">
        <f t="shared" si="15"/>
        <v>68.66584158415841</v>
      </c>
      <c r="I41" s="72">
        <f t="shared" si="17"/>
        <v>6.9283216783216774</v>
      </c>
      <c r="J41" s="72">
        <f t="shared" si="18"/>
        <v>68.66584158415841</v>
      </c>
      <c r="K41" s="72">
        <f t="shared" si="16"/>
        <v>68.66584158415841</v>
      </c>
      <c r="L41" s="47">
        <v>0</v>
      </c>
      <c r="M41" s="47">
        <v>0</v>
      </c>
      <c r="N41" s="47">
        <v>0</v>
      </c>
      <c r="O41" s="76">
        <v>0</v>
      </c>
      <c r="P41" s="72">
        <v>0</v>
      </c>
      <c r="Q41" s="47">
        <f t="shared" si="19"/>
        <v>2002000</v>
      </c>
      <c r="R41" s="47">
        <f t="shared" si="19"/>
        <v>202000</v>
      </c>
      <c r="S41" s="47">
        <f t="shared" si="20"/>
        <v>138705</v>
      </c>
      <c r="T41" s="72">
        <f t="shared" si="14"/>
        <v>6.9283216783216774</v>
      </c>
      <c r="U41" s="72">
        <f t="shared" si="3"/>
        <v>68.66584158415841</v>
      </c>
    </row>
    <row r="42" spans="1:21" ht="27" customHeight="1">
      <c r="A42" s="111" t="s">
        <v>76</v>
      </c>
      <c r="B42" s="112" t="s">
        <v>77</v>
      </c>
      <c r="C42" s="97">
        <v>500300</v>
      </c>
      <c r="D42" s="97">
        <v>40300</v>
      </c>
      <c r="E42" s="97">
        <v>40300</v>
      </c>
      <c r="F42" s="97">
        <v>40300</v>
      </c>
      <c r="G42" s="97">
        <v>37400</v>
      </c>
      <c r="H42" s="72">
        <f t="shared" si="15"/>
        <v>92.80397022332507</v>
      </c>
      <c r="I42" s="72">
        <f t="shared" si="17"/>
        <v>7.475514691185289</v>
      </c>
      <c r="J42" s="72">
        <f t="shared" si="18"/>
        <v>92.80397022332507</v>
      </c>
      <c r="K42" s="72">
        <f t="shared" si="16"/>
        <v>92.80397022332507</v>
      </c>
      <c r="L42" s="47">
        <v>0</v>
      </c>
      <c r="M42" s="47">
        <v>0</v>
      </c>
      <c r="N42" s="47">
        <v>0</v>
      </c>
      <c r="O42" s="76">
        <v>0</v>
      </c>
      <c r="P42" s="72">
        <v>0</v>
      </c>
      <c r="Q42" s="47">
        <f t="shared" si="19"/>
        <v>500300</v>
      </c>
      <c r="R42" s="47">
        <f>M42+D42</f>
        <v>40300</v>
      </c>
      <c r="S42" s="47">
        <f t="shared" si="20"/>
        <v>37400</v>
      </c>
      <c r="T42" s="72">
        <f t="shared" si="14"/>
        <v>7.475514691185289</v>
      </c>
      <c r="U42" s="72">
        <f t="shared" si="3"/>
        <v>92.80397022332507</v>
      </c>
    </row>
    <row r="43" spans="1:21" ht="25.5">
      <c r="A43" s="30" t="s">
        <v>47</v>
      </c>
      <c r="B43" s="31" t="s">
        <v>46</v>
      </c>
      <c r="C43" s="97">
        <v>6453371</v>
      </c>
      <c r="D43" s="97">
        <v>7383609</v>
      </c>
      <c r="E43" s="97">
        <v>7383609</v>
      </c>
      <c r="F43" s="97">
        <v>7383609</v>
      </c>
      <c r="G43" s="97">
        <v>7382170</v>
      </c>
      <c r="H43" s="72">
        <f t="shared" si="15"/>
        <v>99.98051088566581</v>
      </c>
      <c r="I43" s="72">
        <f t="shared" si="17"/>
        <v>114.39246248201134</v>
      </c>
      <c r="J43" s="72">
        <f t="shared" si="18"/>
        <v>99.98051088566581</v>
      </c>
      <c r="K43" s="72">
        <f t="shared" si="16"/>
        <v>99.98051088566581</v>
      </c>
      <c r="L43" s="47">
        <v>87657</v>
      </c>
      <c r="M43" s="47">
        <v>592427</v>
      </c>
      <c r="N43" s="47">
        <v>592415</v>
      </c>
      <c r="O43" s="76">
        <f>N43/L43*100</f>
        <v>675.8330766510376</v>
      </c>
      <c r="P43" s="72">
        <f>N43/M43*100</f>
        <v>99.9979744339809</v>
      </c>
      <c r="Q43" s="47">
        <f aca="true" t="shared" si="21" ref="Q43:R45">L43+C43</f>
        <v>6541028</v>
      </c>
      <c r="R43" s="47">
        <f t="shared" si="21"/>
        <v>7976036</v>
      </c>
      <c r="S43" s="47">
        <f t="shared" si="20"/>
        <v>7974585</v>
      </c>
      <c r="T43" s="72">
        <f>S43/Q43*100</f>
        <v>121.916386843169</v>
      </c>
      <c r="U43" s="72">
        <f t="shared" si="3"/>
        <v>99.98180800588162</v>
      </c>
    </row>
    <row r="44" spans="1:21" ht="20.25" customHeight="1">
      <c r="A44" s="30" t="s">
        <v>49</v>
      </c>
      <c r="B44" s="31" t="s">
        <v>48</v>
      </c>
      <c r="C44" s="93">
        <v>43200</v>
      </c>
      <c r="D44" s="93">
        <v>41496</v>
      </c>
      <c r="E44" s="93">
        <v>41496</v>
      </c>
      <c r="F44" s="93">
        <v>41496</v>
      </c>
      <c r="G44" s="93">
        <v>41410</v>
      </c>
      <c r="H44" s="72">
        <f t="shared" si="15"/>
        <v>99.79275110854059</v>
      </c>
      <c r="I44" s="72">
        <f t="shared" si="17"/>
        <v>95.85648148148148</v>
      </c>
      <c r="J44" s="72">
        <f t="shared" si="18"/>
        <v>99.79275110854059</v>
      </c>
      <c r="K44" s="72">
        <f t="shared" si="16"/>
        <v>99.79275110854059</v>
      </c>
      <c r="L44" s="47">
        <v>0</v>
      </c>
      <c r="M44" s="47">
        <v>0</v>
      </c>
      <c r="N44" s="47">
        <v>0</v>
      </c>
      <c r="O44" s="76">
        <v>0</v>
      </c>
      <c r="P44" s="72">
        <v>0</v>
      </c>
      <c r="Q44" s="47">
        <f t="shared" si="21"/>
        <v>43200</v>
      </c>
      <c r="R44" s="47">
        <f t="shared" si="21"/>
        <v>41496</v>
      </c>
      <c r="S44" s="47">
        <f t="shared" si="20"/>
        <v>41410</v>
      </c>
      <c r="T44" s="72">
        <f>S44/Q44*100</f>
        <v>95.85648148148148</v>
      </c>
      <c r="U44" s="72">
        <f t="shared" si="3"/>
        <v>99.79275110854059</v>
      </c>
    </row>
    <row r="45" spans="1:21" ht="21" customHeight="1">
      <c r="A45" s="111" t="s">
        <v>78</v>
      </c>
      <c r="B45" s="112" t="s">
        <v>79</v>
      </c>
      <c r="C45" s="97">
        <v>2321450</v>
      </c>
      <c r="D45" s="97">
        <v>2331928</v>
      </c>
      <c r="E45" s="97">
        <v>2331928</v>
      </c>
      <c r="F45" s="97">
        <v>2331928</v>
      </c>
      <c r="G45" s="97">
        <v>2310790</v>
      </c>
      <c r="H45" s="72">
        <f t="shared" si="15"/>
        <v>99.09353976623635</v>
      </c>
      <c r="I45" s="72">
        <f t="shared" si="17"/>
        <v>99.5408042387301</v>
      </c>
      <c r="J45" s="72">
        <f t="shared" si="18"/>
        <v>99.09353976623635</v>
      </c>
      <c r="K45" s="72">
        <f>G45/F45*100</f>
        <v>99.09353976623635</v>
      </c>
      <c r="L45" s="56">
        <v>0</v>
      </c>
      <c r="M45" s="56">
        <v>0</v>
      </c>
      <c r="N45" s="56">
        <v>0</v>
      </c>
      <c r="O45" s="76">
        <v>0</v>
      </c>
      <c r="P45" s="72">
        <v>0</v>
      </c>
      <c r="Q45" s="47">
        <f t="shared" si="21"/>
        <v>2321450</v>
      </c>
      <c r="R45" s="47">
        <f t="shared" si="21"/>
        <v>2331928</v>
      </c>
      <c r="S45" s="47">
        <f t="shared" si="20"/>
        <v>2310790</v>
      </c>
      <c r="T45" s="72">
        <f>S45/Q45*100</f>
        <v>99.5408042387301</v>
      </c>
      <c r="U45" s="72">
        <f t="shared" si="3"/>
        <v>99.09353976623635</v>
      </c>
    </row>
    <row r="46" spans="1:21" ht="22.5" customHeight="1">
      <c r="A46" s="111" t="s">
        <v>80</v>
      </c>
      <c r="B46" s="33" t="s">
        <v>50</v>
      </c>
      <c r="C46" s="93">
        <v>133542</v>
      </c>
      <c r="D46" s="93">
        <v>68600</v>
      </c>
      <c r="E46" s="93">
        <v>68600</v>
      </c>
      <c r="F46" s="93">
        <v>68600</v>
      </c>
      <c r="G46" s="93">
        <v>49505</v>
      </c>
      <c r="H46" s="72">
        <f t="shared" si="15"/>
        <v>72.16472303206997</v>
      </c>
      <c r="I46" s="72">
        <f t="shared" si="17"/>
        <v>37.07073430081922</v>
      </c>
      <c r="J46" s="72">
        <f aca="true" t="shared" si="22" ref="J46:J58">G46/D46*100</f>
        <v>72.16472303206997</v>
      </c>
      <c r="K46" s="72">
        <f>G46/F46*100</f>
        <v>72.16472303206997</v>
      </c>
      <c r="L46" s="47">
        <v>0</v>
      </c>
      <c r="M46" s="47">
        <v>0</v>
      </c>
      <c r="N46" s="47">
        <v>0</v>
      </c>
      <c r="O46" s="76">
        <v>0</v>
      </c>
      <c r="P46" s="72">
        <v>0</v>
      </c>
      <c r="Q46" s="47">
        <f aca="true" t="shared" si="23" ref="Q46:R51">L46+C46</f>
        <v>133542</v>
      </c>
      <c r="R46" s="47">
        <f t="shared" si="23"/>
        <v>68600</v>
      </c>
      <c r="S46" s="47">
        <f aca="true" t="shared" si="24" ref="S46:S58">N46+G46</f>
        <v>49505</v>
      </c>
      <c r="T46" s="72">
        <f>S46/Q46*100</f>
        <v>37.07073430081922</v>
      </c>
      <c r="U46" s="72">
        <f t="shared" si="3"/>
        <v>72.16472303206997</v>
      </c>
    </row>
    <row r="47" spans="1:21" ht="43.5" customHeight="1">
      <c r="A47" s="111" t="s">
        <v>81</v>
      </c>
      <c r="B47" s="110" t="s">
        <v>82</v>
      </c>
      <c r="C47" s="97">
        <v>274301</v>
      </c>
      <c r="D47" s="97">
        <v>274301</v>
      </c>
      <c r="E47" s="97">
        <v>274301</v>
      </c>
      <c r="F47" s="97">
        <v>274301</v>
      </c>
      <c r="G47" s="97">
        <v>264652</v>
      </c>
      <c r="H47" s="72"/>
      <c r="I47" s="72">
        <f t="shared" si="17"/>
        <v>96.48233145340338</v>
      </c>
      <c r="J47" s="72">
        <f t="shared" si="22"/>
        <v>96.48233145340338</v>
      </c>
      <c r="K47" s="72">
        <f aca="true" t="shared" si="25" ref="K47:K53">G47/F47*100</f>
        <v>96.48233145340338</v>
      </c>
      <c r="L47" s="47">
        <v>0</v>
      </c>
      <c r="M47" s="47">
        <v>0</v>
      </c>
      <c r="N47" s="47">
        <v>0</v>
      </c>
      <c r="O47" s="76">
        <v>0</v>
      </c>
      <c r="P47" s="72">
        <v>0</v>
      </c>
      <c r="Q47" s="47">
        <f t="shared" si="23"/>
        <v>274301</v>
      </c>
      <c r="R47" s="47">
        <f t="shared" si="23"/>
        <v>274301</v>
      </c>
      <c r="S47" s="47">
        <f t="shared" si="24"/>
        <v>264652</v>
      </c>
      <c r="T47" s="72">
        <f aca="true" t="shared" si="26" ref="T47:T53">S47/Q47*100</f>
        <v>96.48233145340338</v>
      </c>
      <c r="U47" s="72">
        <f aca="true" t="shared" si="27" ref="U47:U53">S47/R47*100</f>
        <v>96.48233145340338</v>
      </c>
    </row>
    <row r="48" spans="1:21" ht="25.5">
      <c r="A48" s="111" t="s">
        <v>83</v>
      </c>
      <c r="B48" s="110" t="s">
        <v>84</v>
      </c>
      <c r="C48" s="97">
        <v>349458</v>
      </c>
      <c r="D48" s="97">
        <v>339458</v>
      </c>
      <c r="E48" s="97">
        <v>339458</v>
      </c>
      <c r="F48" s="97">
        <v>339458</v>
      </c>
      <c r="G48" s="97">
        <v>339079</v>
      </c>
      <c r="H48" s="72">
        <f>G48/E48*100</f>
        <v>99.8883514308103</v>
      </c>
      <c r="I48" s="72">
        <f t="shared" si="17"/>
        <v>97.0299721282672</v>
      </c>
      <c r="J48" s="72">
        <f t="shared" si="22"/>
        <v>99.8883514308103</v>
      </c>
      <c r="K48" s="72">
        <f t="shared" si="25"/>
        <v>99.8883514308103</v>
      </c>
      <c r="L48" s="47">
        <v>0</v>
      </c>
      <c r="M48" s="47">
        <v>0</v>
      </c>
      <c r="N48" s="47">
        <v>0</v>
      </c>
      <c r="O48" s="76">
        <v>0</v>
      </c>
      <c r="P48" s="72">
        <v>0</v>
      </c>
      <c r="Q48" s="47">
        <f t="shared" si="23"/>
        <v>349458</v>
      </c>
      <c r="R48" s="47">
        <f t="shared" si="23"/>
        <v>339458</v>
      </c>
      <c r="S48" s="47">
        <f t="shared" si="24"/>
        <v>339079</v>
      </c>
      <c r="T48" s="72">
        <f t="shared" si="26"/>
        <v>97.0299721282672</v>
      </c>
      <c r="U48" s="72">
        <f t="shared" si="27"/>
        <v>99.8883514308103</v>
      </c>
    </row>
    <row r="49" spans="1:21" ht="21" customHeight="1">
      <c r="A49" s="111" t="s">
        <v>85</v>
      </c>
      <c r="B49" s="12" t="s">
        <v>26</v>
      </c>
      <c r="C49" s="97">
        <v>94720</v>
      </c>
      <c r="D49" s="97">
        <v>94720</v>
      </c>
      <c r="E49" s="97">
        <v>94720</v>
      </c>
      <c r="F49" s="97">
        <v>94720</v>
      </c>
      <c r="G49" s="93">
        <v>94060</v>
      </c>
      <c r="H49" s="72">
        <f>G49/E49*100</f>
        <v>99.30320945945947</v>
      </c>
      <c r="I49" s="72">
        <f t="shared" si="17"/>
        <v>99.30320945945947</v>
      </c>
      <c r="J49" s="72">
        <f t="shared" si="22"/>
        <v>99.30320945945947</v>
      </c>
      <c r="K49" s="72">
        <f t="shared" si="25"/>
        <v>99.30320945945947</v>
      </c>
      <c r="L49" s="47">
        <v>0</v>
      </c>
      <c r="M49" s="47">
        <v>94060</v>
      </c>
      <c r="N49" s="47">
        <v>94060</v>
      </c>
      <c r="O49" s="76">
        <v>0</v>
      </c>
      <c r="P49" s="72">
        <v>0</v>
      </c>
      <c r="Q49" s="47">
        <f t="shared" si="23"/>
        <v>94720</v>
      </c>
      <c r="R49" s="47">
        <f t="shared" si="23"/>
        <v>188780</v>
      </c>
      <c r="S49" s="47">
        <f t="shared" si="24"/>
        <v>188120</v>
      </c>
      <c r="T49" s="72">
        <f t="shared" si="26"/>
        <v>198.60641891891893</v>
      </c>
      <c r="U49" s="72">
        <f t="shared" si="27"/>
        <v>99.65038669350567</v>
      </c>
    </row>
    <row r="50" spans="1:21" ht="63.75">
      <c r="A50" s="111" t="s">
        <v>86</v>
      </c>
      <c r="B50" s="110" t="s">
        <v>87</v>
      </c>
      <c r="C50" s="97">
        <v>1424094</v>
      </c>
      <c r="D50" s="97">
        <v>1251507</v>
      </c>
      <c r="E50" s="97">
        <v>1251507</v>
      </c>
      <c r="F50" s="97">
        <v>1251507</v>
      </c>
      <c r="G50" s="93">
        <v>1251506</v>
      </c>
      <c r="H50" s="72">
        <f>G50/E50*100</f>
        <v>99.99992009633186</v>
      </c>
      <c r="I50" s="72">
        <f t="shared" si="17"/>
        <v>87.8808561794376</v>
      </c>
      <c r="J50" s="72">
        <f t="shared" si="22"/>
        <v>99.99992009633186</v>
      </c>
      <c r="K50" s="72">
        <f t="shared" si="25"/>
        <v>99.99992009633186</v>
      </c>
      <c r="L50" s="47">
        <v>0</v>
      </c>
      <c r="M50" s="47">
        <v>0</v>
      </c>
      <c r="N50" s="47">
        <v>0</v>
      </c>
      <c r="O50" s="76">
        <v>0</v>
      </c>
      <c r="P50" s="72">
        <v>0</v>
      </c>
      <c r="Q50" s="47">
        <f>L50+C50</f>
        <v>1424094</v>
      </c>
      <c r="R50" s="47">
        <f>M50+D50</f>
        <v>1251507</v>
      </c>
      <c r="S50" s="47">
        <f>N50+G50</f>
        <v>1251506</v>
      </c>
      <c r="T50" s="72">
        <f>S50/Q50*100</f>
        <v>87.8808561794376</v>
      </c>
      <c r="U50" s="72">
        <f>S50/R50*100</f>
        <v>99.99992009633186</v>
      </c>
    </row>
    <row r="51" spans="1:21" ht="19.5" customHeight="1" thickBot="1">
      <c r="A51" s="113" t="s">
        <v>88</v>
      </c>
      <c r="B51" s="114" t="s">
        <v>89</v>
      </c>
      <c r="C51" s="97">
        <v>3965697</v>
      </c>
      <c r="D51" s="97">
        <v>3148406</v>
      </c>
      <c r="E51" s="97">
        <v>3148406</v>
      </c>
      <c r="F51" s="97">
        <v>3148406</v>
      </c>
      <c r="G51" s="97">
        <v>3138277</v>
      </c>
      <c r="H51" s="72"/>
      <c r="I51" s="72">
        <f>G51/C51*100</f>
        <v>79.13557188055466</v>
      </c>
      <c r="J51" s="72">
        <f t="shared" si="22"/>
        <v>99.67828164474341</v>
      </c>
      <c r="K51" s="72">
        <f t="shared" si="25"/>
        <v>99.67828164474341</v>
      </c>
      <c r="L51" s="47">
        <v>0</v>
      </c>
      <c r="M51" s="47">
        <v>0</v>
      </c>
      <c r="N51" s="47">
        <v>0</v>
      </c>
      <c r="O51" s="76">
        <v>0</v>
      </c>
      <c r="P51" s="72">
        <v>0</v>
      </c>
      <c r="Q51" s="47">
        <f t="shared" si="23"/>
        <v>3965697</v>
      </c>
      <c r="R51" s="47">
        <f t="shared" si="23"/>
        <v>3148406</v>
      </c>
      <c r="S51" s="47">
        <f t="shared" si="24"/>
        <v>3138277</v>
      </c>
      <c r="T51" s="72">
        <f t="shared" si="26"/>
        <v>79.13557188055466</v>
      </c>
      <c r="U51" s="72">
        <f t="shared" si="27"/>
        <v>99.67828164474341</v>
      </c>
    </row>
    <row r="52" spans="1:207" s="14" customFormat="1" ht="13.5" thickBot="1">
      <c r="A52" s="34">
        <v>4000</v>
      </c>
      <c r="B52" s="35" t="s">
        <v>56</v>
      </c>
      <c r="C52" s="96">
        <f>C53</f>
        <v>173182</v>
      </c>
      <c r="D52" s="96">
        <f>D53</f>
        <v>173182</v>
      </c>
      <c r="E52" s="96">
        <f>E53</f>
        <v>173182</v>
      </c>
      <c r="F52" s="96">
        <f>F53</f>
        <v>173182</v>
      </c>
      <c r="G52" s="96">
        <f>G53</f>
        <v>173160</v>
      </c>
      <c r="H52" s="71">
        <f>G52/E52*100</f>
        <v>99.98729660126341</v>
      </c>
      <c r="I52" s="71">
        <f>G52/C52*100</f>
        <v>99.98729660126341</v>
      </c>
      <c r="J52" s="71">
        <f t="shared" si="22"/>
        <v>99.98729660126341</v>
      </c>
      <c r="K52" s="71">
        <f t="shared" si="25"/>
        <v>99.98729660126341</v>
      </c>
      <c r="L52" s="46">
        <f>L53</f>
        <v>0</v>
      </c>
      <c r="M52" s="46">
        <f>M53</f>
        <v>0</v>
      </c>
      <c r="N52" s="46">
        <f>N53</f>
        <v>0</v>
      </c>
      <c r="O52" s="76">
        <v>0</v>
      </c>
      <c r="P52" s="72">
        <v>0</v>
      </c>
      <c r="Q52" s="46">
        <f>L52+C52</f>
        <v>173182</v>
      </c>
      <c r="R52" s="46">
        <f>M52+D52</f>
        <v>173182</v>
      </c>
      <c r="S52" s="46">
        <f t="shared" si="24"/>
        <v>173160</v>
      </c>
      <c r="T52" s="71">
        <f t="shared" si="26"/>
        <v>99.98729660126341</v>
      </c>
      <c r="U52" s="71">
        <f t="shared" si="27"/>
        <v>99.98729660126341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</row>
    <row r="53" spans="1:207" s="10" customFormat="1" ht="21" customHeight="1" thickBot="1">
      <c r="A53" s="23">
        <v>4082</v>
      </c>
      <c r="B53" s="92" t="s">
        <v>90</v>
      </c>
      <c r="C53" s="97">
        <v>173182</v>
      </c>
      <c r="D53" s="97">
        <v>173182</v>
      </c>
      <c r="E53" s="97">
        <v>173182</v>
      </c>
      <c r="F53" s="97">
        <v>173182</v>
      </c>
      <c r="G53" s="97">
        <v>173160</v>
      </c>
      <c r="H53" s="72">
        <f>G53/E53*100</f>
        <v>99.98729660126341</v>
      </c>
      <c r="I53" s="72">
        <f>G53/C53*100</f>
        <v>99.98729660126341</v>
      </c>
      <c r="J53" s="72">
        <f t="shared" si="22"/>
        <v>99.98729660126341</v>
      </c>
      <c r="K53" s="72">
        <f t="shared" si="25"/>
        <v>99.98729660126341</v>
      </c>
      <c r="L53" s="47">
        <v>0</v>
      </c>
      <c r="M53" s="47">
        <v>0</v>
      </c>
      <c r="N53" s="47">
        <v>0</v>
      </c>
      <c r="O53" s="76">
        <v>0</v>
      </c>
      <c r="P53" s="72">
        <v>0</v>
      </c>
      <c r="Q53" s="47">
        <f>L53+C53</f>
        <v>173182</v>
      </c>
      <c r="R53" s="47">
        <f>M53+D53</f>
        <v>173182</v>
      </c>
      <c r="S53" s="47">
        <f t="shared" si="24"/>
        <v>173160</v>
      </c>
      <c r="T53" s="72">
        <f t="shared" si="26"/>
        <v>99.98729660126341</v>
      </c>
      <c r="U53" s="72">
        <f t="shared" si="27"/>
        <v>99.98729660126341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</row>
    <row r="54" spans="1:207" s="9" customFormat="1" ht="17.25" customHeight="1">
      <c r="A54" s="34">
        <v>6000</v>
      </c>
      <c r="B54" s="36" t="s">
        <v>57</v>
      </c>
      <c r="C54" s="96">
        <f>C56+C55</f>
        <v>4300000</v>
      </c>
      <c r="D54" s="96">
        <f aca="true" t="shared" si="28" ref="D54:U54">D56+D55</f>
        <v>3767882</v>
      </c>
      <c r="E54" s="96">
        <f t="shared" si="28"/>
        <v>3767882</v>
      </c>
      <c r="F54" s="96">
        <f t="shared" si="28"/>
        <v>3767882</v>
      </c>
      <c r="G54" s="96">
        <f t="shared" si="28"/>
        <v>3757253</v>
      </c>
      <c r="H54" s="96">
        <f t="shared" si="28"/>
        <v>0</v>
      </c>
      <c r="I54" s="115">
        <f t="shared" si="28"/>
        <v>85.32881395348836</v>
      </c>
      <c r="J54" s="115">
        <f t="shared" si="28"/>
        <v>199.7111502681691</v>
      </c>
      <c r="K54" s="115">
        <f t="shared" si="28"/>
        <v>199.7111502681691</v>
      </c>
      <c r="L54" s="96">
        <f t="shared" si="28"/>
        <v>18402</v>
      </c>
      <c r="M54" s="96">
        <f t="shared" si="28"/>
        <v>24812</v>
      </c>
      <c r="N54" s="96">
        <f t="shared" si="28"/>
        <v>24812</v>
      </c>
      <c r="O54" s="115">
        <f t="shared" si="28"/>
        <v>134.83317030757527</v>
      </c>
      <c r="P54" s="115">
        <f t="shared" si="28"/>
        <v>100</v>
      </c>
      <c r="Q54" s="96">
        <f t="shared" si="28"/>
        <v>4318402</v>
      </c>
      <c r="R54" s="96">
        <f t="shared" si="28"/>
        <v>3792694</v>
      </c>
      <c r="S54" s="96">
        <f t="shared" si="28"/>
        <v>3782065</v>
      </c>
      <c r="T54" s="115">
        <f t="shared" si="28"/>
        <v>85.53976679336476</v>
      </c>
      <c r="U54" s="115">
        <f t="shared" si="28"/>
        <v>199.71308488411643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</row>
    <row r="55" spans="1:21" s="3" customFormat="1" ht="17.25" customHeight="1">
      <c r="A55" s="91">
        <v>6017</v>
      </c>
      <c r="B55" s="117" t="s">
        <v>94</v>
      </c>
      <c r="C55" s="93">
        <v>0</v>
      </c>
      <c r="D55" s="93">
        <v>88114</v>
      </c>
      <c r="E55" s="93">
        <v>88114</v>
      </c>
      <c r="F55" s="93">
        <v>88114</v>
      </c>
      <c r="G55" s="93">
        <v>88114</v>
      </c>
      <c r="H55" s="96"/>
      <c r="I55" s="72">
        <v>0</v>
      </c>
      <c r="J55" s="72">
        <f>G55/D55*100</f>
        <v>100</v>
      </c>
      <c r="K55" s="72">
        <f>G55/F55*100</f>
        <v>100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47">
        <f>L55+C55</f>
        <v>0</v>
      </c>
      <c r="R55" s="47">
        <f>M55+D55</f>
        <v>88114</v>
      </c>
      <c r="S55" s="47">
        <f>N55+G55</f>
        <v>88114</v>
      </c>
      <c r="T55" s="72">
        <v>0</v>
      </c>
      <c r="U55" s="72">
        <f>S55/R55*100</f>
        <v>100</v>
      </c>
    </row>
    <row r="56" spans="1:21" s="3" customFormat="1" ht="18.75" customHeight="1" thickBot="1">
      <c r="A56" s="91">
        <v>6030</v>
      </c>
      <c r="B56" s="92" t="s">
        <v>91</v>
      </c>
      <c r="C56" s="93">
        <v>4300000</v>
      </c>
      <c r="D56" s="93">
        <v>3679768</v>
      </c>
      <c r="E56" s="93">
        <v>3679768</v>
      </c>
      <c r="F56" s="93">
        <v>3679768</v>
      </c>
      <c r="G56" s="93">
        <v>3669139</v>
      </c>
      <c r="H56" s="70"/>
      <c r="I56" s="72">
        <f>G56/C56*100</f>
        <v>85.32881395348836</v>
      </c>
      <c r="J56" s="72">
        <f>G56/D56*100</f>
        <v>99.71115026816908</v>
      </c>
      <c r="K56" s="72">
        <f>G56/F56*100</f>
        <v>99.71115026816908</v>
      </c>
      <c r="L56" s="47">
        <v>18402</v>
      </c>
      <c r="M56" s="47">
        <v>24812</v>
      </c>
      <c r="N56" s="47">
        <v>24812</v>
      </c>
      <c r="O56" s="76">
        <f>N56/L56*100</f>
        <v>134.83317030757527</v>
      </c>
      <c r="P56" s="72">
        <f>N56/M56*100</f>
        <v>100</v>
      </c>
      <c r="Q56" s="47">
        <f aca="true" t="shared" si="29" ref="Q56:R58">L56+C56</f>
        <v>4318402</v>
      </c>
      <c r="R56" s="47">
        <f t="shared" si="29"/>
        <v>3704580</v>
      </c>
      <c r="S56" s="47">
        <f>N56+G56</f>
        <v>3693951</v>
      </c>
      <c r="T56" s="72">
        <f>S56/Q56*100</f>
        <v>85.53976679336476</v>
      </c>
      <c r="U56" s="72">
        <f>S56/R56*100</f>
        <v>99.71308488411643</v>
      </c>
    </row>
    <row r="57" spans="1:207" s="9" customFormat="1" ht="18.75" customHeight="1">
      <c r="A57" s="34">
        <v>7300</v>
      </c>
      <c r="B57" s="29" t="s">
        <v>92</v>
      </c>
      <c r="C57" s="96">
        <f aca="true" t="shared" si="30" ref="C57:H57">C58</f>
        <v>50000</v>
      </c>
      <c r="D57" s="96">
        <f t="shared" si="30"/>
        <v>50000</v>
      </c>
      <c r="E57" s="96">
        <f t="shared" si="30"/>
        <v>50000</v>
      </c>
      <c r="F57" s="96">
        <f t="shared" si="30"/>
        <v>50000</v>
      </c>
      <c r="G57" s="96">
        <f t="shared" si="30"/>
        <v>7500</v>
      </c>
      <c r="H57" s="70">
        <f t="shared" si="30"/>
        <v>0</v>
      </c>
      <c r="I57" s="71">
        <v>0</v>
      </c>
      <c r="J57" s="72">
        <f t="shared" si="22"/>
        <v>15</v>
      </c>
      <c r="K57" s="72">
        <v>0</v>
      </c>
      <c r="L57" s="46">
        <f>L58</f>
        <v>0</v>
      </c>
      <c r="M57" s="46">
        <f>M58</f>
        <v>0</v>
      </c>
      <c r="N57" s="47">
        <f>N58</f>
        <v>0</v>
      </c>
      <c r="O57" s="76">
        <v>0</v>
      </c>
      <c r="P57" s="72">
        <v>0</v>
      </c>
      <c r="Q57" s="46">
        <f t="shared" si="29"/>
        <v>50000</v>
      </c>
      <c r="R57" s="46">
        <f t="shared" si="29"/>
        <v>50000</v>
      </c>
      <c r="S57" s="46">
        <f t="shared" si="24"/>
        <v>7500</v>
      </c>
      <c r="T57" s="71">
        <v>0</v>
      </c>
      <c r="U57" s="71">
        <f>S57/R57*100</f>
        <v>15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</row>
    <row r="58" spans="1:21" s="3" customFormat="1" ht="18" customHeight="1" thickBot="1">
      <c r="A58" s="23">
        <v>7340</v>
      </c>
      <c r="B58" s="114" t="s">
        <v>93</v>
      </c>
      <c r="C58" s="93">
        <v>50000</v>
      </c>
      <c r="D58" s="93">
        <v>50000</v>
      </c>
      <c r="E58" s="93">
        <v>50000</v>
      </c>
      <c r="F58" s="93">
        <v>50000</v>
      </c>
      <c r="G58" s="93">
        <v>7500</v>
      </c>
      <c r="H58" s="72"/>
      <c r="I58" s="72">
        <v>0</v>
      </c>
      <c r="J58" s="72">
        <f t="shared" si="22"/>
        <v>15</v>
      </c>
      <c r="K58" s="72">
        <v>0</v>
      </c>
      <c r="L58" s="47">
        <v>0</v>
      </c>
      <c r="M58" s="47">
        <v>0</v>
      </c>
      <c r="N58" s="47">
        <v>0</v>
      </c>
      <c r="O58" s="76">
        <v>0</v>
      </c>
      <c r="P58" s="72">
        <v>0</v>
      </c>
      <c r="Q58" s="47">
        <f t="shared" si="29"/>
        <v>50000</v>
      </c>
      <c r="R58" s="47">
        <f t="shared" si="29"/>
        <v>50000</v>
      </c>
      <c r="S58" s="47">
        <f t="shared" si="24"/>
        <v>7500</v>
      </c>
      <c r="T58" s="72">
        <f>S58/Q58*100</f>
        <v>15</v>
      </c>
      <c r="U58" s="72">
        <f>S58/R58*100</f>
        <v>15</v>
      </c>
    </row>
    <row r="59" spans="1:207" s="6" customFormat="1" ht="16.5" customHeight="1" thickBot="1">
      <c r="A59" s="37"/>
      <c r="B59" s="38" t="s">
        <v>24</v>
      </c>
      <c r="C59" s="96">
        <f>C14+C16+C20+C52+C54+C57</f>
        <v>389464461</v>
      </c>
      <c r="D59" s="96">
        <f aca="true" t="shared" si="31" ref="D59:S59">D14+D16+D20+D52+D54+D57</f>
        <v>329245795</v>
      </c>
      <c r="E59" s="96">
        <f t="shared" si="31"/>
        <v>205503273</v>
      </c>
      <c r="F59" s="96">
        <f t="shared" si="31"/>
        <v>329245795</v>
      </c>
      <c r="G59" s="96">
        <f t="shared" si="31"/>
        <v>327800016</v>
      </c>
      <c r="H59" s="96">
        <f t="shared" si="31"/>
        <v>468.6574256924413</v>
      </c>
      <c r="I59" s="71">
        <f>G59/C59*100</f>
        <v>84.1668621466337</v>
      </c>
      <c r="J59" s="71">
        <f>G59/D59*100</f>
        <v>99.5608815596263</v>
      </c>
      <c r="K59" s="71">
        <f>G59/F59*100</f>
        <v>99.5608815596263</v>
      </c>
      <c r="L59" s="96">
        <f t="shared" si="31"/>
        <v>106059</v>
      </c>
      <c r="M59" s="96">
        <f t="shared" si="31"/>
        <v>739999</v>
      </c>
      <c r="N59" s="96">
        <f t="shared" si="31"/>
        <v>735002</v>
      </c>
      <c r="O59" s="75">
        <f>N59/L59*100</f>
        <v>693.0123799017528</v>
      </c>
      <c r="P59" s="71">
        <f>N59/M59*100</f>
        <v>99.3247288172011</v>
      </c>
      <c r="Q59" s="96">
        <f t="shared" si="31"/>
        <v>389570520</v>
      </c>
      <c r="R59" s="96">
        <f t="shared" si="31"/>
        <v>329985794</v>
      </c>
      <c r="S59" s="96">
        <f t="shared" si="31"/>
        <v>328535018</v>
      </c>
      <c r="T59" s="71">
        <f>S59/Q59*100</f>
        <v>84.33261787878611</v>
      </c>
      <c r="U59" s="71">
        <f>S59/R59*100</f>
        <v>99.5603519829099</v>
      </c>
      <c r="V59" s="4"/>
      <c r="W59" s="10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</row>
    <row r="60" spans="1:21" ht="12.75" hidden="1">
      <c r="A60" s="23"/>
      <c r="B60" s="12"/>
      <c r="C60" s="93"/>
      <c r="D60" s="47"/>
      <c r="E60" s="47"/>
      <c r="F60" s="47"/>
      <c r="G60" s="47"/>
      <c r="H60" s="72"/>
      <c r="I60" s="72"/>
      <c r="J60" s="72"/>
      <c r="K60" s="72"/>
      <c r="L60" s="47"/>
      <c r="M60" s="47"/>
      <c r="N60" s="47"/>
      <c r="O60" s="76"/>
      <c r="P60" s="72" t="e">
        <f>N60/M60*100</f>
        <v>#DIV/0!</v>
      </c>
      <c r="Q60" s="47"/>
      <c r="R60" s="47"/>
      <c r="S60" s="47"/>
      <c r="T60" s="72"/>
      <c r="U60" s="72"/>
    </row>
    <row r="61" spans="1:21" ht="12.75" hidden="1">
      <c r="A61" s="20"/>
      <c r="B61" s="19"/>
      <c r="C61" s="93"/>
      <c r="D61" s="47"/>
      <c r="E61" s="47"/>
      <c r="F61" s="47"/>
      <c r="G61" s="47"/>
      <c r="H61" s="72"/>
      <c r="I61" s="72"/>
      <c r="J61" s="72"/>
      <c r="K61" s="72"/>
      <c r="L61" s="47"/>
      <c r="M61" s="47"/>
      <c r="N61" s="47"/>
      <c r="O61" s="76"/>
      <c r="P61" s="72" t="e">
        <f>N61/M61*100</f>
        <v>#DIV/0!</v>
      </c>
      <c r="Q61" s="47"/>
      <c r="R61" s="47"/>
      <c r="S61" s="47"/>
      <c r="T61" s="72"/>
      <c r="U61" s="72"/>
    </row>
    <row r="62" spans="1:21" ht="13.5" hidden="1" thickBot="1">
      <c r="A62" s="20"/>
      <c r="B62" s="21"/>
      <c r="C62" s="93"/>
      <c r="D62" s="47"/>
      <c r="E62" s="47"/>
      <c r="F62" s="47"/>
      <c r="G62" s="47"/>
      <c r="H62" s="72"/>
      <c r="I62" s="72"/>
      <c r="J62" s="72"/>
      <c r="K62" s="72"/>
      <c r="L62" s="47"/>
      <c r="M62" s="47"/>
      <c r="N62" s="47"/>
      <c r="O62" s="76"/>
      <c r="P62" s="72" t="e">
        <f>N62/M62*100</f>
        <v>#DIV/0!</v>
      </c>
      <c r="Q62" s="47"/>
      <c r="R62" s="47"/>
      <c r="S62" s="47"/>
      <c r="T62" s="72"/>
      <c r="U62" s="72"/>
    </row>
    <row r="63" spans="1:207" s="14" customFormat="1" ht="15.75" customHeight="1" thickBot="1">
      <c r="A63" s="22"/>
      <c r="B63" s="118" t="s">
        <v>98</v>
      </c>
      <c r="C63" s="96"/>
      <c r="D63" s="46"/>
      <c r="E63" s="46"/>
      <c r="F63" s="46"/>
      <c r="G63" s="46">
        <v>624719</v>
      </c>
      <c r="H63" s="71"/>
      <c r="I63" s="71"/>
      <c r="J63" s="71"/>
      <c r="K63" s="71"/>
      <c r="L63" s="46"/>
      <c r="M63" s="46"/>
      <c r="N63" s="46">
        <v>50698</v>
      </c>
      <c r="O63" s="75"/>
      <c r="P63" s="72"/>
      <c r="Q63" s="46"/>
      <c r="R63" s="46"/>
      <c r="S63" s="46">
        <f>G63+N63</f>
        <v>675417</v>
      </c>
      <c r="T63" s="71"/>
      <c r="U63" s="71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</row>
    <row r="64" spans="1:21" ht="32.25" customHeight="1">
      <c r="A64" s="140"/>
      <c r="B64" s="141"/>
      <c r="C64" s="98"/>
      <c r="D64" s="48"/>
      <c r="E64" s="78"/>
      <c r="F64" s="78"/>
      <c r="G64" s="79"/>
      <c r="H64" s="57"/>
      <c r="I64" s="57"/>
      <c r="J64" s="80"/>
      <c r="K64" s="57"/>
      <c r="L64" s="57"/>
      <c r="M64" s="81"/>
      <c r="N64" s="81"/>
      <c r="O64" s="82"/>
      <c r="P64" s="82"/>
      <c r="Q64" s="81"/>
      <c r="R64" s="81"/>
      <c r="S64" s="83"/>
      <c r="T64" s="84"/>
      <c r="U64" s="84"/>
    </row>
    <row r="65" spans="1:21" ht="15.75">
      <c r="A65" s="3"/>
      <c r="B65" s="116"/>
      <c r="C65" s="99"/>
      <c r="D65" s="49"/>
      <c r="E65" s="85"/>
      <c r="F65" s="85"/>
      <c r="G65" s="85"/>
      <c r="H65" s="85"/>
      <c r="I65" s="85"/>
      <c r="J65" s="86"/>
      <c r="K65" s="85"/>
      <c r="L65" s="58"/>
      <c r="M65" s="58"/>
      <c r="N65" s="58"/>
      <c r="O65" s="85"/>
      <c r="P65" s="85"/>
      <c r="Q65" s="58"/>
      <c r="R65" s="58"/>
      <c r="S65" s="58"/>
      <c r="T65" s="85"/>
      <c r="U65" s="85"/>
    </row>
    <row r="66" spans="1:21" ht="36.75" customHeight="1">
      <c r="A66" s="135" t="s">
        <v>96</v>
      </c>
      <c r="B66" s="136"/>
      <c r="C66" s="98"/>
      <c r="D66" s="48"/>
      <c r="E66" s="78"/>
      <c r="F66" s="78"/>
      <c r="G66" s="79"/>
      <c r="H66" s="57"/>
      <c r="I66" s="57"/>
      <c r="J66" s="80"/>
      <c r="K66" s="57"/>
      <c r="L66" s="57" t="s">
        <v>97</v>
      </c>
      <c r="M66" s="81"/>
      <c r="N66" s="81"/>
      <c r="O66" s="82"/>
      <c r="P66" s="82"/>
      <c r="Q66" s="81"/>
      <c r="R66" s="81"/>
      <c r="S66" s="83"/>
      <c r="T66" s="84"/>
      <c r="U66" s="84"/>
    </row>
    <row r="67" spans="1:21" ht="12.75">
      <c r="A67" s="5"/>
      <c r="B67" s="5"/>
      <c r="C67" s="100"/>
      <c r="D67" s="50"/>
      <c r="E67" s="50"/>
      <c r="F67" s="50"/>
      <c r="G67" s="50"/>
      <c r="H67" s="50"/>
      <c r="I67" s="50"/>
      <c r="J67" s="87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  <row r="68" spans="1:21" ht="12.75">
      <c r="A68" s="5"/>
      <c r="B68" s="5"/>
      <c r="C68" s="100"/>
      <c r="D68" s="50"/>
      <c r="E68" s="50"/>
      <c r="F68" s="50"/>
      <c r="G68" s="50"/>
      <c r="H68" s="50"/>
      <c r="I68" s="50"/>
      <c r="J68" s="87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</row>
    <row r="69" spans="1:21" ht="12.75">
      <c r="A69" s="5"/>
      <c r="B69" s="5"/>
      <c r="C69" s="100"/>
      <c r="D69" s="50"/>
      <c r="E69" s="50"/>
      <c r="F69" s="50"/>
      <c r="G69" s="50"/>
      <c r="H69" s="50"/>
      <c r="I69" s="50"/>
      <c r="J69" s="87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ht="12.75">
      <c r="A70" s="5"/>
      <c r="B70" s="5"/>
      <c r="C70" s="10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</row>
    <row r="71" spans="7:9" ht="12.75">
      <c r="G71" s="51"/>
      <c r="I71" s="51"/>
    </row>
    <row r="72" spans="3:14" ht="12.75">
      <c r="C72" s="101"/>
      <c r="D72" s="88"/>
      <c r="F72" s="51"/>
      <c r="G72" s="51"/>
      <c r="L72" s="51"/>
      <c r="M72" s="51"/>
      <c r="N72" s="51"/>
    </row>
    <row r="73" spans="4:13" ht="12.75">
      <c r="D73" s="89"/>
      <c r="M73" s="51"/>
    </row>
    <row r="81" ht="12.75">
      <c r="B81" s="15"/>
    </row>
    <row r="86" spans="7:14" ht="12.75">
      <c r="G86" s="90"/>
      <c r="I86" s="88"/>
      <c r="N86" s="90"/>
    </row>
    <row r="100" ht="12.75">
      <c r="G100" s="90"/>
    </row>
  </sheetData>
  <sheetProtection/>
  <mergeCells count="26">
    <mergeCell ref="A66:B66"/>
    <mergeCell ref="Q7:U7"/>
    <mergeCell ref="C7:K7"/>
    <mergeCell ref="C22:C23"/>
    <mergeCell ref="U22:U23"/>
    <mergeCell ref="R22:R23"/>
    <mergeCell ref="S22:S23"/>
    <mergeCell ref="T22:T23"/>
    <mergeCell ref="A64:B64"/>
    <mergeCell ref="Q22:Q23"/>
    <mergeCell ref="K22:K23"/>
    <mergeCell ref="I22:I23"/>
    <mergeCell ref="J22:J23"/>
    <mergeCell ref="L22:L23"/>
    <mergeCell ref="B22:B23"/>
    <mergeCell ref="A22:A23"/>
    <mergeCell ref="B7:B13"/>
    <mergeCell ref="D4:I4"/>
    <mergeCell ref="O22:O23"/>
    <mergeCell ref="P22:P23"/>
    <mergeCell ref="D22:D23"/>
    <mergeCell ref="F22:F23"/>
    <mergeCell ref="G22:G23"/>
    <mergeCell ref="M22:M23"/>
    <mergeCell ref="N22:N23"/>
    <mergeCell ref="L7:P7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2018-10-30T09:18:19Z</cp:lastPrinted>
  <dcterms:created xsi:type="dcterms:W3CDTF">1996-10-08T23:32:33Z</dcterms:created>
  <dcterms:modified xsi:type="dcterms:W3CDTF">2019-02-15T10:13:36Z</dcterms:modified>
  <cp:category/>
  <cp:version/>
  <cp:contentType/>
  <cp:contentStatus/>
</cp:coreProperties>
</file>