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додаток'!$A$1:$T$34</definedName>
  </definedNames>
  <calcPr fullCalcOnLoad="1" refMode="R1C1"/>
</workbook>
</file>

<file path=xl/sharedStrings.xml><?xml version="1.0" encoding="utf-8"?>
<sst xmlns="http://schemas.openxmlformats.org/spreadsheetml/2006/main" count="110" uniqueCount="60">
  <si>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</si>
  <si>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</si>
  <si>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</si>
  <si>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</si>
  <si>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</si>
  <si>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</si>
  <si>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</si>
  <si>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</si>
  <si>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</si>
  <si>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</si>
  <si>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</si>
  <si>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</si>
  <si>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</si>
  <si>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</si>
  <si>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</si>
  <si>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</si>
  <si>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</si>
  <si>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</si>
  <si>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</si>
  <si>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</si>
  <si>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</si>
  <si>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</si>
  <si>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</si>
  <si>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</si>
  <si>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Виконання видаткової частини бюджету Шевченківського району</t>
  </si>
  <si>
    <t xml:space="preserve"> 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</si>
  <si>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</si>
  <si>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</si>
  <si>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</si>
  <si>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</si>
  <si>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</si>
  <si>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</si>
  <si>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</si>
  <si>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</si>
  <si>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</si>
  <si>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</si>
  <si>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</si>
  <si>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</si>
  <si>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</si>
  <si>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</si>
  <si>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</si>
  <si>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</si>
  <si>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</si>
  <si>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</si>
  <si>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</si>
  <si>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</si>
  <si>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А.В. Атаманенко</t>
  </si>
  <si>
    <t>Перевищення доходів над видатками</t>
  </si>
  <si>
    <t>2019 рік</t>
  </si>
  <si>
    <t>на 2019 р.</t>
  </si>
  <si>
    <t>Код ТПКВКМБ/ТКВКБМС</t>
  </si>
  <si>
    <t>Разом</t>
  </si>
  <si>
    <t>звітний</t>
  </si>
  <si>
    <t>за звітний</t>
  </si>
  <si>
    <t xml:space="preserve">від                                  № </t>
  </si>
  <si>
    <t xml:space="preserve">                                  за І квартал 2020 року</t>
  </si>
  <si>
    <t>2020 рік</t>
  </si>
  <si>
    <t>на 2020 р.</t>
  </si>
  <si>
    <t xml:space="preserve">до рішення районної </t>
  </si>
  <si>
    <t>Голова районної у місті ради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</si>
</sst>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4" xfId="0" applyFont="1" applyFill="1" applyBorder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center" vertical="distributed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203" fontId="6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distributed"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67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40" sqref="F40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5" customWidth="1"/>
    <col min="5" max="5" width="11.28125" style="35" hidden="1" customWidth="1"/>
    <col min="6" max="6" width="14.140625" style="35" customWidth="1"/>
    <col min="7" max="7" width="13.00390625" style="35" customWidth="1"/>
    <col min="8" max="8" width="9.140625" style="35" hidden="1" customWidth="1"/>
    <col min="9" max="9" width="11.28125" style="35" hidden="1" customWidth="1"/>
    <col min="10" max="10" width="12.7109375" style="51" customWidth="1"/>
    <col min="11" max="11" width="12.7109375" style="35" customWidth="1"/>
    <col min="12" max="12" width="13.00390625" style="35" hidden="1" customWidth="1"/>
    <col min="13" max="13" width="13.421875" style="35" customWidth="1"/>
    <col min="14" max="14" width="13.00390625" style="35" customWidth="1"/>
    <col min="15" max="15" width="13.8515625" style="35" hidden="1" customWidth="1"/>
    <col min="16" max="16" width="14.28125" style="35" customWidth="1"/>
    <col min="17" max="17" width="14.00390625" style="35" customWidth="1"/>
    <col min="18" max="18" width="13.00390625" style="35" customWidth="1"/>
    <col min="19" max="19" width="12.140625" style="35" hidden="1" customWidth="1"/>
    <col min="20" max="20" width="16.7109375" style="35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5" t="s">
        <v>0</v>
      </c>
    </row>
    <row r="2" spans="18:22" ht="14.25">
      <c r="R2" s="52" t="s">
        <v>58</v>
      </c>
      <c r="S2" s="52"/>
      <c r="T2" s="52"/>
      <c r="U2" s="15"/>
      <c r="V2" s="16"/>
    </row>
    <row r="3" spans="4:18" ht="15">
      <c r="D3" s="53" t="s">
        <v>24</v>
      </c>
      <c r="E3" s="53"/>
      <c r="F3" s="53"/>
      <c r="G3" s="53"/>
      <c r="H3" s="44"/>
      <c r="I3" s="44"/>
      <c r="J3" s="54"/>
      <c r="K3" s="44"/>
      <c r="R3" s="56" t="s">
        <v>35</v>
      </c>
    </row>
    <row r="4" spans="2:18" ht="15">
      <c r="B4" s="1"/>
      <c r="C4" s="1"/>
      <c r="D4" s="55" t="s">
        <v>55</v>
      </c>
      <c r="E4" s="55"/>
      <c r="F4" s="55"/>
      <c r="G4" s="55"/>
      <c r="H4" s="55"/>
      <c r="I4" s="55"/>
      <c r="J4" s="55"/>
      <c r="K4" s="55"/>
      <c r="L4" s="44"/>
      <c r="M4" s="44"/>
      <c r="R4" s="56" t="s">
        <v>54</v>
      </c>
    </row>
    <row r="5" spans="2:13" ht="6.75" customHeight="1">
      <c r="B5" s="1"/>
      <c r="C5" s="1"/>
      <c r="D5" s="36"/>
      <c r="E5" s="53" t="s">
        <v>1</v>
      </c>
      <c r="F5" s="53"/>
      <c r="G5" s="53"/>
      <c r="H5" s="53"/>
      <c r="I5" s="53"/>
      <c r="J5" s="57"/>
      <c r="K5" s="44"/>
      <c r="L5" s="44"/>
      <c r="M5" s="44"/>
    </row>
    <row r="6" spans="2:18" ht="12.75" customHeight="1">
      <c r="B6" s="1"/>
      <c r="C6" s="1"/>
      <c r="D6" s="36"/>
      <c r="E6" s="36"/>
      <c r="F6" s="36"/>
      <c r="G6" s="36"/>
      <c r="H6" s="36"/>
      <c r="I6" s="36"/>
      <c r="J6" s="58"/>
      <c r="R6" s="35" t="s">
        <v>25</v>
      </c>
    </row>
    <row r="7" spans="1:206" s="8" customFormat="1" ht="12.75">
      <c r="A7" s="121" t="s">
        <v>50</v>
      </c>
      <c r="B7" s="124" t="s">
        <v>30</v>
      </c>
      <c r="C7" s="118" t="s">
        <v>2</v>
      </c>
      <c r="D7" s="116"/>
      <c r="E7" s="116"/>
      <c r="F7" s="116"/>
      <c r="G7" s="116"/>
      <c r="H7" s="116"/>
      <c r="I7" s="116"/>
      <c r="J7" s="116"/>
      <c r="K7" s="117"/>
      <c r="L7" s="116" t="s">
        <v>3</v>
      </c>
      <c r="M7" s="116"/>
      <c r="N7" s="116"/>
      <c r="O7" s="116"/>
      <c r="P7" s="116"/>
      <c r="Q7" s="115" t="s">
        <v>51</v>
      </c>
      <c r="R7" s="116"/>
      <c r="S7" s="116"/>
      <c r="T7" s="11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22"/>
      <c r="B8" s="125"/>
      <c r="C8" s="7" t="s">
        <v>4</v>
      </c>
      <c r="D8" s="45" t="s">
        <v>5</v>
      </c>
      <c r="E8" s="37" t="s">
        <v>6</v>
      </c>
      <c r="F8" s="45" t="s">
        <v>5</v>
      </c>
      <c r="G8" s="45" t="s">
        <v>7</v>
      </c>
      <c r="H8" s="37" t="s">
        <v>8</v>
      </c>
      <c r="I8" s="45" t="s">
        <v>8</v>
      </c>
      <c r="J8" s="59" t="s">
        <v>9</v>
      </c>
      <c r="K8" s="45" t="s">
        <v>9</v>
      </c>
      <c r="L8" s="45" t="s">
        <v>4</v>
      </c>
      <c r="M8" s="45" t="s">
        <v>5</v>
      </c>
      <c r="N8" s="45" t="s">
        <v>7</v>
      </c>
      <c r="O8" s="45" t="s">
        <v>8</v>
      </c>
      <c r="P8" s="45" t="s">
        <v>9</v>
      </c>
      <c r="Q8" s="46" t="s">
        <v>5</v>
      </c>
      <c r="R8" s="46" t="s">
        <v>7</v>
      </c>
      <c r="S8" s="46" t="s">
        <v>8</v>
      </c>
      <c r="T8" s="46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22"/>
      <c r="B9" s="125"/>
      <c r="C9" s="94" t="s">
        <v>48</v>
      </c>
      <c r="D9" s="46" t="s">
        <v>10</v>
      </c>
      <c r="E9" s="37" t="s">
        <v>11</v>
      </c>
      <c r="F9" s="46" t="s">
        <v>10</v>
      </c>
      <c r="G9" s="106" t="s">
        <v>53</v>
      </c>
      <c r="H9" s="37" t="s">
        <v>12</v>
      </c>
      <c r="I9" s="46" t="s">
        <v>12</v>
      </c>
      <c r="J9" s="60" t="s">
        <v>12</v>
      </c>
      <c r="K9" s="46" t="s">
        <v>12</v>
      </c>
      <c r="L9" s="96" t="s">
        <v>48</v>
      </c>
      <c r="M9" s="46" t="s">
        <v>10</v>
      </c>
      <c r="N9" s="106" t="s">
        <v>53</v>
      </c>
      <c r="O9" s="46" t="s">
        <v>12</v>
      </c>
      <c r="P9" s="46" t="s">
        <v>12</v>
      </c>
      <c r="Q9" s="46" t="s">
        <v>10</v>
      </c>
      <c r="R9" s="106" t="s">
        <v>53</v>
      </c>
      <c r="S9" s="46" t="s">
        <v>12</v>
      </c>
      <c r="T9" s="46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22"/>
      <c r="B10" s="125"/>
      <c r="C10" s="7" t="s">
        <v>13</v>
      </c>
      <c r="D10" s="95" t="s">
        <v>56</v>
      </c>
      <c r="E10" s="7" t="s">
        <v>14</v>
      </c>
      <c r="F10" s="105" t="s">
        <v>52</v>
      </c>
      <c r="G10" s="91" t="s">
        <v>14</v>
      </c>
      <c r="H10" s="37" t="s">
        <v>15</v>
      </c>
      <c r="I10" s="46" t="s">
        <v>15</v>
      </c>
      <c r="J10" s="60" t="s">
        <v>16</v>
      </c>
      <c r="K10" s="46" t="s">
        <v>16</v>
      </c>
      <c r="L10" s="46" t="s">
        <v>13</v>
      </c>
      <c r="M10" s="96" t="s">
        <v>56</v>
      </c>
      <c r="N10" s="46" t="s">
        <v>14</v>
      </c>
      <c r="O10" s="46" t="s">
        <v>15</v>
      </c>
      <c r="P10" s="46" t="s">
        <v>16</v>
      </c>
      <c r="Q10" s="96" t="s">
        <v>56</v>
      </c>
      <c r="R10" s="46" t="s">
        <v>14</v>
      </c>
      <c r="S10" s="46" t="s">
        <v>15</v>
      </c>
      <c r="T10" s="46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22"/>
      <c r="B11" s="125"/>
      <c r="C11" s="7" t="s">
        <v>17</v>
      </c>
      <c r="D11" s="91"/>
      <c r="E11" s="7"/>
      <c r="F11" s="91" t="s">
        <v>14</v>
      </c>
      <c r="G11" s="91"/>
      <c r="H11" s="37" t="s">
        <v>18</v>
      </c>
      <c r="I11" s="46" t="s">
        <v>19</v>
      </c>
      <c r="J11" s="60" t="s">
        <v>20</v>
      </c>
      <c r="K11" s="46" t="s">
        <v>20</v>
      </c>
      <c r="L11" s="46" t="s">
        <v>17</v>
      </c>
      <c r="M11" s="46"/>
      <c r="N11" s="46"/>
      <c r="O11" s="46" t="s">
        <v>19</v>
      </c>
      <c r="P11" s="46" t="s">
        <v>20</v>
      </c>
      <c r="Q11" s="46"/>
      <c r="R11" s="46"/>
      <c r="S11" s="46" t="s">
        <v>19</v>
      </c>
      <c r="T11" s="46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4.25" customHeight="1">
      <c r="A12" s="122"/>
      <c r="B12" s="125"/>
      <c r="C12" s="7"/>
      <c r="D12" s="91"/>
      <c r="E12" s="7"/>
      <c r="F12" s="91"/>
      <c r="G12" s="91"/>
      <c r="H12" s="37" t="s">
        <v>14</v>
      </c>
      <c r="I12" s="96" t="s">
        <v>49</v>
      </c>
      <c r="J12" s="97" t="s">
        <v>57</v>
      </c>
      <c r="K12" s="46" t="s">
        <v>21</v>
      </c>
      <c r="L12" s="46"/>
      <c r="M12" s="46"/>
      <c r="N12" s="46"/>
      <c r="O12" s="96" t="s">
        <v>49</v>
      </c>
      <c r="P12" s="96" t="s">
        <v>57</v>
      </c>
      <c r="Q12" s="46"/>
      <c r="R12" s="46"/>
      <c r="S12" s="96" t="s">
        <v>49</v>
      </c>
      <c r="T12" s="96" t="s">
        <v>57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23"/>
      <c r="B13" s="126"/>
      <c r="C13" s="84"/>
      <c r="D13" s="92"/>
      <c r="F13" s="92"/>
      <c r="G13" s="92"/>
      <c r="H13" s="37"/>
      <c r="I13" s="47"/>
      <c r="J13" s="61"/>
      <c r="K13" s="47" t="s">
        <v>14</v>
      </c>
      <c r="L13" s="47"/>
      <c r="M13" s="47"/>
      <c r="N13" s="47"/>
      <c r="O13" s="47"/>
      <c r="P13" s="47"/>
      <c r="Q13" s="47"/>
      <c r="R13" s="47"/>
      <c r="S13" s="47"/>
      <c r="T13" s="47"/>
      <c r="W13" s="14"/>
    </row>
    <row r="14" spans="1:206" s="9" customFormat="1" ht="15" customHeight="1">
      <c r="A14" s="22" t="s">
        <v>31</v>
      </c>
      <c r="B14" s="23" t="s">
        <v>32</v>
      </c>
      <c r="C14" s="85">
        <f aca="true" t="shared" si="0" ref="C14:H14">SUM(C15:C15)</f>
        <v>24298166</v>
      </c>
      <c r="D14" s="85">
        <f t="shared" si="0"/>
        <v>15053516</v>
      </c>
      <c r="E14" s="85">
        <f t="shared" si="0"/>
        <v>18974482</v>
      </c>
      <c r="F14" s="85">
        <f t="shared" si="0"/>
        <v>4329641</v>
      </c>
      <c r="G14" s="85">
        <f t="shared" si="0"/>
        <v>3773342</v>
      </c>
      <c r="H14" s="85">
        <f t="shared" si="0"/>
        <v>19.88640322302343</v>
      </c>
      <c r="I14" s="63">
        <f aca="true" t="shared" si="1" ref="I14:I23">G14/C14*100</f>
        <v>15.529328427503541</v>
      </c>
      <c r="J14" s="63">
        <f aca="true" t="shared" si="2" ref="J14:J23">G14/D14*100</f>
        <v>25.06618387358807</v>
      </c>
      <c r="K14" s="63">
        <f aca="true" t="shared" si="3" ref="K14:K23">G14/F14*100</f>
        <v>87.15138275898624</v>
      </c>
      <c r="L14" s="85">
        <f>SUM(L15:L15)</f>
        <v>0</v>
      </c>
      <c r="M14" s="85">
        <f>SUM(M15:M15)</f>
        <v>0</v>
      </c>
      <c r="N14" s="85">
        <f>SUM(N15:N15)</f>
        <v>0</v>
      </c>
      <c r="O14" s="63">
        <v>0</v>
      </c>
      <c r="P14" s="63">
        <v>0</v>
      </c>
      <c r="Q14" s="85">
        <f>SUM(Q15:Q15)</f>
        <v>15053516</v>
      </c>
      <c r="R14" s="85">
        <f>SUM(R15:R15)</f>
        <v>3773342</v>
      </c>
      <c r="S14" s="63" t="e">
        <f>R14/#REF!*100</f>
        <v>#REF!</v>
      </c>
      <c r="T14" s="63">
        <f aca="true" t="shared" si="4" ref="T14:T23">R14/Q14*100</f>
        <v>25.06618387358807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4" t="s">
        <v>36</v>
      </c>
      <c r="B15" s="25" t="s">
        <v>26</v>
      </c>
      <c r="C15" s="86">
        <v>24298166</v>
      </c>
      <c r="D15" s="86">
        <v>15053516</v>
      </c>
      <c r="E15" s="86">
        <v>18974482</v>
      </c>
      <c r="F15" s="86">
        <v>4329641</v>
      </c>
      <c r="G15" s="86">
        <v>3773342</v>
      </c>
      <c r="H15" s="64">
        <f aca="true" t="shared" si="5" ref="H15:H23">G15/E15*100</f>
        <v>19.88640322302343</v>
      </c>
      <c r="I15" s="64">
        <f t="shared" si="1"/>
        <v>15.529328427503541</v>
      </c>
      <c r="J15" s="64">
        <f t="shared" si="2"/>
        <v>25.06618387358807</v>
      </c>
      <c r="K15" s="64">
        <f t="shared" si="3"/>
        <v>87.15138275898624</v>
      </c>
      <c r="L15" s="39">
        <v>0</v>
      </c>
      <c r="M15" s="39">
        <v>0</v>
      </c>
      <c r="N15" s="39">
        <v>0</v>
      </c>
      <c r="O15" s="66">
        <v>0</v>
      </c>
      <c r="P15" s="63">
        <v>0</v>
      </c>
      <c r="Q15" s="39">
        <f>D15+M15</f>
        <v>15053516</v>
      </c>
      <c r="R15" s="39">
        <f aca="true" t="shared" si="6" ref="R15:R23">N15+G15</f>
        <v>3773342</v>
      </c>
      <c r="S15" s="64" t="e">
        <f>R15/#REF!*100</f>
        <v>#REF!</v>
      </c>
      <c r="T15" s="64">
        <f t="shared" si="4"/>
        <v>25.06618387358807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19.5" customHeight="1">
      <c r="A16" s="26">
        <v>3000</v>
      </c>
      <c r="B16" s="27" t="s">
        <v>23</v>
      </c>
      <c r="C16" s="85">
        <f>SUM(C17:C21)</f>
        <v>6381101</v>
      </c>
      <c r="D16" s="85">
        <f>SUM(D17:D21)</f>
        <v>3339049</v>
      </c>
      <c r="E16" s="85">
        <f>SUM(E17:E21)</f>
        <v>4492525</v>
      </c>
      <c r="F16" s="85">
        <f>SUM(F17:F21)</f>
        <v>1300898</v>
      </c>
      <c r="G16" s="85">
        <f>SUM(G17:G21)</f>
        <v>782257</v>
      </c>
      <c r="H16" s="65">
        <f t="shared" si="5"/>
        <v>17.412412841330877</v>
      </c>
      <c r="I16" s="63">
        <f t="shared" si="1"/>
        <v>12.258965968412035</v>
      </c>
      <c r="J16" s="63">
        <f t="shared" si="2"/>
        <v>23.427538799220976</v>
      </c>
      <c r="K16" s="63">
        <f t="shared" si="3"/>
        <v>60.13207799535398</v>
      </c>
      <c r="L16" s="38">
        <f>SUM(L17:L20)</f>
        <v>0</v>
      </c>
      <c r="M16" s="38">
        <f>SUM(M17:M20)</f>
        <v>0</v>
      </c>
      <c r="N16" s="38">
        <f>SUM(N17:N20)</f>
        <v>0</v>
      </c>
      <c r="O16" s="66" t="e">
        <f>N16/L16*100</f>
        <v>#DIV/0!</v>
      </c>
      <c r="P16" s="63">
        <v>0</v>
      </c>
      <c r="Q16" s="38">
        <f>M16+D16</f>
        <v>3339049</v>
      </c>
      <c r="R16" s="38">
        <f t="shared" si="6"/>
        <v>782257</v>
      </c>
      <c r="S16" s="63" t="e">
        <f>R16/#REF!*100</f>
        <v>#REF!</v>
      </c>
      <c r="T16" s="63">
        <f t="shared" si="4"/>
        <v>23.427538799220976</v>
      </c>
    </row>
    <row r="17" spans="1:20" ht="20.25" customHeight="1">
      <c r="A17" s="28" t="s">
        <v>28</v>
      </c>
      <c r="B17" s="29" t="s">
        <v>27</v>
      </c>
      <c r="C17" s="83">
        <v>23200</v>
      </c>
      <c r="D17" s="83">
        <v>23200</v>
      </c>
      <c r="E17" s="83">
        <v>23200</v>
      </c>
      <c r="F17" s="83">
        <v>3100</v>
      </c>
      <c r="G17" s="83">
        <v>0</v>
      </c>
      <c r="H17" s="64">
        <f t="shared" si="5"/>
        <v>0</v>
      </c>
      <c r="I17" s="64">
        <f t="shared" si="1"/>
        <v>0</v>
      </c>
      <c r="J17" s="64">
        <f t="shared" si="2"/>
        <v>0</v>
      </c>
      <c r="K17" s="64">
        <f t="shared" si="3"/>
        <v>0</v>
      </c>
      <c r="L17" s="39">
        <v>0</v>
      </c>
      <c r="M17" s="39">
        <v>0</v>
      </c>
      <c r="N17" s="39">
        <v>0</v>
      </c>
      <c r="O17" s="67">
        <v>0</v>
      </c>
      <c r="P17" s="64">
        <v>0</v>
      </c>
      <c r="Q17" s="39">
        <f aca="true" t="shared" si="7" ref="Q17:Q23">M17+D17</f>
        <v>23200</v>
      </c>
      <c r="R17" s="39">
        <f t="shared" si="6"/>
        <v>0</v>
      </c>
      <c r="S17" s="64" t="e">
        <f>R17/#REF!*100</f>
        <v>#REF!</v>
      </c>
      <c r="T17" s="64">
        <f t="shared" si="4"/>
        <v>0</v>
      </c>
    </row>
    <row r="18" spans="1:20" ht="21" customHeight="1">
      <c r="A18" s="99" t="s">
        <v>37</v>
      </c>
      <c r="B18" s="100" t="s">
        <v>38</v>
      </c>
      <c r="C18" s="86">
        <v>2278996</v>
      </c>
      <c r="D18" s="86">
        <v>2278996</v>
      </c>
      <c r="E18" s="86">
        <v>2278996</v>
      </c>
      <c r="F18" s="86">
        <v>628339</v>
      </c>
      <c r="G18" s="86">
        <v>562599</v>
      </c>
      <c r="H18" s="64">
        <f t="shared" si="5"/>
        <v>24.686265355445993</v>
      </c>
      <c r="I18" s="64">
        <f t="shared" si="1"/>
        <v>24.686265355445993</v>
      </c>
      <c r="J18" s="64">
        <f t="shared" si="2"/>
        <v>24.686265355445993</v>
      </c>
      <c r="K18" s="64">
        <f t="shared" si="3"/>
        <v>89.53749488731401</v>
      </c>
      <c r="L18" s="48">
        <v>0</v>
      </c>
      <c r="M18" s="48">
        <v>0</v>
      </c>
      <c r="N18" s="48">
        <v>0</v>
      </c>
      <c r="O18" s="67">
        <v>0</v>
      </c>
      <c r="P18" s="64">
        <v>0</v>
      </c>
      <c r="Q18" s="39">
        <f t="shared" si="7"/>
        <v>2278996</v>
      </c>
      <c r="R18" s="39">
        <f t="shared" si="6"/>
        <v>562599</v>
      </c>
      <c r="S18" s="64" t="e">
        <f>R18/#REF!*100</f>
        <v>#REF!</v>
      </c>
      <c r="T18" s="64">
        <f t="shared" si="4"/>
        <v>24.686265355445993</v>
      </c>
    </row>
    <row r="19" spans="1:20" ht="22.5" customHeight="1">
      <c r="A19" s="99" t="s">
        <v>39</v>
      </c>
      <c r="B19" s="30" t="s">
        <v>29</v>
      </c>
      <c r="C19" s="83">
        <v>100000</v>
      </c>
      <c r="D19" s="83">
        <v>21100</v>
      </c>
      <c r="E19" s="83">
        <v>69432</v>
      </c>
      <c r="F19" s="83">
        <v>8000</v>
      </c>
      <c r="G19" s="83">
        <v>0</v>
      </c>
      <c r="H19" s="64">
        <f t="shared" si="5"/>
        <v>0</v>
      </c>
      <c r="I19" s="64">
        <f t="shared" si="1"/>
        <v>0</v>
      </c>
      <c r="J19" s="64">
        <f t="shared" si="2"/>
        <v>0</v>
      </c>
      <c r="K19" s="64">
        <f t="shared" si="3"/>
        <v>0</v>
      </c>
      <c r="L19" s="39">
        <v>0</v>
      </c>
      <c r="M19" s="39">
        <v>0</v>
      </c>
      <c r="N19" s="39">
        <v>0</v>
      </c>
      <c r="O19" s="67">
        <v>0</v>
      </c>
      <c r="P19" s="64">
        <v>0</v>
      </c>
      <c r="Q19" s="39">
        <f t="shared" si="7"/>
        <v>21100</v>
      </c>
      <c r="R19" s="39">
        <f t="shared" si="6"/>
        <v>0</v>
      </c>
      <c r="S19" s="64" t="e">
        <f>R19/#REF!*100</f>
        <v>#REF!</v>
      </c>
      <c r="T19" s="64">
        <f t="shared" si="4"/>
        <v>0</v>
      </c>
    </row>
    <row r="20" spans="1:20" ht="25.5">
      <c r="A20" s="99" t="s">
        <v>40</v>
      </c>
      <c r="B20" s="98" t="s">
        <v>41</v>
      </c>
      <c r="C20" s="86">
        <v>191279</v>
      </c>
      <c r="D20" s="86">
        <v>174863</v>
      </c>
      <c r="E20" s="86">
        <v>191279</v>
      </c>
      <c r="F20" s="86">
        <v>51859</v>
      </c>
      <c r="G20" s="86">
        <v>51859</v>
      </c>
      <c r="H20" s="64">
        <f t="shared" si="5"/>
        <v>27.111705937400345</v>
      </c>
      <c r="I20" s="64">
        <f t="shared" si="1"/>
        <v>27.111705937400345</v>
      </c>
      <c r="J20" s="64">
        <f t="shared" si="2"/>
        <v>29.656931426316604</v>
      </c>
      <c r="K20" s="64">
        <f t="shared" si="3"/>
        <v>100</v>
      </c>
      <c r="L20" s="39">
        <v>0</v>
      </c>
      <c r="M20" s="39">
        <v>0</v>
      </c>
      <c r="N20" s="39">
        <v>0</v>
      </c>
      <c r="O20" s="67">
        <v>0</v>
      </c>
      <c r="P20" s="64">
        <v>0</v>
      </c>
      <c r="Q20" s="39">
        <f t="shared" si="7"/>
        <v>174863</v>
      </c>
      <c r="R20" s="39">
        <f t="shared" si="6"/>
        <v>51859</v>
      </c>
      <c r="S20" s="64" t="e">
        <f>R20/#REF!*100</f>
        <v>#REF!</v>
      </c>
      <c r="T20" s="64">
        <f t="shared" si="4"/>
        <v>29.656931426316604</v>
      </c>
    </row>
    <row r="21" spans="1:20" ht="19.5" customHeight="1" thickBot="1">
      <c r="A21" s="101" t="s">
        <v>42</v>
      </c>
      <c r="B21" s="102" t="s">
        <v>43</v>
      </c>
      <c r="C21" s="86">
        <v>3787626</v>
      </c>
      <c r="D21" s="86">
        <v>840890</v>
      </c>
      <c r="E21" s="86">
        <v>1929618</v>
      </c>
      <c r="F21" s="86">
        <v>609600</v>
      </c>
      <c r="G21" s="86">
        <v>167799</v>
      </c>
      <c r="H21" s="64">
        <f t="shared" si="5"/>
        <v>8.6959698759029</v>
      </c>
      <c r="I21" s="64">
        <f t="shared" si="1"/>
        <v>4.430189253109996</v>
      </c>
      <c r="J21" s="64">
        <f t="shared" si="2"/>
        <v>19.954928706489554</v>
      </c>
      <c r="K21" s="64">
        <f t="shared" si="3"/>
        <v>27.526082677165352</v>
      </c>
      <c r="L21" s="39">
        <v>0</v>
      </c>
      <c r="M21" s="39">
        <v>0</v>
      </c>
      <c r="N21" s="39">
        <v>0</v>
      </c>
      <c r="O21" s="67">
        <v>0</v>
      </c>
      <c r="P21" s="64">
        <v>0</v>
      </c>
      <c r="Q21" s="39">
        <f t="shared" si="7"/>
        <v>840890</v>
      </c>
      <c r="R21" s="39">
        <f t="shared" si="6"/>
        <v>167799</v>
      </c>
      <c r="S21" s="64" t="e">
        <f>R21/#REF!*100</f>
        <v>#REF!</v>
      </c>
      <c r="T21" s="64">
        <f t="shared" si="4"/>
        <v>19.954928706489554</v>
      </c>
    </row>
    <row r="22" spans="1:206" s="12" customFormat="1" ht="13.5" thickBot="1">
      <c r="A22" s="31">
        <v>4000</v>
      </c>
      <c r="B22" s="32" t="s">
        <v>33</v>
      </c>
      <c r="C22" s="85">
        <f>C23</f>
        <v>143182</v>
      </c>
      <c r="D22" s="85">
        <f>D23</f>
        <v>76426</v>
      </c>
      <c r="E22" s="85">
        <f>E23</f>
        <v>143182</v>
      </c>
      <c r="F22" s="85">
        <f>F23</f>
        <v>18200</v>
      </c>
      <c r="G22" s="85">
        <f>G23</f>
        <v>15400</v>
      </c>
      <c r="H22" s="63">
        <f t="shared" si="5"/>
        <v>10.755541897724575</v>
      </c>
      <c r="I22" s="63">
        <f t="shared" si="1"/>
        <v>10.755541897724575</v>
      </c>
      <c r="J22" s="63">
        <f t="shared" si="2"/>
        <v>20.15021066129328</v>
      </c>
      <c r="K22" s="63">
        <f t="shared" si="3"/>
        <v>84.61538461538461</v>
      </c>
      <c r="L22" s="38">
        <f>L23</f>
        <v>0</v>
      </c>
      <c r="M22" s="38">
        <f>M23</f>
        <v>0</v>
      </c>
      <c r="N22" s="38">
        <f>N23</f>
        <v>0</v>
      </c>
      <c r="O22" s="67">
        <v>0</v>
      </c>
      <c r="P22" s="64">
        <v>0</v>
      </c>
      <c r="Q22" s="38">
        <f t="shared" si="7"/>
        <v>76426</v>
      </c>
      <c r="R22" s="38">
        <f t="shared" si="6"/>
        <v>15400</v>
      </c>
      <c r="S22" s="63" t="e">
        <f>R22/#REF!*100</f>
        <v>#REF!</v>
      </c>
      <c r="T22" s="63">
        <f t="shared" si="4"/>
        <v>20.15021066129328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s="10" customFormat="1" ht="21" customHeight="1" thickBot="1">
      <c r="A23" s="21">
        <v>4082</v>
      </c>
      <c r="B23" s="82" t="s">
        <v>44</v>
      </c>
      <c r="C23" s="86">
        <v>143182</v>
      </c>
      <c r="D23" s="86">
        <v>76426</v>
      </c>
      <c r="E23" s="86">
        <v>143182</v>
      </c>
      <c r="F23" s="86">
        <v>18200</v>
      </c>
      <c r="G23" s="86">
        <v>15400</v>
      </c>
      <c r="H23" s="64">
        <f t="shared" si="5"/>
        <v>10.755541897724575</v>
      </c>
      <c r="I23" s="64">
        <f t="shared" si="1"/>
        <v>10.755541897724575</v>
      </c>
      <c r="J23" s="64">
        <f t="shared" si="2"/>
        <v>20.15021066129328</v>
      </c>
      <c r="K23" s="64">
        <f t="shared" si="3"/>
        <v>84.61538461538461</v>
      </c>
      <c r="L23" s="39">
        <v>0</v>
      </c>
      <c r="M23" s="39">
        <v>0</v>
      </c>
      <c r="N23" s="39">
        <v>0</v>
      </c>
      <c r="O23" s="67">
        <v>0</v>
      </c>
      <c r="P23" s="64">
        <v>0</v>
      </c>
      <c r="Q23" s="39">
        <f t="shared" si="7"/>
        <v>76426</v>
      </c>
      <c r="R23" s="39">
        <f t="shared" si="6"/>
        <v>15400</v>
      </c>
      <c r="S23" s="64" t="e">
        <f>R23/#REF!*100</f>
        <v>#REF!</v>
      </c>
      <c r="T23" s="64">
        <f t="shared" si="4"/>
        <v>20.15021066129328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s="9" customFormat="1" ht="17.25" customHeight="1">
      <c r="A24" s="31">
        <v>6000</v>
      </c>
      <c r="B24" s="112" t="s">
        <v>34</v>
      </c>
      <c r="C24" s="85">
        <f>C25</f>
        <v>2700000</v>
      </c>
      <c r="D24" s="85">
        <f>D25</f>
        <v>799814</v>
      </c>
      <c r="E24" s="85">
        <f aca="true" t="shared" si="8" ref="E24:T24">E25</f>
        <v>4450004</v>
      </c>
      <c r="F24" s="85">
        <f t="shared" si="8"/>
        <v>699814</v>
      </c>
      <c r="G24" s="85">
        <f t="shared" si="8"/>
        <v>199997</v>
      </c>
      <c r="H24" s="85">
        <f t="shared" si="8"/>
        <v>0</v>
      </c>
      <c r="I24" s="85">
        <f t="shared" si="8"/>
        <v>7.4072962962962965</v>
      </c>
      <c r="J24" s="113">
        <f t="shared" si="8"/>
        <v>25.00543876451275</v>
      </c>
      <c r="K24" s="113">
        <f t="shared" si="8"/>
        <v>28.57859374062251</v>
      </c>
      <c r="L24" s="85">
        <f t="shared" si="8"/>
        <v>18402</v>
      </c>
      <c r="M24" s="85">
        <f t="shared" si="8"/>
        <v>0</v>
      </c>
      <c r="N24" s="85">
        <f t="shared" si="8"/>
        <v>0</v>
      </c>
      <c r="O24" s="85">
        <f t="shared" si="8"/>
        <v>0</v>
      </c>
      <c r="P24" s="85">
        <f t="shared" si="8"/>
        <v>0</v>
      </c>
      <c r="Q24" s="85">
        <f t="shared" si="8"/>
        <v>799814</v>
      </c>
      <c r="R24" s="85">
        <f t="shared" si="8"/>
        <v>199997</v>
      </c>
      <c r="S24" s="85" t="e">
        <f t="shared" si="8"/>
        <v>#REF!</v>
      </c>
      <c r="T24" s="113">
        <f t="shared" si="8"/>
        <v>25.00543876451275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" s="3" customFormat="1" ht="18.75" customHeight="1" thickBot="1">
      <c r="A25" s="81">
        <v>6030</v>
      </c>
      <c r="B25" s="111" t="s">
        <v>45</v>
      </c>
      <c r="C25" s="83">
        <v>2700000</v>
      </c>
      <c r="D25" s="83">
        <v>799814</v>
      </c>
      <c r="E25" s="83">
        <v>4450004</v>
      </c>
      <c r="F25" s="83">
        <v>699814</v>
      </c>
      <c r="G25" s="83">
        <v>199997</v>
      </c>
      <c r="H25" s="62"/>
      <c r="I25" s="64">
        <f>G25/C25*100</f>
        <v>7.4072962962962965</v>
      </c>
      <c r="J25" s="64">
        <f>G25/D25*100</f>
        <v>25.00543876451275</v>
      </c>
      <c r="K25" s="64">
        <f>G25/F25*100</f>
        <v>28.57859374062251</v>
      </c>
      <c r="L25" s="39">
        <v>18402</v>
      </c>
      <c r="M25" s="39">
        <v>0</v>
      </c>
      <c r="N25" s="39">
        <v>0</v>
      </c>
      <c r="O25" s="67">
        <f>N25/L25*100</f>
        <v>0</v>
      </c>
      <c r="P25" s="64">
        <v>0</v>
      </c>
      <c r="Q25" s="39">
        <f>M25+D25</f>
        <v>799814</v>
      </c>
      <c r="R25" s="39">
        <f>N25+G25</f>
        <v>199997</v>
      </c>
      <c r="S25" s="64" t="e">
        <f>R25/#REF!*100</f>
        <v>#REF!</v>
      </c>
      <c r="T25" s="64">
        <f>R25/Q25*100</f>
        <v>25.00543876451275</v>
      </c>
    </row>
    <row r="26" spans="1:206" s="6" customFormat="1" ht="16.5" customHeight="1" thickBot="1">
      <c r="A26" s="33"/>
      <c r="B26" s="34" t="s">
        <v>22</v>
      </c>
      <c r="C26" s="85" t="e">
        <f>C14+C16+C22+C24+#REF!</f>
        <v>#REF!</v>
      </c>
      <c r="D26" s="85">
        <f>D14+D16+D22+D24</f>
        <v>19268805</v>
      </c>
      <c r="E26" s="85">
        <f aca="true" t="shared" si="9" ref="E26:S26">E14+E16+E22+E24</f>
        <v>28060193</v>
      </c>
      <c r="F26" s="85">
        <f t="shared" si="9"/>
        <v>6348553</v>
      </c>
      <c r="G26" s="85">
        <f t="shared" si="9"/>
        <v>4770996</v>
      </c>
      <c r="H26" s="85">
        <f t="shared" si="9"/>
        <v>48.05435796207888</v>
      </c>
      <c r="I26" s="85">
        <f t="shared" si="9"/>
        <v>45.95113258993645</v>
      </c>
      <c r="J26" s="63">
        <f>G26/D26*100</f>
        <v>24.760206977028414</v>
      </c>
      <c r="K26" s="63">
        <f>G26/F26*100</f>
        <v>75.15092021756769</v>
      </c>
      <c r="L26" s="85">
        <f t="shared" si="9"/>
        <v>18402</v>
      </c>
      <c r="M26" s="85">
        <f t="shared" si="9"/>
        <v>0</v>
      </c>
      <c r="N26" s="85">
        <f t="shared" si="9"/>
        <v>0</v>
      </c>
      <c r="O26" s="85" t="e">
        <f t="shared" si="9"/>
        <v>#DIV/0!</v>
      </c>
      <c r="P26" s="85">
        <f t="shared" si="9"/>
        <v>0</v>
      </c>
      <c r="Q26" s="85">
        <f t="shared" si="9"/>
        <v>19268805</v>
      </c>
      <c r="R26" s="85">
        <f t="shared" si="9"/>
        <v>4770996</v>
      </c>
      <c r="S26" s="85" t="e">
        <f t="shared" si="9"/>
        <v>#REF!</v>
      </c>
      <c r="T26" s="63">
        <f>R26/Q26*100</f>
        <v>24.760206977028414</v>
      </c>
      <c r="U26" s="4"/>
      <c r="V26" s="9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</row>
    <row r="27" spans="1:20" ht="13.5" hidden="1" thickBot="1">
      <c r="A27" s="21"/>
      <c r="B27" s="11"/>
      <c r="C27" s="83"/>
      <c r="D27" s="39"/>
      <c r="E27" s="39"/>
      <c r="F27" s="39"/>
      <c r="G27" s="39"/>
      <c r="H27" s="64"/>
      <c r="I27" s="64"/>
      <c r="J27" s="64"/>
      <c r="K27" s="64"/>
      <c r="L27" s="39"/>
      <c r="M27" s="39"/>
      <c r="N27" s="39"/>
      <c r="O27" s="67"/>
      <c r="P27" s="64" t="e">
        <f>N27/M27*100</f>
        <v>#DIV/0!</v>
      </c>
      <c r="Q27" s="39"/>
      <c r="R27" s="39"/>
      <c r="S27" s="64"/>
      <c r="T27" s="64"/>
    </row>
    <row r="28" spans="1:20" ht="13.5" hidden="1" thickBot="1">
      <c r="A28" s="18"/>
      <c r="B28" s="17"/>
      <c r="C28" s="83"/>
      <c r="D28" s="39"/>
      <c r="E28" s="39"/>
      <c r="F28" s="39"/>
      <c r="G28" s="39"/>
      <c r="H28" s="64"/>
      <c r="I28" s="64"/>
      <c r="J28" s="64"/>
      <c r="K28" s="64"/>
      <c r="L28" s="39"/>
      <c r="M28" s="39"/>
      <c r="N28" s="39"/>
      <c r="O28" s="67"/>
      <c r="P28" s="64" t="e">
        <f>N28/M28*100</f>
        <v>#DIV/0!</v>
      </c>
      <c r="Q28" s="39"/>
      <c r="R28" s="39"/>
      <c r="S28" s="64"/>
      <c r="T28" s="64"/>
    </row>
    <row r="29" spans="1:20" ht="13.5" hidden="1" thickBot="1">
      <c r="A29" s="18"/>
      <c r="B29" s="19"/>
      <c r="C29" s="83"/>
      <c r="D29" s="39"/>
      <c r="E29" s="39"/>
      <c r="F29" s="39"/>
      <c r="G29" s="39"/>
      <c r="H29" s="64"/>
      <c r="I29" s="64"/>
      <c r="J29" s="64"/>
      <c r="K29" s="64"/>
      <c r="L29" s="39"/>
      <c r="M29" s="39"/>
      <c r="N29" s="39"/>
      <c r="O29" s="67"/>
      <c r="P29" s="64" t="e">
        <f>N29/M29*100</f>
        <v>#DIV/0!</v>
      </c>
      <c r="Q29" s="39"/>
      <c r="R29" s="39"/>
      <c r="S29" s="64"/>
      <c r="T29" s="64"/>
    </row>
    <row r="30" spans="1:206" s="12" customFormat="1" ht="19.5" customHeight="1" thickBot="1">
      <c r="A30" s="20"/>
      <c r="B30" s="104" t="s">
        <v>47</v>
      </c>
      <c r="C30" s="85"/>
      <c r="D30" s="38"/>
      <c r="E30" s="38"/>
      <c r="F30" s="38"/>
      <c r="G30" s="85">
        <v>484764</v>
      </c>
      <c r="H30" s="63"/>
      <c r="I30" s="63"/>
      <c r="J30" s="63"/>
      <c r="K30" s="63"/>
      <c r="L30" s="38"/>
      <c r="M30" s="38"/>
      <c r="N30" s="85">
        <v>2600</v>
      </c>
      <c r="O30" s="66"/>
      <c r="P30" s="64"/>
      <c r="Q30" s="38"/>
      <c r="R30" s="38">
        <f>G30+N30</f>
        <v>487364</v>
      </c>
      <c r="S30" s="63"/>
      <c r="T30" s="6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</row>
    <row r="31" spans="1:20" ht="32.25" customHeight="1">
      <c r="A31" s="119"/>
      <c r="B31" s="120"/>
      <c r="C31" s="87"/>
      <c r="D31" s="40"/>
      <c r="E31" s="68"/>
      <c r="F31" s="68"/>
      <c r="G31" s="69"/>
      <c r="H31" s="49"/>
      <c r="I31" s="49"/>
      <c r="J31" s="70"/>
      <c r="K31" s="49"/>
      <c r="L31" s="49"/>
      <c r="M31" s="71"/>
      <c r="N31" s="71"/>
      <c r="O31" s="72"/>
      <c r="P31" s="72"/>
      <c r="Q31" s="71"/>
      <c r="R31" s="73"/>
      <c r="S31" s="74"/>
      <c r="T31" s="74"/>
    </row>
    <row r="32" spans="1:20" ht="15.75">
      <c r="A32" s="3"/>
      <c r="B32" s="103"/>
      <c r="C32" s="88"/>
      <c r="D32" s="41"/>
      <c r="E32" s="75"/>
      <c r="F32" s="75"/>
      <c r="G32" s="75"/>
      <c r="H32" s="75"/>
      <c r="I32" s="75"/>
      <c r="J32" s="76"/>
      <c r="K32" s="75"/>
      <c r="L32" s="50"/>
      <c r="M32" s="50"/>
      <c r="N32" s="50"/>
      <c r="O32" s="75"/>
      <c r="P32" s="75"/>
      <c r="Q32" s="50"/>
      <c r="R32" s="50"/>
      <c r="S32" s="75"/>
      <c r="T32" s="75"/>
    </row>
    <row r="33" spans="1:20" ht="18.75" customHeight="1">
      <c r="A33" s="108"/>
      <c r="B33" s="108" t="s">
        <v>59</v>
      </c>
      <c r="C33" s="87"/>
      <c r="D33" s="40"/>
      <c r="E33" s="68"/>
      <c r="F33" s="68"/>
      <c r="G33" s="107"/>
      <c r="H33" s="49"/>
      <c r="I33" s="49"/>
      <c r="J33" s="114" t="s">
        <v>46</v>
      </c>
      <c r="K33" s="114"/>
      <c r="L33" s="114"/>
      <c r="M33" s="114"/>
      <c r="N33" s="71"/>
      <c r="O33" s="72"/>
      <c r="P33" s="72"/>
      <c r="Q33" s="71"/>
      <c r="R33" s="73"/>
      <c r="S33" s="74"/>
      <c r="T33" s="74"/>
    </row>
    <row r="34" spans="1:20" ht="15.75">
      <c r="A34" s="109"/>
      <c r="B34" s="109"/>
      <c r="C34" s="89"/>
      <c r="D34" s="42"/>
      <c r="E34" s="42"/>
      <c r="F34" s="42"/>
      <c r="G34" s="110"/>
      <c r="H34" s="42"/>
      <c r="I34" s="42"/>
      <c r="J34" s="77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5"/>
      <c r="B35" s="5"/>
      <c r="C35" s="89"/>
      <c r="D35" s="42"/>
      <c r="E35" s="42"/>
      <c r="F35" s="42"/>
      <c r="G35" s="42"/>
      <c r="H35" s="42"/>
      <c r="I35" s="42"/>
      <c r="J35" s="77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5"/>
      <c r="B36" s="5"/>
      <c r="C36" s="89"/>
      <c r="D36" s="42"/>
      <c r="E36" s="42"/>
      <c r="F36" s="42"/>
      <c r="G36" s="42"/>
      <c r="H36" s="42"/>
      <c r="I36" s="42"/>
      <c r="J36" s="77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5"/>
      <c r="B37" s="5"/>
      <c r="C37" s="8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7:9" ht="12.75">
      <c r="G38" s="43"/>
      <c r="I38" s="43"/>
    </row>
    <row r="39" spans="3:14" ht="12.75">
      <c r="C39" s="90"/>
      <c r="D39" s="78"/>
      <c r="F39" s="43"/>
      <c r="G39" s="43"/>
      <c r="L39" s="43"/>
      <c r="M39" s="43"/>
      <c r="N39" s="43"/>
    </row>
    <row r="40" spans="4:13" ht="12.75">
      <c r="D40" s="79"/>
      <c r="M40" s="43"/>
    </row>
    <row r="48" ht="12.75">
      <c r="B48" s="13"/>
    </row>
    <row r="53" spans="7:14" ht="12.75">
      <c r="G53" s="80"/>
      <c r="I53" s="78"/>
      <c r="N53" s="80"/>
    </row>
    <row r="67" ht="12.75">
      <c r="G67" s="80"/>
    </row>
  </sheetData>
  <sheetProtection/>
  <mergeCells count="7">
    <mergeCell ref="J33:M33"/>
    <mergeCell ref="Q7:T7"/>
    <mergeCell ref="C7:K7"/>
    <mergeCell ref="A31:B31"/>
    <mergeCell ref="L7:P7"/>
    <mergeCell ref="A7:A13"/>
    <mergeCell ref="B7:B13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2020-04-29T12:02:20Z</cp:lastPrinted>
  <dcterms:created xsi:type="dcterms:W3CDTF">1996-10-08T23:32:33Z</dcterms:created>
  <dcterms:modified xsi:type="dcterms:W3CDTF">2020-05-05T11:20:58Z</dcterms:modified>
  <cp:category/>
  <cp:version/>
  <cp:contentType/>
  <cp:contentStatus/>
</cp:coreProperties>
</file>