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даток 2" sheetId="1" state="visible" r:id="rId2"/>
    <sheet name="Додаток 3" sheetId="2" state="visible" r:id="rId3"/>
  </sheets>
  <definedNames>
    <definedName function="false" hidden="false" localSheetId="0" name="_xlnm.Print_Area" vbProcedure="false">'Додаток 2'!$A$1:$P$49</definedName>
    <definedName function="false" hidden="false" localSheetId="1" name="_xlnm.Print_Area" vbProcedure="false">'Додаток 3'!$A$1:$Q$74</definedName>
  </definedName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J11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User: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K11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<sst xmlns="http://schemas.openxmlformats.org/spreadsheetml/2006/main" count="233" uniqueCount="122">
  <si>
    <t>Додаток 2</t>
  </si>
  <si>
    <t>до рішення районної у місті ради</t>
  </si>
  <si>
    <t>Від    24.10.2020      №  4</t>
  </si>
  <si>
    <t>Розподіл видатків бюджету району у місті на 2020 рік за Типовою програмною класифікацією видатків та кредитування місцевих бюджетів</t>
  </si>
  <si>
    <t>04201602000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</si>
  <si>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</si>
  <si>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</si>
  <si>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</si>
  <si>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</si>
  <si>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 Функціональної класифікації видатків та кредитування бюджету</t>
  </si>
  <si>
    <t>Найменування головного розпорядника коштів бюджету району у місті 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</si>
  <si>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 Загальний  фонд</t>
  </si>
  <si>
    <t>                                          Спеціальний фонд</t>
  </si>
  <si>
    <t>  Разом</t>
  </si>
  <si>
    <t>Усього</t>
  </si>
  <si>
    <t>видатки споживання</t>
  </si>
  <si>
    <t>          з них</t>
  </si>
  <si>
    <t>видатки розвитку</t>
  </si>
  <si>
    <t>у тому числі бюджет розвитку</t>
  </si>
  <si>
    <t> видатки розвитку</t>
  </si>
  <si>
    <t>оплата праці</t>
  </si>
  <si>
    <t>комунальні послуги та енергоносії</t>
  </si>
  <si>
    <t>0100</t>
  </si>
  <si>
    <t>Державне управління, всього</t>
  </si>
  <si>
    <t>0150</t>
  </si>
  <si>
    <t>0111</t>
  </si>
  <si>
    <t>0191</t>
  </si>
  <si>
    <t>0160</t>
  </si>
  <si>
    <t>Проведення місцевих виборів</t>
  </si>
  <si>
    <t>у тому числі:</t>
  </si>
  <si>
    <t>за рахунок  субвенції з міського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</si>
  <si>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3000</t>
  </si>
  <si>
    <t>Соціальний захист та соціальне забезпечення, всього</t>
  </si>
  <si>
    <t>у тому числі за рахунок субвенцій з міського бюджету 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</si>
  <si>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</si>
  <si>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</si>
  <si>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</si>
  <si>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</si>
  <si>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</si>
  <si>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3190</t>
  </si>
  <si>
    <t>Соціальний захист ветеранів війни та праці</t>
  </si>
  <si>
    <t>3240</t>
  </si>
  <si>
    <t>Інші заклади та заходи</t>
  </si>
  <si>
    <t>3242</t>
  </si>
  <si>
    <t>1090</t>
  </si>
  <si>
    <t>Інші заходи у сфері соціального захисту і соціального забезпечення</t>
  </si>
  <si>
    <t>4000</t>
  </si>
  <si>
    <t>0829</t>
  </si>
  <si>
    <t>Житлово-комунальне господарство</t>
  </si>
  <si>
    <t>0620</t>
  </si>
  <si>
    <t>Інша діяльність, пов"язана з експлуатацією об"єктів житлово-комунального господарства</t>
  </si>
  <si>
    <t>за рахунок субвенції з міського бюджету на фінансування переможців обласного конкурсу мікропроектів з енергоефективності та енергозбереження серед органів самоорганізації  населення та ОСББ</t>
  </si>
  <si>
    <t>Організація благоустрою населених пунктів</t>
  </si>
  <si>
    <t>за рахунок  субвенції з міського бюджету на поточний ремонт пам"ятників</t>
  </si>
  <si>
    <t>Всього:</t>
  </si>
  <si>
    <t>Голова районної у місті  ради</t>
  </si>
  <si>
    <t>А.В. Атаманенко</t>
  </si>
  <si>
    <t>Додаток 3</t>
  </si>
  <si>
    <t>від           24.10.2020      №  4          </t>
  </si>
  <si>
    <t>Розподіл видатків бюджету району у місті на 2020 рік </t>
  </si>
  <si>
    <t>Спеціальний фонд</t>
  </si>
  <si>
    <t>0100000</t>
  </si>
  <si>
    <t>Шевченківська районна у місті Дніпрі рада, всього: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</si>
  <si>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</si>
  <si>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</si>
  <si>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</si>
  <si>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0110191</t>
  </si>
  <si>
    <t>Соціальний захист та соціальне забезпечення</t>
  </si>
  <si>
    <t>0113121</t>
  </si>
  <si>
    <t>3121</t>
  </si>
  <si>
    <t>1040</t>
  </si>
  <si>
    <t>Утримання та забезпечення діяльності центрів соціальних служб для сім"ї, дітей та молоді </t>
  </si>
  <si>
    <t>0113133</t>
  </si>
  <si>
    <t>3133</t>
  </si>
  <si>
    <t>Інші заходи та заклади молодіжної політики</t>
  </si>
  <si>
    <t>0113192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</si>
  <si>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</si>
  <si>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</si>
  <si>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</si>
  <si>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</si>
  <si>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за рахунок  субвенції з міського бюджету на виконання доручень виборців депутатами районних у місті рад</t>
  </si>
  <si>
    <t>Культура і мистецтво</t>
  </si>
  <si>
    <t>4080</t>
  </si>
  <si>
    <t>Інші заклади та заходи в галузі культури і мистецтва</t>
  </si>
  <si>
    <t>0114082</t>
  </si>
  <si>
    <t>4082</t>
  </si>
  <si>
    <t>Інші заходи в галузі культури і мистецтва</t>
  </si>
  <si>
    <t>6000</t>
  </si>
  <si>
    <t>0116017</t>
  </si>
  <si>
    <t>6017</t>
  </si>
  <si>
    <t>Інші діяльність, пов"язана з експлуатацією об"єктів житлово-комунального господарства</t>
  </si>
  <si>
    <t>у тому числі за рахунок  субвенції з міського бюджету </t>
  </si>
  <si>
    <t>0900000</t>
  </si>
  <si>
    <t>Управління-служба у справах дітей Шевченківської районної у місті Дніпрі ради, всього</t>
  </si>
  <si>
    <t>0910150</t>
  </si>
  <si>
    <t>1000</t>
  </si>
  <si>
    <t>Освіта</t>
  </si>
  <si>
    <t>0911060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</si>
  <si>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</si>
  <si>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</si>
  <si>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</si>
  <si>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3110</t>
  </si>
  <si>
    <t>0913112</t>
  </si>
  <si>
    <t>3112</t>
  </si>
  <si>
    <t>Заходи державної політики з питань дітей та їх соціального захисту</t>
  </si>
  <si>
    <t>0913242</t>
  </si>
  <si>
    <t>1200000</t>
  </si>
  <si>
    <t>Відділ комунального господарства Шевченківської районної у місти Дніпрі ради, всього:</t>
  </si>
  <si>
    <t>1210150</t>
  </si>
  <si>
    <t>1213242</t>
  </si>
  <si>
    <t>за рахунок  субвенції з міського бюджету на виконання галузевих програм, затверджених міською та районними у місті радами</t>
  </si>
  <si>
    <t>1216030</t>
  </si>
  <si>
    <t>6030</t>
  </si>
  <si>
    <t>3700000</t>
  </si>
  <si>
    <t>Фінансове управління Шевченківської районної у місті Дніпрі ради, всього:</t>
  </si>
  <si>
    <t>3710150</t>
  </si>
  <si>
    <t>Голова  районної у місті  ради</t>
  </si>
  <si>
    <t>3011, 3031, 3032 з міського бюджету</t>
  </si>
  <si>
    <t>3220 гроші ходять за дитиною</t>
  </si>
  <si>
    <t>детские </t>
  </si>
  <si>
    <t>3021,3022 скраплений газ</t>
  </si>
  <si>
    <t>АУ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</si>
</sst>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0.00"/>
    <numFmt numFmtId="169" formatCode="0.000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6"/>
      <color rgb="FFFF0000"/>
      <name val="Arial Cyr"/>
      <family val="2"/>
      <charset val="204"/>
    </font>
    <font>
      <b val="true"/>
      <sz val="12"/>
      <name val="Arial Cyr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Arial Cyr"/>
      <family val="2"/>
      <charset val="204"/>
    </font>
    <font>
      <sz val="12"/>
      <name val="Arial Cyr"/>
      <family val="2"/>
      <charset val="204"/>
    </font>
    <font>
      <b val="true"/>
      <sz val="8"/>
      <color rgb="FF000000"/>
      <name val="Tahoma"/>
      <family val="2"/>
      <charset val="204"/>
    </font>
    <font>
      <b val="true"/>
      <i val="true"/>
      <sz val="12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sz val="14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 style="medium">
        <color rgb="FF1A1A1A"/>
      </top>
      <bottom style="medium">
        <color rgb="FF1A1A1A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№ 2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R92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75" zoomScaleNormal="75" zoomScalePageLayoutView="75" workbookViewId="0">
      <selection pane="topLeft" activeCell="N3" activeCellId="0" sqref="N3"/>
    </sheetView>
  </sheetViews>
  <sheetFormatPr defaultRowHeight="12.75"/>
  <cols>
    <col collapsed="false" hidden="false" max="1" min="1" style="1" width="18.1224489795918"/>
    <col collapsed="false" hidden="false" max="2" min="2" style="1" width="14.5510204081633"/>
    <col collapsed="false" hidden="false" max="3" min="3" style="1" width="15.5510204081633"/>
    <col collapsed="false" hidden="false" max="4" min="4" style="2" width="123.724489795918"/>
    <col collapsed="false" hidden="false" max="5" min="5" style="1" width="16.6938775510204"/>
    <col collapsed="false" hidden="false" max="6" min="6" style="1" width="15.4081632653061"/>
    <col collapsed="false" hidden="false" max="7" min="7" style="1" width="12.6989795918367"/>
    <col collapsed="false" hidden="false" max="8" min="8" style="1" width="12.4081632653061"/>
    <col collapsed="false" hidden="false" max="9" min="9" style="1" width="14.1275510204082"/>
    <col collapsed="false" hidden="false" max="10" min="10" style="1" width="10.9897959183673"/>
    <col collapsed="false" hidden="false" max="11" min="11" style="1" width="13.984693877551"/>
    <col collapsed="false" hidden="false" max="12" min="12" style="1" width="12.8418367346939"/>
    <col collapsed="false" hidden="false" max="13" min="13" style="1" width="12.2755102040816"/>
    <col collapsed="false" hidden="false" max="14" min="14" style="1" width="12.1326530612245"/>
    <col collapsed="false" hidden="false" max="15" min="15" style="1" width="11.9897959183673"/>
    <col collapsed="false" hidden="false" max="16" min="16" style="1" width="14.5510204081633"/>
    <col collapsed="false" hidden="false" max="17" min="17" style="3" width="9.13265306122449"/>
    <col collapsed="false" hidden="false" max="18" min="18" style="3" width="14.2755102040816"/>
    <col collapsed="false" hidden="false" max="257" min="19" style="3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N1" s="1" t="s">
        <v>0</v>
      </c>
    </row>
    <row r="2" customFormat="false" ht="12.75" hidden="false" customHeight="false" outlineLevel="0" collapsed="false">
      <c r="N2" s="1" t="s">
        <v>1</v>
      </c>
    </row>
    <row r="3" customFormat="false" ht="18.75" hidden="false" customHeight="true" outlineLevel="0" collapsed="false">
      <c r="A3" s="4"/>
      <c r="B3" s="4"/>
      <c r="N3" s="1" t="s">
        <v>2</v>
      </c>
    </row>
    <row r="6" customFormat="false" ht="30" hidden="false" customHeight="true" outlineLevel="0" collapsed="false">
      <c r="D6" s="5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customFormat="false" ht="20.25" hidden="false" customHeight="true" outlineLevel="0" collapsed="false">
      <c r="A7" s="6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customFormat="false" ht="15.75" hidden="false" customHeight="true" outlineLevel="0" collapsed="false">
      <c r="A8" s="8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customFormat="false" ht="15.75" hidden="false" customHeight="true" outlineLevel="0" collapsed="false">
      <c r="A9" s="9"/>
      <c r="P9" s="10" t="s">
        <v>6</v>
      </c>
    </row>
    <row r="10" customFormat="false" ht="18" hidden="false" customHeight="true" outlineLevel="0" collapsed="false">
      <c r="A10" s="11" t="s">
        <v>7</v>
      </c>
      <c r="B10" s="11" t="s">
        <v>8</v>
      </c>
      <c r="C10" s="11" t="s">
        <v>9</v>
      </c>
      <c r="D10" s="11" t="s">
        <v>10</v>
      </c>
      <c r="E10" s="12" t="s">
        <v>11</v>
      </c>
      <c r="F10" s="12"/>
      <c r="G10" s="12"/>
      <c r="H10" s="12"/>
      <c r="I10" s="12"/>
      <c r="J10" s="13" t="s">
        <v>12</v>
      </c>
      <c r="K10" s="13"/>
      <c r="L10" s="13"/>
      <c r="M10" s="13"/>
      <c r="N10" s="13"/>
      <c r="O10" s="13"/>
      <c r="P10" s="11" t="s">
        <v>13</v>
      </c>
    </row>
    <row r="11" customFormat="false" ht="15.75" hidden="false" customHeight="true" outlineLevel="0" collapsed="false">
      <c r="A11" s="11"/>
      <c r="B11" s="11"/>
      <c r="C11" s="11"/>
      <c r="D11" s="11"/>
      <c r="E11" s="11" t="s">
        <v>14</v>
      </c>
      <c r="F11" s="14" t="s">
        <v>15</v>
      </c>
      <c r="G11" s="15" t="s">
        <v>16</v>
      </c>
      <c r="H11" s="15"/>
      <c r="I11" s="11" t="s">
        <v>17</v>
      </c>
      <c r="J11" s="11" t="s">
        <v>14</v>
      </c>
      <c r="K11" s="14" t="s">
        <v>18</v>
      </c>
      <c r="L11" s="11" t="s">
        <v>15</v>
      </c>
      <c r="M11" s="16" t="s">
        <v>16</v>
      </c>
      <c r="N11" s="16"/>
      <c r="O11" s="11" t="s">
        <v>19</v>
      </c>
      <c r="P11" s="11"/>
    </row>
    <row r="12" customFormat="false" ht="12.75" hidden="false" customHeight="true" outlineLevel="0" collapsed="false">
      <c r="A12" s="11"/>
      <c r="B12" s="11"/>
      <c r="C12" s="11"/>
      <c r="D12" s="11"/>
      <c r="E12" s="11"/>
      <c r="F12" s="14"/>
      <c r="G12" s="11" t="s">
        <v>20</v>
      </c>
      <c r="H12" s="11" t="s">
        <v>21</v>
      </c>
      <c r="I12" s="11"/>
      <c r="J12" s="11"/>
      <c r="K12" s="14"/>
      <c r="L12" s="11"/>
      <c r="M12" s="11" t="s">
        <v>20</v>
      </c>
      <c r="N12" s="11" t="s">
        <v>21</v>
      </c>
      <c r="O12" s="11"/>
      <c r="P12" s="11"/>
    </row>
    <row r="13" customFormat="false" ht="183" hidden="false" customHeight="true" outlineLevel="0" collapsed="false">
      <c r="A13" s="11"/>
      <c r="B13" s="11"/>
      <c r="C13" s="11"/>
      <c r="D13" s="11"/>
      <c r="E13" s="11"/>
      <c r="F13" s="14"/>
      <c r="G13" s="11"/>
      <c r="H13" s="11"/>
      <c r="I13" s="11"/>
      <c r="J13" s="11"/>
      <c r="K13" s="14"/>
      <c r="L13" s="11"/>
      <c r="M13" s="11"/>
      <c r="N13" s="11"/>
      <c r="O13" s="11"/>
      <c r="P13" s="11"/>
      <c r="R13" s="17"/>
    </row>
    <row r="14" customFormat="false" ht="20.25" hidden="false" customHeight="true" outlineLevel="0" collapsed="false">
      <c r="A14" s="18" t="n">
        <v>1</v>
      </c>
      <c r="B14" s="18" t="n">
        <v>2</v>
      </c>
      <c r="C14" s="18" t="n">
        <v>3</v>
      </c>
      <c r="D14" s="18" t="n">
        <v>4</v>
      </c>
      <c r="E14" s="18" t="n">
        <v>5</v>
      </c>
      <c r="F14" s="18" t="n">
        <v>6</v>
      </c>
      <c r="G14" s="18" t="n">
        <v>7</v>
      </c>
      <c r="H14" s="18" t="n">
        <v>8</v>
      </c>
      <c r="I14" s="18" t="n">
        <v>9</v>
      </c>
      <c r="J14" s="18" t="n">
        <v>10</v>
      </c>
      <c r="K14" s="18" t="n">
        <v>11</v>
      </c>
      <c r="L14" s="18" t="n">
        <v>12</v>
      </c>
      <c r="M14" s="18" t="n">
        <v>13</v>
      </c>
      <c r="N14" s="18" t="n">
        <v>14</v>
      </c>
      <c r="O14" s="18" t="n">
        <v>15</v>
      </c>
      <c r="P14" s="18" t="n">
        <v>16</v>
      </c>
    </row>
    <row r="15" s="23" customFormat="true" ht="24" hidden="false" customHeight="true" outlineLevel="0" collapsed="false">
      <c r="A15" s="19"/>
      <c r="B15" s="19" t="s">
        <v>22</v>
      </c>
      <c r="C15" s="20"/>
      <c r="D15" s="21" t="s">
        <v>23</v>
      </c>
      <c r="E15" s="22" t="n">
        <f aca="false">E16+E17</f>
        <v>17376463</v>
      </c>
      <c r="F15" s="22" t="n">
        <f aca="false">F16+F17</f>
        <v>17376463</v>
      </c>
      <c r="G15" s="22" t="n">
        <f aca="false">G16+G17</f>
        <v>13148832</v>
      </c>
      <c r="H15" s="22" t="n">
        <f aca="false">H16+H17</f>
        <v>716445</v>
      </c>
      <c r="I15" s="22" t="n">
        <f aca="false">I16+I17</f>
        <v>0</v>
      </c>
      <c r="J15" s="22" t="n">
        <f aca="false">J16+J17</f>
        <v>0</v>
      </c>
      <c r="K15" s="22" t="n">
        <f aca="false">K16+K17</f>
        <v>0</v>
      </c>
      <c r="L15" s="22" t="n">
        <f aca="false">L16+L17</f>
        <v>0</v>
      </c>
      <c r="M15" s="22" t="n">
        <f aca="false">M16+M17</f>
        <v>0</v>
      </c>
      <c r="N15" s="22" t="n">
        <f aca="false">N16+N17</f>
        <v>0</v>
      </c>
      <c r="O15" s="22" t="n">
        <f aca="false">O16+O17</f>
        <v>0</v>
      </c>
      <c r="P15" s="22" t="n">
        <f aca="false">P16+P17</f>
        <v>17376463</v>
      </c>
    </row>
    <row r="16" customFormat="false" ht="47.25" hidden="false" customHeight="true" outlineLevel="0" collapsed="false">
      <c r="A16" s="24"/>
      <c r="B16" s="24" t="s">
        <v>24</v>
      </c>
      <c r="C16" s="24" t="s">
        <v>25</v>
      </c>
      <c r="D16" s="25" t="str">
        <f aca="false">'Додаток 3'!E19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6" s="26" t="n">
        <f aca="false">'Додаток 3'!F19+'Додаток 3'!F47+'Додаток 3'!F58+'Додаток 3'!F71</f>
        <v>17364563</v>
      </c>
      <c r="F16" s="26" t="n">
        <f aca="false">'Додаток 3'!G19+'Додаток 3'!G47+'Додаток 3'!G58+'Додаток 3'!G71</f>
        <v>17364563</v>
      </c>
      <c r="G16" s="26" t="n">
        <f aca="false">'Додаток 3'!H19+'Додаток 3'!H47+'Додаток 3'!H58+'Додаток 3'!H71</f>
        <v>13148832</v>
      </c>
      <c r="H16" s="26" t="n">
        <f aca="false">'Додаток 3'!I19+'Додаток 3'!I47+'Додаток 3'!I58+'Додаток 3'!I71</f>
        <v>716445</v>
      </c>
      <c r="I16" s="26" t="n">
        <f aca="false">'Додаток 3'!J19+'Додаток 3'!J47+'Додаток 3'!J58+'Додаток 3'!J71</f>
        <v>0</v>
      </c>
      <c r="J16" s="26" t="n">
        <f aca="false">'Додаток 3'!K19+'Додаток 3'!K47+'Додаток 3'!K58+'Додаток 3'!K71</f>
        <v>0</v>
      </c>
      <c r="K16" s="26" t="n">
        <f aca="false">'Додаток 3'!L19+'Додаток 3'!L47+'Додаток 3'!L58+'Додаток 3'!L71</f>
        <v>0</v>
      </c>
      <c r="L16" s="26" t="n">
        <f aca="false">'Додаток 3'!M19+'Додаток 3'!M47+'Додаток 3'!M58+'Додаток 3'!M71</f>
        <v>0</v>
      </c>
      <c r="M16" s="26" t="n">
        <f aca="false">'Додаток 3'!N19+'Додаток 3'!N47+'Додаток 3'!N58+'Додаток 3'!N71</f>
        <v>0</v>
      </c>
      <c r="N16" s="26" t="n">
        <f aca="false">'Додаток 3'!O19+'Додаток 3'!O47+'Додаток 3'!O58+'Додаток 3'!O71</f>
        <v>0</v>
      </c>
      <c r="O16" s="26" t="n">
        <f aca="false">'Додаток 3'!P19+'Додаток 3'!P47+'Додаток 3'!P58+'Додаток 3'!P71</f>
        <v>0</v>
      </c>
      <c r="P16" s="26" t="n">
        <f aca="false">'Додаток 3'!Q19+'Додаток 3'!Q47+'Додаток 3'!Q58+'Додаток 3'!Q71</f>
        <v>17364563</v>
      </c>
    </row>
    <row r="17" customFormat="false" ht="35.25" hidden="false" customHeight="true" outlineLevel="0" collapsed="false">
      <c r="A17" s="24"/>
      <c r="B17" s="24" t="s">
        <v>26</v>
      </c>
      <c r="C17" s="24" t="s">
        <v>27</v>
      </c>
      <c r="D17" s="25" t="s">
        <v>28</v>
      </c>
      <c r="E17" s="26" t="n">
        <f aca="false">'Додаток 3'!F20</f>
        <v>11900</v>
      </c>
      <c r="F17" s="26" t="n">
        <f aca="false">'Додаток 3'!G20</f>
        <v>11900</v>
      </c>
      <c r="G17" s="26" t="n">
        <f aca="false">'Додаток 3'!H20</f>
        <v>0</v>
      </c>
      <c r="H17" s="26" t="n">
        <f aca="false">'Додаток 3'!I20</f>
        <v>0</v>
      </c>
      <c r="I17" s="26" t="n">
        <f aca="false">'Додаток 3'!J20</f>
        <v>0</v>
      </c>
      <c r="J17" s="26" t="n">
        <f aca="false">'Додаток 3'!K20</f>
        <v>0</v>
      </c>
      <c r="K17" s="26" t="n">
        <f aca="false">'Додаток 3'!L20</f>
        <v>0</v>
      </c>
      <c r="L17" s="26" t="n">
        <f aca="false">'Додаток 3'!M20</f>
        <v>0</v>
      </c>
      <c r="M17" s="26" t="n">
        <f aca="false">'Додаток 3'!N20</f>
        <v>0</v>
      </c>
      <c r="N17" s="26" t="n">
        <f aca="false">'Додаток 3'!O20</f>
        <v>0</v>
      </c>
      <c r="O17" s="26" t="n">
        <f aca="false">'Додаток 3'!P20</f>
        <v>0</v>
      </c>
      <c r="P17" s="26" t="n">
        <f aca="false">'Додаток 3'!Q20</f>
        <v>11900</v>
      </c>
    </row>
    <row r="18" customFormat="false" ht="23.25" hidden="false" customHeight="true" outlineLevel="0" collapsed="false">
      <c r="A18" s="24"/>
      <c r="B18" s="24"/>
      <c r="C18" s="24"/>
      <c r="D18" s="27" t="s">
        <v>29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customFormat="false" ht="37.5" hidden="false" customHeight="true" outlineLevel="0" collapsed="false">
      <c r="A19" s="24"/>
      <c r="B19" s="24"/>
      <c r="C19" s="24"/>
      <c r="D19" s="28" t="s">
        <v>30</v>
      </c>
      <c r="E19" s="26" t="n">
        <f aca="false">F19</f>
        <v>11900</v>
      </c>
      <c r="F19" s="26" t="n">
        <f aca="false">'Додаток 3'!G22</f>
        <v>11900</v>
      </c>
      <c r="G19" s="26" t="n">
        <v>0</v>
      </c>
      <c r="H19" s="26" t="n">
        <v>0</v>
      </c>
      <c r="I19" s="26" t="n">
        <v>0</v>
      </c>
      <c r="J19" s="26" t="n">
        <v>0</v>
      </c>
      <c r="K19" s="26" t="n">
        <v>0</v>
      </c>
      <c r="L19" s="26" t="n">
        <v>0</v>
      </c>
      <c r="M19" s="26" t="n">
        <v>0</v>
      </c>
      <c r="N19" s="26" t="n">
        <v>0</v>
      </c>
      <c r="O19" s="26" t="n">
        <v>0</v>
      </c>
      <c r="P19" s="26" t="n">
        <f aca="false">'Додаток 3'!Q22</f>
        <v>11900</v>
      </c>
    </row>
    <row r="20" s="29" customFormat="true" ht="24.75" hidden="false" customHeight="true" outlineLevel="0" collapsed="false">
      <c r="A20" s="19"/>
      <c r="B20" s="19" t="s">
        <v>31</v>
      </c>
      <c r="C20" s="19"/>
      <c r="D20" s="21" t="s">
        <v>32</v>
      </c>
      <c r="E20" s="22" t="n">
        <f aca="false">E22+E24+E26+E28+E30</f>
        <v>3646623</v>
      </c>
      <c r="F20" s="22" t="n">
        <f aca="false">F22+F24+F26+F28+F30</f>
        <v>3646623</v>
      </c>
      <c r="G20" s="22" t="n">
        <f aca="false">G22+G24+G26+G28+G30</f>
        <v>2037084</v>
      </c>
      <c r="H20" s="22" t="n">
        <f aca="false">H22+H24+H26+H28+H30</f>
        <v>70700</v>
      </c>
      <c r="I20" s="22" t="n">
        <f aca="false">I22+I24+I26+I28+I30</f>
        <v>0</v>
      </c>
      <c r="J20" s="22" t="n">
        <f aca="false">J22+J24+J26+J28+J30</f>
        <v>0</v>
      </c>
      <c r="K20" s="22" t="n">
        <f aca="false">K22+K24+K26+K28+K30</f>
        <v>0</v>
      </c>
      <c r="L20" s="22" t="n">
        <f aca="false">L22+L24+L26+L28+L30</f>
        <v>0</v>
      </c>
      <c r="M20" s="22" t="n">
        <f aca="false">M22+M24+M26+M28+M30</f>
        <v>0</v>
      </c>
      <c r="N20" s="22" t="n">
        <f aca="false">N22+N24+N26+N28+N30</f>
        <v>0</v>
      </c>
      <c r="O20" s="22" t="n">
        <f aca="false">O22+O24+O26+O28+O30</f>
        <v>0</v>
      </c>
      <c r="P20" s="22" t="n">
        <f aca="false">P22+P24+P26+P28+P30</f>
        <v>3646623</v>
      </c>
    </row>
    <row r="21" customFormat="false" ht="18.75" hidden="true" customHeight="true" outlineLevel="0" collapsed="false">
      <c r="A21" s="30"/>
      <c r="B21" s="11"/>
      <c r="C21" s="24"/>
      <c r="D21" s="25" t="s">
        <v>33</v>
      </c>
      <c r="E21" s="26" t="e">
        <f aca="false">'Додаток 3'!$DP$120</f>
        <v>#REF!</v>
      </c>
      <c r="F21" s="26" t="e">
        <f aca="false">'Додаток 3'!$DP$120</f>
        <v>#REF!</v>
      </c>
      <c r="G21" s="26" t="e">
        <f aca="false">'Додаток 3'!$DP$120</f>
        <v>#REF!</v>
      </c>
      <c r="H21" s="26" t="n">
        <v>0</v>
      </c>
      <c r="I21" s="26" t="n">
        <v>0</v>
      </c>
      <c r="J21" s="26" t="n">
        <v>0</v>
      </c>
      <c r="K21" s="26" t="e">
        <f aca="false">'Додаток 3'!$DP$120</f>
        <v>#REF!</v>
      </c>
      <c r="L21" s="26" t="n">
        <v>0</v>
      </c>
      <c r="M21" s="26" t="n">
        <v>0</v>
      </c>
      <c r="N21" s="26" t="n">
        <v>0</v>
      </c>
      <c r="O21" s="26" t="n">
        <v>0</v>
      </c>
      <c r="P21" s="26" t="e">
        <f aca="false">E21+J21</f>
        <v>#REF!</v>
      </c>
    </row>
    <row r="22" s="33" customFormat="true" ht="20.25" hidden="false" customHeight="true" outlineLevel="0" collapsed="false">
      <c r="A22" s="31"/>
      <c r="B22" s="32" t="n">
        <v>3110</v>
      </c>
      <c r="C22" s="19"/>
      <c r="D22" s="21" t="s">
        <v>34</v>
      </c>
      <c r="E22" s="22" t="n">
        <f aca="false">E23</f>
        <v>23200</v>
      </c>
      <c r="F22" s="22" t="n">
        <f aca="false">F23</f>
        <v>23200</v>
      </c>
      <c r="G22" s="22" t="n">
        <f aca="false">G23</f>
        <v>0</v>
      </c>
      <c r="H22" s="22" t="n">
        <f aca="false">H23</f>
        <v>0</v>
      </c>
      <c r="I22" s="22" t="n">
        <f aca="false">I23</f>
        <v>0</v>
      </c>
      <c r="J22" s="22" t="n">
        <f aca="false">J23</f>
        <v>0</v>
      </c>
      <c r="K22" s="22" t="n">
        <f aca="false">K23</f>
        <v>0</v>
      </c>
      <c r="L22" s="22" t="n">
        <f aca="false">L23</f>
        <v>0</v>
      </c>
      <c r="M22" s="22" t="n">
        <f aca="false">M23</f>
        <v>0</v>
      </c>
      <c r="N22" s="22" t="n">
        <f aca="false">N23</f>
        <v>0</v>
      </c>
      <c r="O22" s="22" t="n">
        <f aca="false">O23</f>
        <v>0</v>
      </c>
      <c r="P22" s="22" t="n">
        <f aca="false">E22+J22</f>
        <v>23200</v>
      </c>
    </row>
    <row r="23" customFormat="false" ht="18" hidden="false" customHeight="true" outlineLevel="0" collapsed="false">
      <c r="A23" s="30"/>
      <c r="B23" s="30" t="str">
        <f aca="false">'Додаток 3'!C52</f>
        <v>3112</v>
      </c>
      <c r="C23" s="30" t="str">
        <f aca="false">'Додаток 3'!D52</f>
        <v>1040</v>
      </c>
      <c r="D23" s="34" t="str">
        <f aca="false">'Додаток 3'!E52</f>
        <v>Заходи державної політики з питань дітей та їх соціального захисту</v>
      </c>
      <c r="E23" s="26" t="n">
        <f aca="false">'Додаток 3'!F52</f>
        <v>23200</v>
      </c>
      <c r="F23" s="26" t="n">
        <f aca="false">'Додаток 3'!G52</f>
        <v>23200</v>
      </c>
      <c r="G23" s="26" t="n">
        <f aca="false">'Додаток 3'!H52</f>
        <v>0</v>
      </c>
      <c r="H23" s="26" t="n">
        <f aca="false">'Додаток 3'!I52</f>
        <v>0</v>
      </c>
      <c r="I23" s="26" t="n">
        <f aca="false">'Додаток 3'!J52</f>
        <v>0</v>
      </c>
      <c r="J23" s="26" t="n">
        <f aca="false">'Додаток 3'!K52</f>
        <v>0</v>
      </c>
      <c r="K23" s="26" t="n">
        <f aca="false">'Додаток 3'!L52</f>
        <v>0</v>
      </c>
      <c r="L23" s="26" t="n">
        <f aca="false">'Додаток 3'!M52</f>
        <v>0</v>
      </c>
      <c r="M23" s="26" t="n">
        <f aca="false">'Додаток 3'!N52</f>
        <v>0</v>
      </c>
      <c r="N23" s="26" t="n">
        <f aca="false">'Додаток 3'!O52</f>
        <v>0</v>
      </c>
      <c r="O23" s="26" t="n">
        <f aca="false">'Додаток 3'!P52</f>
        <v>0</v>
      </c>
      <c r="P23" s="26" t="n">
        <f aca="false">E23+J23</f>
        <v>23200</v>
      </c>
    </row>
    <row r="24" s="33" customFormat="true" ht="23.25" hidden="false" customHeight="true" outlineLevel="0" collapsed="false">
      <c r="A24" s="31"/>
      <c r="B24" s="31" t="s">
        <v>35</v>
      </c>
      <c r="C24" s="31"/>
      <c r="D24" s="35" t="s">
        <v>36</v>
      </c>
      <c r="E24" s="22" t="n">
        <f aca="false">E25</f>
        <v>2561870</v>
      </c>
      <c r="F24" s="22" t="n">
        <f aca="false">F25</f>
        <v>2561870</v>
      </c>
      <c r="G24" s="22" t="n">
        <f aca="false">G25</f>
        <v>2037084</v>
      </c>
      <c r="H24" s="22" t="n">
        <f aca="false">H25</f>
        <v>70700</v>
      </c>
      <c r="I24" s="22" t="n">
        <f aca="false">I25</f>
        <v>0</v>
      </c>
      <c r="J24" s="22" t="n">
        <f aca="false">J25</f>
        <v>0</v>
      </c>
      <c r="K24" s="22" t="n">
        <f aca="false">K25</f>
        <v>0</v>
      </c>
      <c r="L24" s="22" t="n">
        <f aca="false">L25</f>
        <v>0</v>
      </c>
      <c r="M24" s="22" t="n">
        <f aca="false">M25</f>
        <v>0</v>
      </c>
      <c r="N24" s="22" t="n">
        <f aca="false">N25</f>
        <v>0</v>
      </c>
      <c r="O24" s="22" t="n">
        <f aca="false">O25</f>
        <v>0</v>
      </c>
      <c r="P24" s="22" t="n">
        <f aca="false">E24+J24</f>
        <v>2561870</v>
      </c>
    </row>
    <row r="25" customFormat="false" ht="18" hidden="false" customHeight="true" outlineLevel="0" collapsed="false">
      <c r="A25" s="30"/>
      <c r="B25" s="30" t="str">
        <f aca="false">'Додаток 3'!C25</f>
        <v>3121</v>
      </c>
      <c r="C25" s="30" t="str">
        <f aca="false">'Додаток 3'!D25</f>
        <v>1040</v>
      </c>
      <c r="D25" s="25" t="str">
        <f aca="false">'Додаток 3'!E25</f>
        <v>Утримання та забезпечення діяльності центрів соціальних служб для сім"ї, дітей та молоді </v>
      </c>
      <c r="E25" s="26" t="n">
        <f aca="false">'Додаток 3'!F25</f>
        <v>2561870</v>
      </c>
      <c r="F25" s="26" t="n">
        <f aca="false">'Додаток 3'!G25</f>
        <v>2561870</v>
      </c>
      <c r="G25" s="26" t="n">
        <f aca="false">'Додаток 3'!H25</f>
        <v>2037084</v>
      </c>
      <c r="H25" s="26" t="n">
        <f aca="false">'Додаток 3'!I25</f>
        <v>70700</v>
      </c>
      <c r="I25" s="26" t="n">
        <f aca="false">'Додаток 3'!J25</f>
        <v>0</v>
      </c>
      <c r="J25" s="26" t="n">
        <f aca="false">'Додаток 3'!K25</f>
        <v>0</v>
      </c>
      <c r="K25" s="26" t="n">
        <f aca="false">'Додаток 3'!L25</f>
        <v>0</v>
      </c>
      <c r="L25" s="26" t="n">
        <f aca="false">'Додаток 3'!M25</f>
        <v>0</v>
      </c>
      <c r="M25" s="26" t="n">
        <f aca="false">'Додаток 3'!N25</f>
        <v>0</v>
      </c>
      <c r="N25" s="26" t="n">
        <f aca="false">'Додаток 3'!O25</f>
        <v>0</v>
      </c>
      <c r="O25" s="26" t="n">
        <f aca="false">'Додаток 3'!P25</f>
        <v>0</v>
      </c>
      <c r="P25" s="26" t="n">
        <f aca="false">E25+J25</f>
        <v>2561870</v>
      </c>
    </row>
    <row r="26" s="33" customFormat="true" ht="19.5" hidden="false" customHeight="true" outlineLevel="0" collapsed="false">
      <c r="A26" s="31"/>
      <c r="B26" s="31" t="s">
        <v>37</v>
      </c>
      <c r="C26" s="31"/>
      <c r="D26" s="35" t="s">
        <v>38</v>
      </c>
      <c r="E26" s="22" t="n">
        <f aca="false">E27</f>
        <v>8100</v>
      </c>
      <c r="F26" s="22" t="n">
        <f aca="false">F27</f>
        <v>8100</v>
      </c>
      <c r="G26" s="22" t="n">
        <f aca="false">G27</f>
        <v>0</v>
      </c>
      <c r="H26" s="22" t="n">
        <f aca="false">H27</f>
        <v>0</v>
      </c>
      <c r="I26" s="22" t="n">
        <f aca="false">I27</f>
        <v>0</v>
      </c>
      <c r="J26" s="22" t="n">
        <f aca="false">J27</f>
        <v>0</v>
      </c>
      <c r="K26" s="22" t="n">
        <f aca="false">K27</f>
        <v>0</v>
      </c>
      <c r="L26" s="22" t="n">
        <f aca="false">L27</f>
        <v>0</v>
      </c>
      <c r="M26" s="22" t="n">
        <f aca="false">M27</f>
        <v>0</v>
      </c>
      <c r="N26" s="22" t="n">
        <f aca="false">N27</f>
        <v>0</v>
      </c>
      <c r="O26" s="22" t="n">
        <f aca="false">O27</f>
        <v>0</v>
      </c>
      <c r="P26" s="22" t="n">
        <f aca="false">E26+J26</f>
        <v>8100</v>
      </c>
    </row>
    <row r="27" customFormat="false" ht="18" hidden="false" customHeight="true" outlineLevel="0" collapsed="false">
      <c r="A27" s="30"/>
      <c r="B27" s="30" t="str">
        <f aca="false">'Додаток 3'!C27</f>
        <v>3133</v>
      </c>
      <c r="C27" s="30" t="str">
        <f aca="false">'Додаток 3'!D27</f>
        <v>1040</v>
      </c>
      <c r="D27" s="34" t="str">
        <f aca="false">'Додаток 3'!E27</f>
        <v>Інші заходи та заклади молодіжної політики</v>
      </c>
      <c r="E27" s="26" t="n">
        <f aca="false">'Додаток 3'!F27</f>
        <v>8100</v>
      </c>
      <c r="F27" s="26" t="n">
        <f aca="false">'Додаток 3'!G27</f>
        <v>8100</v>
      </c>
      <c r="G27" s="26" t="n">
        <f aca="false">'Додаток 3'!H27</f>
        <v>0</v>
      </c>
      <c r="H27" s="26" t="n">
        <f aca="false">'Додаток 3'!I27</f>
        <v>0</v>
      </c>
      <c r="I27" s="26" t="n">
        <f aca="false">'Додаток 3'!J27</f>
        <v>0</v>
      </c>
      <c r="J27" s="26" t="n">
        <f aca="false">'Додаток 3'!K27</f>
        <v>0</v>
      </c>
      <c r="K27" s="26" t="n">
        <f aca="false">'Додаток 3'!L27</f>
        <v>0</v>
      </c>
      <c r="L27" s="26" t="n">
        <f aca="false">'Додаток 3'!M27</f>
        <v>0</v>
      </c>
      <c r="M27" s="26" t="n">
        <f aca="false">'Додаток 3'!N27</f>
        <v>0</v>
      </c>
      <c r="N27" s="26" t="n">
        <f aca="false">'Додаток 3'!O27</f>
        <v>0</v>
      </c>
      <c r="O27" s="26" t="n">
        <f aca="false">'Додаток 3'!P27</f>
        <v>0</v>
      </c>
      <c r="P27" s="26" t="n">
        <f aca="false">E27+J27</f>
        <v>8100</v>
      </c>
    </row>
    <row r="28" s="33" customFormat="true" ht="22.5" hidden="false" customHeight="true" outlineLevel="0" collapsed="false">
      <c r="A28" s="31"/>
      <c r="B28" s="31" t="s">
        <v>39</v>
      </c>
      <c r="C28" s="31"/>
      <c r="D28" s="35" t="s">
        <v>40</v>
      </c>
      <c r="E28" s="22" t="n">
        <f aca="false">E29</f>
        <v>212563</v>
      </c>
      <c r="F28" s="22" t="n">
        <f aca="false">F29</f>
        <v>212563</v>
      </c>
      <c r="G28" s="22" t="n">
        <f aca="false">G29</f>
        <v>0</v>
      </c>
      <c r="H28" s="22" t="n">
        <f aca="false">H29</f>
        <v>0</v>
      </c>
      <c r="I28" s="22" t="n">
        <f aca="false">I29</f>
        <v>0</v>
      </c>
      <c r="J28" s="22" t="n">
        <f aca="false">J29</f>
        <v>0</v>
      </c>
      <c r="K28" s="22" t="n">
        <f aca="false">K29</f>
        <v>0</v>
      </c>
      <c r="L28" s="22" t="n">
        <f aca="false">L29</f>
        <v>0</v>
      </c>
      <c r="M28" s="22" t="n">
        <f aca="false">M29</f>
        <v>0</v>
      </c>
      <c r="N28" s="22" t="n">
        <f aca="false">N29</f>
        <v>0</v>
      </c>
      <c r="O28" s="22" t="n">
        <f aca="false">O29</f>
        <v>0</v>
      </c>
      <c r="P28" s="22" t="n">
        <f aca="false">P29</f>
        <v>212563</v>
      </c>
    </row>
    <row r="29" customFormat="false" ht="39" hidden="false" customHeight="true" outlineLevel="0" collapsed="false">
      <c r="A29" s="24"/>
      <c r="B29" s="26" t="str">
        <f aca="false">'Додаток 3'!C29</f>
        <v>3192</v>
      </c>
      <c r="C29" s="26" t="str">
        <f aca="false">'Додаток 3'!D29</f>
        <v>1030</v>
      </c>
      <c r="D29" s="36" t="str">
        <f aca="false">'Додаток 3'!E29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29" s="26" t="n">
        <f aca="false">'Додаток 3'!F29</f>
        <v>212563</v>
      </c>
      <c r="F29" s="26" t="n">
        <f aca="false">'Додаток 3'!G29</f>
        <v>212563</v>
      </c>
      <c r="G29" s="26" t="n">
        <f aca="false">'Додаток 3'!H29</f>
        <v>0</v>
      </c>
      <c r="H29" s="26" t="n">
        <f aca="false">'Додаток 3'!I29</f>
        <v>0</v>
      </c>
      <c r="I29" s="26" t="n">
        <f aca="false">'Додаток 3'!J29</f>
        <v>0</v>
      </c>
      <c r="J29" s="26" t="n">
        <f aca="false">'Додаток 3'!K29</f>
        <v>0</v>
      </c>
      <c r="K29" s="26" t="n">
        <f aca="false">'Додаток 3'!L29</f>
        <v>0</v>
      </c>
      <c r="L29" s="26" t="n">
        <f aca="false">'Додаток 3'!M29</f>
        <v>0</v>
      </c>
      <c r="M29" s="26" t="n">
        <f aca="false">'Додаток 3'!N29</f>
        <v>0</v>
      </c>
      <c r="N29" s="26" t="n">
        <f aca="false">'Додаток 3'!O29</f>
        <v>0</v>
      </c>
      <c r="O29" s="26" t="n">
        <f aca="false">'Додаток 3'!P29</f>
        <v>0</v>
      </c>
      <c r="P29" s="26" t="n">
        <f aca="false">'Додаток 3'!Q29</f>
        <v>212563</v>
      </c>
    </row>
    <row r="30" customFormat="false" ht="21" hidden="false" customHeight="true" outlineLevel="0" collapsed="false">
      <c r="A30" s="24"/>
      <c r="B30" s="31" t="s">
        <v>41</v>
      </c>
      <c r="C30" s="37"/>
      <c r="D30" s="38" t="s">
        <v>42</v>
      </c>
      <c r="E30" s="22" t="n">
        <f aca="false">E31</f>
        <v>840890</v>
      </c>
      <c r="F30" s="22" t="n">
        <f aca="false">F31</f>
        <v>840890</v>
      </c>
      <c r="G30" s="22" t="n">
        <f aca="false">G31</f>
        <v>0</v>
      </c>
      <c r="H30" s="22" t="n">
        <f aca="false">H31</f>
        <v>0</v>
      </c>
      <c r="I30" s="22" t="n">
        <f aca="false">I31</f>
        <v>0</v>
      </c>
      <c r="J30" s="22" t="n">
        <f aca="false">J31</f>
        <v>0</v>
      </c>
      <c r="K30" s="22" t="n">
        <f aca="false">K31</f>
        <v>0</v>
      </c>
      <c r="L30" s="22" t="n">
        <f aca="false">L31</f>
        <v>0</v>
      </c>
      <c r="M30" s="22" t="n">
        <f aca="false">M31</f>
        <v>0</v>
      </c>
      <c r="N30" s="22" t="n">
        <f aca="false">N31</f>
        <v>0</v>
      </c>
      <c r="O30" s="22" t="n">
        <f aca="false">O31</f>
        <v>0</v>
      </c>
      <c r="P30" s="22" t="n">
        <f aca="false">P31</f>
        <v>840890</v>
      </c>
    </row>
    <row r="31" customFormat="false" ht="21" hidden="false" customHeight="true" outlineLevel="0" collapsed="false">
      <c r="A31" s="24"/>
      <c r="B31" s="30" t="s">
        <v>43</v>
      </c>
      <c r="C31" s="24" t="s">
        <v>44</v>
      </c>
      <c r="D31" s="25" t="s">
        <v>45</v>
      </c>
      <c r="E31" s="26" t="n">
        <f aca="false">F31</f>
        <v>840890</v>
      </c>
      <c r="F31" s="26" t="n">
        <f aca="false">'Додаток 3'!G31+'Додаток 3'!G54+'Додаток 3'!G61</f>
        <v>840890</v>
      </c>
      <c r="G31" s="26" t="n">
        <f aca="false">'Додаток 3'!H31+'Додаток 3'!H54+'Додаток 3'!H61</f>
        <v>0</v>
      </c>
      <c r="H31" s="26" t="n">
        <f aca="false">'Додаток 3'!I31+'Додаток 3'!I54+'Додаток 3'!I61</f>
        <v>0</v>
      </c>
      <c r="I31" s="26" t="n">
        <f aca="false">'Додаток 3'!J31+'Додаток 3'!J54+'Додаток 3'!J61</f>
        <v>0</v>
      </c>
      <c r="J31" s="26" t="n">
        <f aca="false">'Додаток 3'!K31+'Додаток 3'!K54+'Додаток 3'!K61</f>
        <v>0</v>
      </c>
      <c r="K31" s="26" t="n">
        <f aca="false">'Додаток 3'!L31+'Додаток 3'!L54+'Додаток 3'!L61</f>
        <v>0</v>
      </c>
      <c r="L31" s="26" t="n">
        <f aca="false">'Додаток 3'!M31+'Додаток 3'!M54+'Додаток 3'!M61</f>
        <v>0</v>
      </c>
      <c r="M31" s="26" t="n">
        <f aca="false">'Додаток 3'!N31+'Додаток 3'!N54+'Додаток 3'!N61</f>
        <v>0</v>
      </c>
      <c r="N31" s="26" t="n">
        <f aca="false">'Додаток 3'!O31+'Додаток 3'!O54+'Додаток 3'!O61</f>
        <v>0</v>
      </c>
      <c r="O31" s="26" t="n">
        <f aca="false">'Додаток 3'!P31+'Додаток 3'!P54+'Додаток 3'!P61</f>
        <v>0</v>
      </c>
      <c r="P31" s="26" t="n">
        <f aca="false">'Додаток 3'!Q31+'Додаток 3'!Q54+'Додаток 3'!Q61</f>
        <v>840890</v>
      </c>
    </row>
    <row r="32" s="41" customFormat="true" ht="26.25" hidden="false" customHeight="true" outlineLevel="0" collapsed="false">
      <c r="A32" s="39"/>
      <c r="B32" s="40"/>
      <c r="C32" s="40"/>
      <c r="D32" s="27" t="s">
        <v>29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customFormat="false" ht="33" hidden="false" customHeight="true" outlineLevel="0" collapsed="false">
      <c r="A33" s="39"/>
      <c r="B33" s="30"/>
      <c r="C33" s="24"/>
      <c r="D33" s="27" t="str">
        <f aca="false">'Додаток 3'!E33</f>
        <v>за рахунок  субвенції з міського бюджету на виконання доручень виборців депутатами районних у місті рад</v>
      </c>
      <c r="E33" s="26" t="n">
        <f aca="false">F33+G33+H33+I33</f>
        <v>420000</v>
      </c>
      <c r="F33" s="26" t="n">
        <f aca="false">'Додаток 3'!G33</f>
        <v>420000</v>
      </c>
      <c r="G33" s="26" t="n">
        <f aca="false">'Додаток 3'!H33</f>
        <v>0</v>
      </c>
      <c r="H33" s="26" t="n">
        <f aca="false">'Додаток 3'!I33</f>
        <v>0</v>
      </c>
      <c r="I33" s="26" t="n">
        <f aca="false">'Додаток 3'!J33</f>
        <v>0</v>
      </c>
      <c r="J33" s="26" t="n">
        <f aca="false">'Додаток 3'!K33</f>
        <v>0</v>
      </c>
      <c r="K33" s="26" t="n">
        <f aca="false">'Додаток 3'!L33</f>
        <v>0</v>
      </c>
      <c r="L33" s="26" t="n">
        <f aca="false">'Додаток 3'!M33</f>
        <v>0</v>
      </c>
      <c r="M33" s="26" t="n">
        <f aca="false">'Додаток 3'!N33</f>
        <v>0</v>
      </c>
      <c r="N33" s="26" t="n">
        <f aca="false">'Додаток 3'!O33</f>
        <v>0</v>
      </c>
      <c r="O33" s="26" t="n">
        <f aca="false">'Додаток 3'!P33</f>
        <v>0</v>
      </c>
      <c r="P33" s="26" t="n">
        <f aca="false">'Додаток 3'!Q33</f>
        <v>420000</v>
      </c>
    </row>
    <row r="34" customFormat="false" ht="40.5" hidden="false" customHeight="true" outlineLevel="0" collapsed="false">
      <c r="A34" s="39"/>
      <c r="B34" s="30"/>
      <c r="C34" s="24"/>
      <c r="D34" s="28" t="str">
        <f aca="false">'Додаток 3'!E63</f>
        <v>за рахунок  субвенції з міського бюджету на виконання галузевих програм, затверджених міською та районними у місті радами</v>
      </c>
      <c r="E34" s="26" t="n">
        <f aca="false">F34+G34+H34+I34</f>
        <v>333290</v>
      </c>
      <c r="F34" s="26" t="n">
        <f aca="false">'Додаток 3'!G63</f>
        <v>333290</v>
      </c>
      <c r="G34" s="26" t="n">
        <f aca="false">'Додаток 3'!H63</f>
        <v>0</v>
      </c>
      <c r="H34" s="26" t="n">
        <f aca="false">'Додаток 3'!I63</f>
        <v>0</v>
      </c>
      <c r="I34" s="26" t="n">
        <f aca="false">'Додаток 3'!J63</f>
        <v>0</v>
      </c>
      <c r="J34" s="26" t="n">
        <f aca="false">'Додаток 3'!K63</f>
        <v>0</v>
      </c>
      <c r="K34" s="26" t="n">
        <f aca="false">'Додаток 3'!L63</f>
        <v>0</v>
      </c>
      <c r="L34" s="26" t="n">
        <f aca="false">'Додаток 3'!M63</f>
        <v>0</v>
      </c>
      <c r="M34" s="26" t="n">
        <f aca="false">'Додаток 3'!N63</f>
        <v>0</v>
      </c>
      <c r="N34" s="26" t="n">
        <f aca="false">'Додаток 3'!O63</f>
        <v>0</v>
      </c>
      <c r="O34" s="26" t="n">
        <f aca="false">'Додаток 3'!P63</f>
        <v>0</v>
      </c>
      <c r="P34" s="26" t="n">
        <f aca="false">'Додаток 3'!Q63</f>
        <v>333290</v>
      </c>
    </row>
    <row r="35" s="23" customFormat="true" ht="27.75" hidden="false" customHeight="true" outlineLevel="0" collapsed="false">
      <c r="A35" s="24"/>
      <c r="B35" s="19" t="s">
        <v>46</v>
      </c>
      <c r="C35" s="24"/>
      <c r="D35" s="21" t="str">
        <f aca="false">'Додаток 3'!E34</f>
        <v>Культура і мистецтво</v>
      </c>
      <c r="E35" s="22" t="n">
        <f aca="false">E36</f>
        <v>38726</v>
      </c>
      <c r="F35" s="22" t="n">
        <f aca="false">F36</f>
        <v>38726</v>
      </c>
      <c r="G35" s="22" t="n">
        <f aca="false">G36</f>
        <v>0</v>
      </c>
      <c r="H35" s="22" t="n">
        <f aca="false">H36</f>
        <v>0</v>
      </c>
      <c r="I35" s="22" t="n">
        <f aca="false">I36</f>
        <v>0</v>
      </c>
      <c r="J35" s="22" t="n">
        <f aca="false">J36</f>
        <v>0</v>
      </c>
      <c r="K35" s="26" t="n">
        <f aca="false">'Додаток 3'!M50</f>
        <v>0</v>
      </c>
      <c r="L35" s="22" t="n">
        <f aca="false">L36</f>
        <v>0</v>
      </c>
      <c r="M35" s="22" t="n">
        <f aca="false">M36</f>
        <v>0</v>
      </c>
      <c r="N35" s="22" t="n">
        <f aca="false">N36</f>
        <v>0</v>
      </c>
      <c r="O35" s="22" t="n">
        <f aca="false">O36</f>
        <v>0</v>
      </c>
      <c r="P35" s="22" t="n">
        <f aca="false">E35+J35</f>
        <v>38726</v>
      </c>
    </row>
    <row r="36" customFormat="false" ht="19.5" hidden="false" customHeight="true" outlineLevel="0" collapsed="false">
      <c r="A36" s="24"/>
      <c r="B36" s="40" t="str">
        <f aca="false">'Додаток 3'!C35</f>
        <v>4080</v>
      </c>
      <c r="C36" s="40"/>
      <c r="D36" s="27" t="str">
        <f aca="false">'Додаток 3'!E35</f>
        <v>Інші заклади та заходи в галузі культури і мистецтва</v>
      </c>
      <c r="E36" s="26" t="n">
        <f aca="false">'Додаток 3'!F35</f>
        <v>38726</v>
      </c>
      <c r="F36" s="26" t="n">
        <f aca="false">'Додаток 3'!G35</f>
        <v>38726</v>
      </c>
      <c r="G36" s="26" t="n">
        <f aca="false">'Додаток 3'!H35</f>
        <v>0</v>
      </c>
      <c r="H36" s="26" t="n">
        <f aca="false">'Додаток 3'!I35</f>
        <v>0</v>
      </c>
      <c r="I36" s="26" t="n">
        <f aca="false">'Додаток 3'!J35</f>
        <v>0</v>
      </c>
      <c r="J36" s="26" t="n">
        <f aca="false">'Додаток 3'!K35</f>
        <v>0</v>
      </c>
      <c r="K36" s="26" t="n">
        <f aca="false">'Додаток 3'!M51</f>
        <v>0</v>
      </c>
      <c r="L36" s="26" t="n">
        <f aca="false">'Додаток 3'!M35</f>
        <v>0</v>
      </c>
      <c r="M36" s="26" t="n">
        <f aca="false">'Додаток 3'!N35</f>
        <v>0</v>
      </c>
      <c r="N36" s="26" t="n">
        <f aca="false">'Додаток 3'!O35</f>
        <v>0</v>
      </c>
      <c r="O36" s="26" t="n">
        <f aca="false">'Додаток 3'!P35</f>
        <v>0</v>
      </c>
      <c r="P36" s="26" t="n">
        <f aca="false">E36+J36</f>
        <v>38726</v>
      </c>
    </row>
    <row r="37" customFormat="false" ht="18.75" hidden="false" customHeight="true" outlineLevel="0" collapsed="false">
      <c r="A37" s="24"/>
      <c r="B37" s="26" t="n">
        <v>4082</v>
      </c>
      <c r="C37" s="30" t="s">
        <v>47</v>
      </c>
      <c r="D37" s="27" t="str">
        <f aca="false">'Додаток 3'!E36</f>
        <v>Інші заходи в галузі культури і мистецтва</v>
      </c>
      <c r="E37" s="26" t="n">
        <f aca="false">F37</f>
        <v>38726</v>
      </c>
      <c r="F37" s="26" t="n">
        <f aca="false">'Додаток 3'!G36</f>
        <v>38726</v>
      </c>
      <c r="G37" s="26" t="n">
        <v>0</v>
      </c>
      <c r="H37" s="26" t="n">
        <v>0</v>
      </c>
      <c r="I37" s="26" t="n">
        <v>0</v>
      </c>
      <c r="J37" s="26" t="n">
        <v>0</v>
      </c>
      <c r="K37" s="26" t="n">
        <f aca="false">'Додаток 3'!M52</f>
        <v>0</v>
      </c>
      <c r="L37" s="26" t="n">
        <v>0</v>
      </c>
      <c r="M37" s="26" t="n">
        <v>0</v>
      </c>
      <c r="N37" s="26" t="n">
        <v>0</v>
      </c>
      <c r="O37" s="26" t="n">
        <v>0</v>
      </c>
      <c r="P37" s="26" t="n">
        <f aca="false">E37+J37</f>
        <v>38726</v>
      </c>
    </row>
    <row r="38" customFormat="false" ht="19.5" hidden="true" customHeight="true" outlineLevel="0" collapsed="false">
      <c r="A38" s="24"/>
      <c r="B38" s="26"/>
      <c r="C38" s="30"/>
      <c r="D38" s="27" t="s">
        <v>29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customFormat="false" ht="19.5" hidden="false" customHeight="true" outlineLevel="0" collapsed="false">
      <c r="A39" s="24"/>
      <c r="B39" s="22" t="n">
        <v>6000</v>
      </c>
      <c r="C39" s="30"/>
      <c r="D39" s="42" t="s">
        <v>48</v>
      </c>
      <c r="E39" s="22" t="n">
        <f aca="false">E43+E40</f>
        <v>837840</v>
      </c>
      <c r="F39" s="22" t="n">
        <f aca="false">F43+F40</f>
        <v>837840</v>
      </c>
      <c r="G39" s="22" t="n">
        <f aca="false">G43+G40</f>
        <v>0</v>
      </c>
      <c r="H39" s="22" t="n">
        <f aca="false">H43+H40</f>
        <v>8026</v>
      </c>
      <c r="I39" s="22" t="n">
        <f aca="false">I43+I40</f>
        <v>0</v>
      </c>
      <c r="J39" s="22" t="n">
        <f aca="false">J43+J40</f>
        <v>0</v>
      </c>
      <c r="K39" s="22" t="n">
        <f aca="false">K43+K40</f>
        <v>0</v>
      </c>
      <c r="L39" s="22" t="n">
        <f aca="false">L43+L40</f>
        <v>0</v>
      </c>
      <c r="M39" s="22" t="n">
        <f aca="false">M43+M40</f>
        <v>0</v>
      </c>
      <c r="N39" s="22" t="n">
        <f aca="false">N43+N40</f>
        <v>0</v>
      </c>
      <c r="O39" s="22" t="n">
        <f aca="false">O43+O40</f>
        <v>0</v>
      </c>
      <c r="P39" s="22" t="n">
        <f aca="false">P43+P40</f>
        <v>837840</v>
      </c>
    </row>
    <row r="40" customFormat="false" ht="19.5" hidden="false" customHeight="true" outlineLevel="0" collapsed="false">
      <c r="A40" s="24"/>
      <c r="B40" s="26" t="n">
        <v>6017</v>
      </c>
      <c r="C40" s="30" t="s">
        <v>49</v>
      </c>
      <c r="D40" s="28" t="s">
        <v>50</v>
      </c>
      <c r="E40" s="26" t="n">
        <f aca="false">F40</f>
        <v>50000</v>
      </c>
      <c r="F40" s="26" t="n">
        <f aca="false">'Додаток 3'!G43</f>
        <v>50000</v>
      </c>
      <c r="G40" s="26" t="n">
        <v>0</v>
      </c>
      <c r="H40" s="26" t="n">
        <v>0</v>
      </c>
      <c r="I40" s="26" t="n">
        <v>0</v>
      </c>
      <c r="J40" s="26" t="n">
        <v>0</v>
      </c>
      <c r="K40" s="26" t="n">
        <v>0</v>
      </c>
      <c r="L40" s="26" t="n">
        <v>0</v>
      </c>
      <c r="M40" s="26" t="n">
        <v>0</v>
      </c>
      <c r="N40" s="26" t="n">
        <v>0</v>
      </c>
      <c r="O40" s="26" t="n">
        <v>0</v>
      </c>
      <c r="P40" s="26" t="n">
        <f aca="false">E40+J40</f>
        <v>50000</v>
      </c>
    </row>
    <row r="41" customFormat="false" ht="19.5" hidden="false" customHeight="true" outlineLevel="0" collapsed="false">
      <c r="A41" s="24"/>
      <c r="B41" s="26"/>
      <c r="C41" s="30"/>
      <c r="D41" s="27" t="s">
        <v>29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customFormat="false" ht="42.75" hidden="false" customHeight="true" outlineLevel="0" collapsed="false">
      <c r="A42" s="24"/>
      <c r="B42" s="26"/>
      <c r="C42" s="30"/>
      <c r="D42" s="28" t="s">
        <v>51</v>
      </c>
      <c r="E42" s="26" t="n">
        <f aca="false">F42</f>
        <v>50000</v>
      </c>
      <c r="F42" s="26" t="n">
        <v>50000</v>
      </c>
      <c r="G42" s="26" t="n">
        <v>0</v>
      </c>
      <c r="H42" s="26" t="n">
        <v>0</v>
      </c>
      <c r="I42" s="26" t="n">
        <v>0</v>
      </c>
      <c r="J42" s="26" t="n">
        <v>0</v>
      </c>
      <c r="K42" s="26" t="n">
        <v>0</v>
      </c>
      <c r="L42" s="26" t="n">
        <v>0</v>
      </c>
      <c r="M42" s="26" t="n">
        <v>0</v>
      </c>
      <c r="N42" s="26" t="n">
        <v>0</v>
      </c>
      <c r="O42" s="26" t="n">
        <v>0</v>
      </c>
      <c r="P42" s="26" t="n">
        <f aca="false">E42+J42</f>
        <v>50000</v>
      </c>
    </row>
    <row r="43" customFormat="false" ht="19.5" hidden="false" customHeight="true" outlineLevel="0" collapsed="false">
      <c r="A43" s="24"/>
      <c r="B43" s="26" t="n">
        <v>6030</v>
      </c>
      <c r="C43" s="30" t="s">
        <v>49</v>
      </c>
      <c r="D43" s="28" t="s">
        <v>52</v>
      </c>
      <c r="E43" s="26" t="n">
        <f aca="false">F43</f>
        <v>787840</v>
      </c>
      <c r="F43" s="26" t="n">
        <f aca="false">'Додаток 3'!G65</f>
        <v>787840</v>
      </c>
      <c r="G43" s="26" t="n">
        <f aca="false">'Додаток 3'!H65</f>
        <v>0</v>
      </c>
      <c r="H43" s="26" t="n">
        <f aca="false">'Додаток 3'!I65</f>
        <v>8026</v>
      </c>
      <c r="I43" s="26" t="n">
        <f aca="false">'Додаток 3'!J65</f>
        <v>0</v>
      </c>
      <c r="J43" s="26" t="n">
        <f aca="false">'Додаток 3'!K65</f>
        <v>0</v>
      </c>
      <c r="K43" s="26" t="n">
        <f aca="false">'Додаток 3'!L65</f>
        <v>0</v>
      </c>
      <c r="L43" s="26" t="n">
        <f aca="false">'Додаток 3'!M65</f>
        <v>0</v>
      </c>
      <c r="M43" s="26" t="n">
        <f aca="false">'Додаток 3'!N65</f>
        <v>0</v>
      </c>
      <c r="N43" s="26" t="n">
        <f aca="false">'Додаток 3'!O65</f>
        <v>0</v>
      </c>
      <c r="O43" s="26" t="n">
        <f aca="false">'Додаток 3'!P65</f>
        <v>0</v>
      </c>
      <c r="P43" s="26" t="n">
        <f aca="false">'Додаток 3'!Q65</f>
        <v>787840</v>
      </c>
    </row>
    <row r="44" customFormat="false" ht="19.5" hidden="false" customHeight="true" outlineLevel="0" collapsed="false">
      <c r="A44" s="24"/>
      <c r="B44" s="26"/>
      <c r="C44" s="30"/>
      <c r="D44" s="27" t="s">
        <v>29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customFormat="false" ht="28.5" hidden="false" customHeight="true" outlineLevel="0" collapsed="false">
      <c r="A45" s="24"/>
      <c r="B45" s="26"/>
      <c r="C45" s="30"/>
      <c r="D45" s="28" t="s">
        <v>53</v>
      </c>
      <c r="E45" s="26" t="n">
        <f aca="false">F45</f>
        <v>499814</v>
      </c>
      <c r="F45" s="26" t="n">
        <f aca="false">'Додаток 3'!G67</f>
        <v>499814</v>
      </c>
      <c r="G45" s="26" t="n">
        <v>0</v>
      </c>
      <c r="H45" s="26" t="n">
        <v>0</v>
      </c>
      <c r="I45" s="26" t="n">
        <v>0</v>
      </c>
      <c r="J45" s="26" t="n">
        <v>0</v>
      </c>
      <c r="K45" s="26" t="n">
        <v>0</v>
      </c>
      <c r="L45" s="26" t="n">
        <v>0</v>
      </c>
      <c r="M45" s="26" t="n">
        <v>0</v>
      </c>
      <c r="N45" s="26" t="n">
        <v>0</v>
      </c>
      <c r="O45" s="26" t="n">
        <v>0</v>
      </c>
      <c r="P45" s="26" t="n">
        <f aca="false">'Додаток 3'!Q67</f>
        <v>499814</v>
      </c>
    </row>
    <row r="46" s="45" customFormat="true" ht="21" hidden="false" customHeight="true" outlineLevel="0" collapsed="false">
      <c r="A46" s="43"/>
      <c r="B46" s="43"/>
      <c r="C46" s="44"/>
      <c r="D46" s="21" t="s">
        <v>54</v>
      </c>
      <c r="E46" s="26" t="n">
        <f aca="false">E15+E20+E35+E39</f>
        <v>21899652</v>
      </c>
      <c r="F46" s="26" t="n">
        <f aca="false">F15+F20+F35+F39</f>
        <v>21899652</v>
      </c>
      <c r="G46" s="26" t="n">
        <f aca="false">G15+G20+G35+G39</f>
        <v>15185916</v>
      </c>
      <c r="H46" s="26" t="n">
        <f aca="false">H15+H20+H35+H39</f>
        <v>795171</v>
      </c>
      <c r="I46" s="26" t="n">
        <f aca="false">I15+I20+I35+I39</f>
        <v>0</v>
      </c>
      <c r="J46" s="26" t="n">
        <f aca="false">J15+J20+J35+J39</f>
        <v>0</v>
      </c>
      <c r="K46" s="26" t="n">
        <f aca="false">K15+K20+K35+K39</f>
        <v>0</v>
      </c>
      <c r="L46" s="26" t="n">
        <f aca="false">L15+L20+L35+L39</f>
        <v>0</v>
      </c>
      <c r="M46" s="26" t="n">
        <f aca="false">M15+M20+M35+M39</f>
        <v>0</v>
      </c>
      <c r="N46" s="26" t="n">
        <f aca="false">N15+N20+N35+N39</f>
        <v>0</v>
      </c>
      <c r="O46" s="26" t="n">
        <f aca="false">O15+O20+O35+O39</f>
        <v>0</v>
      </c>
      <c r="P46" s="26" t="n">
        <f aca="false">P15+P20+P35+P39</f>
        <v>21899652</v>
      </c>
    </row>
    <row r="47" customFormat="false" ht="30.75" hidden="false" customHeight="true" outlineLevel="0" collapsed="false">
      <c r="A47" s="46"/>
      <c r="B47" s="46"/>
      <c r="C47" s="47"/>
      <c r="D47" s="48"/>
      <c r="E47" s="46"/>
      <c r="F47" s="46"/>
      <c r="G47" s="49"/>
      <c r="H47" s="49"/>
      <c r="I47" s="49"/>
      <c r="J47" s="50"/>
      <c r="K47" s="50"/>
      <c r="L47" s="50"/>
      <c r="M47" s="51"/>
      <c r="N47" s="51"/>
      <c r="O47" s="46"/>
      <c r="P47" s="46"/>
    </row>
    <row r="48" customFormat="false" ht="26.25" hidden="false" customHeight="true" outlineLevel="0" collapsed="false">
      <c r="A48" s="46"/>
      <c r="B48" s="46"/>
      <c r="C48" s="47"/>
      <c r="D48" s="52" t="s">
        <v>55</v>
      </c>
      <c r="E48" s="53"/>
      <c r="F48" s="53"/>
      <c r="G48" s="53"/>
      <c r="H48" s="53"/>
      <c r="I48" s="53"/>
      <c r="J48" s="54"/>
      <c r="K48" s="54"/>
      <c r="L48" s="54" t="s">
        <v>56</v>
      </c>
      <c r="M48" s="51"/>
      <c r="N48" s="51"/>
      <c r="O48" s="46"/>
      <c r="P48" s="46"/>
    </row>
    <row r="50" customFormat="false" ht="27.75" hidden="false" customHeight="true" outlineLevel="0" collapsed="false"/>
    <row r="51" customFormat="false" ht="20.25" hidden="false" customHeight="true" outlineLevel="0" collapsed="false"/>
    <row r="52" customFormat="false" ht="28.5" hidden="false" customHeight="true" outlineLevel="0" collapsed="false"/>
    <row r="53" customFormat="false" ht="26.25" hidden="false" customHeight="true" outlineLevel="0" collapsed="false"/>
    <row r="54" customFormat="false" ht="26.25" hidden="false" customHeight="true" outlineLevel="0" collapsed="false"/>
    <row r="55" customFormat="false" ht="28.5" hidden="false" customHeight="true" outlineLevel="0" collapsed="false"/>
    <row r="56" customFormat="false" ht="29.25" hidden="false" customHeight="true" outlineLevel="0" collapsed="false"/>
    <row r="57" customFormat="false" ht="35.25" hidden="false" customHeight="true" outlineLevel="0" collapsed="false"/>
    <row r="58" customFormat="false" ht="25.5" hidden="false" customHeight="true" outlineLevel="0" collapsed="false"/>
    <row r="59" customFormat="false" ht="33" hidden="false" customHeight="true" outlineLevel="0" collapsed="false"/>
    <row r="60" customFormat="false" ht="33" hidden="false" customHeight="true" outlineLevel="0" collapsed="false"/>
    <row r="61" customFormat="false" ht="37.5" hidden="false" customHeight="true" outlineLevel="0" collapsed="false"/>
    <row r="62" customFormat="false" ht="37.5" hidden="false" customHeight="true" outlineLevel="0" collapsed="false"/>
    <row r="63" customFormat="false" ht="33.75" hidden="false" customHeight="true" outlineLevel="0" collapsed="false"/>
    <row r="64" customFormat="false" ht="33.75" hidden="false" customHeight="true" outlineLevel="0" collapsed="false"/>
    <row r="65" customFormat="false" ht="29.25" hidden="false" customHeight="true" outlineLevel="0" collapsed="false"/>
    <row r="66" customFormat="false" ht="32.25" hidden="false" customHeight="true" outlineLevel="0" collapsed="false"/>
    <row r="67" customFormat="false" ht="37.5" hidden="false" customHeight="true" outlineLevel="0" collapsed="false"/>
    <row r="68" customFormat="false" ht="37.5" hidden="false" customHeight="true" outlineLevel="0" collapsed="false"/>
    <row r="69" customFormat="false" ht="45.75" hidden="false" customHeight="true" outlineLevel="0" collapsed="false"/>
    <row r="70" customFormat="false" ht="28.5" hidden="false" customHeight="true" outlineLevel="0" collapsed="false"/>
    <row r="71" customFormat="false" ht="45.75" hidden="false" customHeight="true" outlineLevel="0" collapsed="false"/>
    <row r="72" customFormat="false" ht="25.5" hidden="false" customHeight="true" outlineLevel="0" collapsed="false"/>
    <row r="73" customFormat="false" ht="25.5" hidden="false" customHeight="true" outlineLevel="0" collapsed="false"/>
    <row r="74" customFormat="false" ht="25.5" hidden="false" customHeight="true" outlineLevel="0" collapsed="false"/>
    <row r="75" customFormat="false" ht="25.5" hidden="false" customHeight="true" outlineLevel="0" collapsed="false"/>
    <row r="76" customFormat="false" ht="25.5" hidden="false" customHeight="true" outlineLevel="0" collapsed="false"/>
    <row r="77" customFormat="false" ht="33" hidden="false" customHeight="true" outlineLevel="0" collapsed="false"/>
    <row r="78" customFormat="false" ht="25.5" hidden="false" customHeight="true" outlineLevel="0" collapsed="false"/>
    <row r="79" customFormat="false" ht="25.5" hidden="false" customHeight="true" outlineLevel="0" collapsed="false"/>
    <row r="80" customFormat="false" ht="34.5" hidden="false" customHeight="true" outlineLevel="0" collapsed="false"/>
    <row r="81" customFormat="false" ht="23.25" hidden="false" customHeight="true" outlineLevel="0" collapsed="false"/>
    <row r="82" customFormat="false" ht="26.25" hidden="false" customHeight="true" outlineLevel="0" collapsed="false"/>
    <row r="83" customFormat="false" ht="45" hidden="false" customHeight="true" outlineLevel="0" collapsed="false"/>
    <row r="84" customFormat="false" ht="31.5" hidden="false" customHeight="true" outlineLevel="0" collapsed="false"/>
    <row r="85" customFormat="false" ht="24" hidden="false" customHeight="true" outlineLevel="0" collapsed="false"/>
    <row r="86" customFormat="false" ht="33.75" hidden="false" customHeight="true" outlineLevel="0" collapsed="false"/>
    <row r="87" customFormat="false" ht="31.5" hidden="false" customHeight="true" outlineLevel="0" collapsed="false"/>
    <row r="88" customFormat="false" ht="24" hidden="false" customHeight="true" outlineLevel="0" collapsed="false"/>
    <row r="89" customFormat="false" ht="20.25" hidden="false" customHeight="true" outlineLevel="0" collapsed="false"/>
    <row r="90" customFormat="false" ht="22.5" hidden="false" customHeight="true" outlineLevel="0" collapsed="false"/>
    <row r="91" customFormat="false" ht="17.25" hidden="false" customHeight="true" outlineLevel="0" collapsed="false"/>
    <row r="92" customFormat="false" ht="18.75" hidden="false" customHeight="true" outlineLevel="0" collapsed="false"/>
  </sheetData>
  <mergeCells count="21">
    <mergeCell ref="D6:N6"/>
    <mergeCell ref="A10:A13"/>
    <mergeCell ref="B10:B13"/>
    <mergeCell ref="C10:C13"/>
    <mergeCell ref="D10:D13"/>
    <mergeCell ref="E10:I10"/>
    <mergeCell ref="J10:O10"/>
    <mergeCell ref="P10:P13"/>
    <mergeCell ref="E11:E13"/>
    <mergeCell ref="F11:F13"/>
    <mergeCell ref="G11:H11"/>
    <mergeCell ref="I11:I13"/>
    <mergeCell ref="J11:J13"/>
    <mergeCell ref="K11:K13"/>
    <mergeCell ref="L11:L13"/>
    <mergeCell ref="M11:N11"/>
    <mergeCell ref="O11:O13"/>
    <mergeCell ref="G12:G13"/>
    <mergeCell ref="H12:H13"/>
    <mergeCell ref="M12:M13"/>
    <mergeCell ref="N12:N13"/>
  </mergeCells>
  <printOptions headings="false" gridLines="false" gridLinesSet="true" horizontalCentered="false" verticalCentered="false"/>
  <pageMargins left="0.236111111111111" right="0.196527777777778" top="0.590277777777778" bottom="0.590277777777778" header="0.511805555555555" footer="0.511805555555555"/>
  <pageSetup paperSize="9" scale="42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B1:Q123"/>
  <sheetViews>
    <sheetView windowProtection="false" showFormulas="false" showGridLines="true" showRowColHeaders="true" showZeros="true" rightToLeft="false" tabSelected="false" showOutlineSymbols="true" defaultGridColor="true" view="pageBreakPreview" topLeftCell="K1" colorId="64" zoomScale="75" zoomScaleNormal="75" zoomScalePageLayoutView="75" workbookViewId="0">
      <selection pane="topLeft" activeCell="O3" activeCellId="0" sqref="O3"/>
    </sheetView>
  </sheetViews>
  <sheetFormatPr defaultRowHeight="12.75"/>
  <cols>
    <col collapsed="false" hidden="true" max="1" min="1" style="3" width="0"/>
    <col collapsed="false" hidden="false" max="2" min="2" style="1" width="16.6938775510204"/>
    <col collapsed="false" hidden="false" max="3" min="3" style="1" width="13.4081632653061"/>
    <col collapsed="false" hidden="false" max="4" min="4" style="1" width="16.4081632653061"/>
    <col collapsed="false" hidden="false" max="5" min="5" style="2" width="104.454081632653"/>
    <col collapsed="false" hidden="false" max="6" min="6" style="1" width="15.6938775510204"/>
    <col collapsed="false" hidden="false" max="7" min="7" style="1" width="13.8418367346939"/>
    <col collapsed="false" hidden="false" max="8" min="8" style="1" width="12.6989795918367"/>
    <col collapsed="false" hidden="false" max="9" min="9" style="1" width="12.4081632653061"/>
    <col collapsed="false" hidden="false" max="10" min="10" style="1" width="11.4132653061224"/>
    <col collapsed="false" hidden="false" max="12" min="11" style="1" width="11.9897959183673"/>
    <col collapsed="false" hidden="false" max="13" min="13" style="1" width="15.1275510204082"/>
    <col collapsed="false" hidden="false" max="14" min="14" style="1" width="12.2755102040816"/>
    <col collapsed="false" hidden="false" max="15" min="15" style="1" width="13.8418367346939"/>
    <col collapsed="false" hidden="false" max="16" min="16" style="1" width="11.9897959183673"/>
    <col collapsed="false" hidden="false" max="17" min="17" style="1" width="15.6938775510204"/>
    <col collapsed="false" hidden="false" max="257" min="18" style="3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O1" s="1" t="s">
        <v>57</v>
      </c>
    </row>
    <row r="2" customFormat="false" ht="12.75" hidden="false" customHeight="false" outlineLevel="0" collapsed="false">
      <c r="B2" s="55"/>
      <c r="O2" s="1" t="s">
        <v>1</v>
      </c>
    </row>
    <row r="3" customFormat="false" ht="20.25" hidden="false" customHeight="false" outlineLevel="0" collapsed="false">
      <c r="B3" s="4"/>
      <c r="C3" s="4"/>
      <c r="O3" s="1" t="s">
        <v>58</v>
      </c>
    </row>
    <row r="6" customFormat="false" ht="15.75" hidden="false" customHeight="false" outlineLevel="0" collapsed="false">
      <c r="E6" s="56"/>
      <c r="F6" s="57" t="s">
        <v>59</v>
      </c>
      <c r="G6" s="57"/>
      <c r="H6" s="57"/>
      <c r="I6" s="57"/>
      <c r="J6" s="57"/>
      <c r="K6" s="57"/>
      <c r="L6" s="57"/>
      <c r="M6" s="57"/>
      <c r="N6" s="57"/>
    </row>
    <row r="7" customFormat="false" ht="18" hidden="false" customHeight="true" outlineLevel="0" collapsed="false">
      <c r="B7" s="6" t="s">
        <v>4</v>
      </c>
      <c r="E7" s="56"/>
      <c r="F7" s="57"/>
      <c r="G7" s="57"/>
      <c r="H7" s="57"/>
      <c r="I7" s="57"/>
      <c r="J7" s="57"/>
      <c r="K7" s="57"/>
      <c r="L7" s="57"/>
      <c r="M7" s="57"/>
      <c r="N7" s="57"/>
    </row>
    <row r="8" customFormat="false" ht="20.25" hidden="false" customHeight="true" outlineLevel="0" collapsed="false">
      <c r="B8" s="8" t="s">
        <v>5</v>
      </c>
      <c r="E8" s="56"/>
      <c r="F8" s="57"/>
      <c r="G8" s="57"/>
      <c r="H8" s="57"/>
      <c r="I8" s="57"/>
      <c r="J8" s="57"/>
      <c r="K8" s="57"/>
      <c r="L8" s="57"/>
      <c r="M8" s="57"/>
      <c r="N8" s="57"/>
    </row>
    <row r="9" customFormat="false" ht="14.25" hidden="false" customHeight="true" outlineLevel="0" collapsed="false">
      <c r="B9" s="9"/>
      <c r="Q9" s="1" t="s">
        <v>6</v>
      </c>
    </row>
    <row r="10" customFormat="false" ht="18" hidden="false" customHeight="true" outlineLevel="0" collapsed="false">
      <c r="B10" s="11" t="s">
        <v>7</v>
      </c>
      <c r="C10" s="11" t="s">
        <v>8</v>
      </c>
      <c r="D10" s="11" t="s">
        <v>9</v>
      </c>
      <c r="E10" s="11" t="s">
        <v>10</v>
      </c>
      <c r="F10" s="12" t="s">
        <v>11</v>
      </c>
      <c r="G10" s="12"/>
      <c r="H10" s="12"/>
      <c r="I10" s="12"/>
      <c r="J10" s="12"/>
      <c r="K10" s="12" t="s">
        <v>60</v>
      </c>
      <c r="L10" s="12"/>
      <c r="M10" s="12"/>
      <c r="N10" s="12"/>
      <c r="O10" s="12"/>
      <c r="P10" s="12"/>
      <c r="Q10" s="11" t="s">
        <v>13</v>
      </c>
    </row>
    <row r="11" customFormat="false" ht="12.75" hidden="false" customHeight="true" outlineLevel="0" collapsed="false">
      <c r="B11" s="11"/>
      <c r="C11" s="11"/>
      <c r="D11" s="11"/>
      <c r="E11" s="11"/>
      <c r="F11" s="11" t="s">
        <v>14</v>
      </c>
      <c r="G11" s="11" t="s">
        <v>15</v>
      </c>
      <c r="H11" s="15" t="s">
        <v>16</v>
      </c>
      <c r="I11" s="15"/>
      <c r="J11" s="11" t="s">
        <v>17</v>
      </c>
      <c r="K11" s="11" t="s">
        <v>14</v>
      </c>
      <c r="L11" s="14" t="s">
        <v>18</v>
      </c>
      <c r="M11" s="11" t="s">
        <v>15</v>
      </c>
      <c r="N11" s="15" t="s">
        <v>16</v>
      </c>
      <c r="O11" s="15"/>
      <c r="P11" s="11" t="s">
        <v>19</v>
      </c>
      <c r="Q11" s="11"/>
    </row>
    <row r="12" customFormat="false" ht="12.75" hidden="false" customHeight="true" outlineLevel="0" collapsed="false">
      <c r="B12" s="11"/>
      <c r="C12" s="11"/>
      <c r="D12" s="11"/>
      <c r="E12" s="11"/>
      <c r="F12" s="11"/>
      <c r="G12" s="11"/>
      <c r="H12" s="11" t="s">
        <v>20</v>
      </c>
      <c r="I12" s="11" t="s">
        <v>21</v>
      </c>
      <c r="J12" s="11"/>
      <c r="K12" s="11"/>
      <c r="L12" s="14"/>
      <c r="M12" s="11"/>
      <c r="N12" s="11" t="s">
        <v>20</v>
      </c>
      <c r="O12" s="11" t="s">
        <v>21</v>
      </c>
      <c r="P12" s="11"/>
      <c r="Q12" s="11"/>
    </row>
    <row r="13" customFormat="false" ht="177" hidden="false" customHeight="true" outlineLevel="0" collapsed="false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/>
      <c r="M13" s="11"/>
      <c r="N13" s="11"/>
      <c r="O13" s="11"/>
      <c r="P13" s="11"/>
      <c r="Q13" s="11"/>
    </row>
    <row r="14" customFormat="false" ht="0.75" hidden="false" customHeight="true" outlineLevel="0" collapsed="false">
      <c r="B14" s="58" t="n">
        <v>1</v>
      </c>
      <c r="C14" s="58"/>
      <c r="D14" s="58" t="n">
        <v>2</v>
      </c>
      <c r="E14" s="59" t="n">
        <v>3</v>
      </c>
      <c r="F14" s="58" t="n">
        <v>4</v>
      </c>
      <c r="G14" s="58" t="n">
        <v>5</v>
      </c>
      <c r="H14" s="58" t="n">
        <v>6</v>
      </c>
      <c r="I14" s="58" t="n">
        <v>7</v>
      </c>
      <c r="J14" s="58" t="n">
        <v>8</v>
      </c>
      <c r="K14" s="58" t="n">
        <v>9</v>
      </c>
      <c r="L14" s="58"/>
      <c r="M14" s="58" t="n">
        <v>10</v>
      </c>
      <c r="N14" s="58" t="n">
        <v>11</v>
      </c>
      <c r="O14" s="58" t="n">
        <v>12</v>
      </c>
      <c r="P14" s="58" t="n">
        <v>13</v>
      </c>
      <c r="Q14" s="58" t="n">
        <v>16</v>
      </c>
    </row>
    <row r="15" customFormat="false" ht="21" hidden="false" customHeight="true" outlineLevel="0" collapsed="false">
      <c r="B15" s="58" t="n">
        <v>1</v>
      </c>
      <c r="C15" s="58" t="n">
        <v>2</v>
      </c>
      <c r="D15" s="58" t="n">
        <v>3</v>
      </c>
      <c r="E15" s="59" t="n">
        <v>4</v>
      </c>
      <c r="F15" s="58" t="n">
        <v>5</v>
      </c>
      <c r="G15" s="58" t="n">
        <v>6</v>
      </c>
      <c r="H15" s="58" t="n">
        <v>7</v>
      </c>
      <c r="I15" s="58" t="n">
        <v>8</v>
      </c>
      <c r="J15" s="58" t="n">
        <v>9</v>
      </c>
      <c r="K15" s="58" t="n">
        <v>10</v>
      </c>
      <c r="L15" s="58" t="n">
        <v>11</v>
      </c>
      <c r="M15" s="58" t="n">
        <v>12</v>
      </c>
      <c r="N15" s="58" t="n">
        <v>13</v>
      </c>
      <c r="O15" s="58" t="n">
        <v>14</v>
      </c>
      <c r="P15" s="58" t="n">
        <v>15</v>
      </c>
      <c r="Q15" s="58" t="n">
        <v>16</v>
      </c>
    </row>
    <row r="16" customFormat="false" ht="24" hidden="false" customHeight="true" outlineLevel="0" collapsed="false">
      <c r="B16" s="19" t="s">
        <v>61</v>
      </c>
      <c r="C16" s="18"/>
      <c r="D16" s="60"/>
      <c r="E16" s="21" t="s">
        <v>62</v>
      </c>
      <c r="F16" s="61" t="n">
        <f aca="false">F18+F23+F34+F37+F40</f>
        <v>15605643</v>
      </c>
      <c r="G16" s="61" t="n">
        <f aca="false">G18+G23+G34+G37+G40</f>
        <v>15605643</v>
      </c>
      <c r="H16" s="61" t="n">
        <f aca="false">H18+H23+H34+H37+H40</f>
        <v>11150819</v>
      </c>
      <c r="I16" s="61" t="n">
        <f aca="false">I18+I23+I34+I37+I40</f>
        <v>693085</v>
      </c>
      <c r="J16" s="61" t="n">
        <f aca="false">J18+J23+J34+J37+J40</f>
        <v>0</v>
      </c>
      <c r="K16" s="61" t="n">
        <f aca="false">K18+K23+K34+K37+K40</f>
        <v>0</v>
      </c>
      <c r="L16" s="61" t="n">
        <f aca="false">L18+L23+L34+L37+L40</f>
        <v>0</v>
      </c>
      <c r="M16" s="61" t="n">
        <f aca="false">M18+M23+M34+M37+M40</f>
        <v>0</v>
      </c>
      <c r="N16" s="61" t="n">
        <f aca="false">N18+N23+N34+N37+N40</f>
        <v>0</v>
      </c>
      <c r="O16" s="61" t="n">
        <f aca="false">O18+O23+O34+O37+O40</f>
        <v>0</v>
      </c>
      <c r="P16" s="61" t="n">
        <f aca="false">P18+P23+P34+P37+P40</f>
        <v>0</v>
      </c>
      <c r="Q16" s="61" t="n">
        <f aca="false">Q18+Q23+Q34+Q37+Q40</f>
        <v>15605643</v>
      </c>
    </row>
    <row r="17" customFormat="false" ht="18" hidden="false" customHeight="true" outlineLevel="0" collapsed="false">
      <c r="B17" s="18"/>
      <c r="C17" s="18"/>
      <c r="D17" s="60"/>
      <c r="E17" s="25" t="s">
        <v>29</v>
      </c>
      <c r="F17" s="61"/>
      <c r="G17" s="61"/>
      <c r="H17" s="61"/>
      <c r="I17" s="61"/>
      <c r="J17" s="62"/>
      <c r="K17" s="62"/>
      <c r="L17" s="62"/>
      <c r="M17" s="62"/>
      <c r="N17" s="62"/>
      <c r="O17" s="62"/>
      <c r="P17" s="62"/>
      <c r="Q17" s="62"/>
    </row>
    <row r="18" customFormat="false" ht="27" hidden="false" customHeight="true" outlineLevel="0" collapsed="false">
      <c r="B18" s="24"/>
      <c r="C18" s="63" t="s">
        <v>22</v>
      </c>
      <c r="D18" s="64"/>
      <c r="E18" s="65" t="s">
        <v>63</v>
      </c>
      <c r="F18" s="62" t="n">
        <f aca="false">F19+F20</f>
        <v>12301784</v>
      </c>
      <c r="G18" s="62" t="n">
        <f aca="false">G19+G20</f>
        <v>12301784</v>
      </c>
      <c r="H18" s="62" t="n">
        <f aca="false">H19+H20</f>
        <v>9113735</v>
      </c>
      <c r="I18" s="62" t="n">
        <f aca="false">I19+I20</f>
        <v>622385</v>
      </c>
      <c r="J18" s="62" t="n">
        <f aca="false">J19+J20</f>
        <v>0</v>
      </c>
      <c r="K18" s="62" t="n">
        <f aca="false">K19+K20</f>
        <v>0</v>
      </c>
      <c r="L18" s="62" t="n">
        <f aca="false">L19+L20</f>
        <v>0</v>
      </c>
      <c r="M18" s="62" t="n">
        <f aca="false">M19+M20</f>
        <v>0</v>
      </c>
      <c r="N18" s="62" t="n">
        <f aca="false">N19+N20</f>
        <v>0</v>
      </c>
      <c r="O18" s="62" t="n">
        <f aca="false">O19+O20</f>
        <v>0</v>
      </c>
      <c r="P18" s="62" t="n">
        <f aca="false">P19+P20</f>
        <v>0</v>
      </c>
      <c r="Q18" s="62" t="n">
        <f aca="false">Q19+Q20</f>
        <v>12301784</v>
      </c>
    </row>
    <row r="19" customFormat="false" ht="48" hidden="false" customHeight="true" outlineLevel="0" collapsed="false">
      <c r="B19" s="24" t="s">
        <v>64</v>
      </c>
      <c r="C19" s="24" t="s">
        <v>24</v>
      </c>
      <c r="D19" s="24" t="s">
        <v>25</v>
      </c>
      <c r="E19" s="25" t="s">
        <v>65</v>
      </c>
      <c r="F19" s="62" t="n">
        <f aca="false">G19</f>
        <v>12289884</v>
      </c>
      <c r="G19" s="62" t="n">
        <f aca="false">9785904+58900+63926+155576+100000+459482+91900-1000-13200+1588396</f>
        <v>12289884</v>
      </c>
      <c r="H19" s="62" t="n">
        <f aca="false">6827721+498595+376625+1410794</f>
        <v>9113735</v>
      </c>
      <c r="I19" s="62" t="n">
        <v>622385</v>
      </c>
      <c r="J19" s="61" t="n">
        <v>0</v>
      </c>
      <c r="K19" s="62" t="n">
        <f aca="false">L19+M19+N19+O19+P19</f>
        <v>0</v>
      </c>
      <c r="L19" s="62" t="n">
        <v>0</v>
      </c>
      <c r="M19" s="62" t="n">
        <v>0</v>
      </c>
      <c r="N19" s="62" t="n">
        <v>0</v>
      </c>
      <c r="O19" s="62" t="n">
        <v>0</v>
      </c>
      <c r="P19" s="62" t="n">
        <v>0</v>
      </c>
      <c r="Q19" s="62" t="n">
        <f aca="false">F19+K19</f>
        <v>12289884</v>
      </c>
    </row>
    <row r="20" customFormat="false" ht="24.75" hidden="false" customHeight="true" outlineLevel="0" collapsed="false">
      <c r="B20" s="24" t="s">
        <v>66</v>
      </c>
      <c r="C20" s="24" t="s">
        <v>26</v>
      </c>
      <c r="D20" s="24" t="s">
        <v>27</v>
      </c>
      <c r="E20" s="25" t="s">
        <v>28</v>
      </c>
      <c r="F20" s="62" t="n">
        <f aca="false">F22</f>
        <v>11900</v>
      </c>
      <c r="G20" s="62" t="n">
        <f aca="false">G22</f>
        <v>11900</v>
      </c>
      <c r="H20" s="62" t="n">
        <f aca="false">H22</f>
        <v>0</v>
      </c>
      <c r="I20" s="62" t="n">
        <f aca="false">I22</f>
        <v>0</v>
      </c>
      <c r="J20" s="62" t="n">
        <f aca="false">J22</f>
        <v>0</v>
      </c>
      <c r="K20" s="62" t="n">
        <f aca="false">K22</f>
        <v>0</v>
      </c>
      <c r="L20" s="62" t="n">
        <f aca="false">L22</f>
        <v>0</v>
      </c>
      <c r="M20" s="62" t="n">
        <f aca="false">M22</f>
        <v>0</v>
      </c>
      <c r="N20" s="62" t="n">
        <f aca="false">N22</f>
        <v>0</v>
      </c>
      <c r="O20" s="62" t="n">
        <f aca="false">O22</f>
        <v>0</v>
      </c>
      <c r="P20" s="62" t="n">
        <f aca="false">P22</f>
        <v>0</v>
      </c>
      <c r="Q20" s="62" t="n">
        <f aca="false">Q22</f>
        <v>11900</v>
      </c>
    </row>
    <row r="21" customFormat="false" ht="24.75" hidden="false" customHeight="true" outlineLevel="0" collapsed="false">
      <c r="B21" s="24"/>
      <c r="C21" s="24"/>
      <c r="D21" s="24"/>
      <c r="E21" s="28" t="s">
        <v>29</v>
      </c>
      <c r="F21" s="62"/>
      <c r="G21" s="62"/>
      <c r="H21" s="62"/>
      <c r="I21" s="62"/>
      <c r="J21" s="61"/>
      <c r="K21" s="62"/>
      <c r="L21" s="62"/>
      <c r="M21" s="62"/>
      <c r="N21" s="62"/>
      <c r="O21" s="62"/>
      <c r="P21" s="62"/>
      <c r="Q21" s="62"/>
    </row>
    <row r="22" customFormat="false" ht="39.75" hidden="false" customHeight="true" outlineLevel="0" collapsed="false">
      <c r="B22" s="24"/>
      <c r="C22" s="24"/>
      <c r="D22" s="24"/>
      <c r="E22" s="28" t="s">
        <v>30</v>
      </c>
      <c r="F22" s="62" t="n">
        <v>11900</v>
      </c>
      <c r="G22" s="62" t="n">
        <v>11900</v>
      </c>
      <c r="H22" s="62" t="n">
        <v>0</v>
      </c>
      <c r="I22" s="62" t="n">
        <v>0</v>
      </c>
      <c r="J22" s="62" t="n">
        <v>0</v>
      </c>
      <c r="K22" s="62" t="n">
        <v>0</v>
      </c>
      <c r="L22" s="62" t="n">
        <v>0</v>
      </c>
      <c r="M22" s="62" t="n">
        <v>0</v>
      </c>
      <c r="N22" s="62" t="n">
        <v>0</v>
      </c>
      <c r="O22" s="62" t="n">
        <v>0</v>
      </c>
      <c r="P22" s="62" t="n">
        <v>0</v>
      </c>
      <c r="Q22" s="62" t="n">
        <f aca="false">F22+K22</f>
        <v>11900</v>
      </c>
    </row>
    <row r="23" customFormat="false" ht="20.25" hidden="false" customHeight="true" outlineLevel="0" collapsed="false">
      <c r="B23" s="24"/>
      <c r="C23" s="63" t="s">
        <v>31</v>
      </c>
      <c r="D23" s="63"/>
      <c r="E23" s="65" t="s">
        <v>67</v>
      </c>
      <c r="F23" s="61" t="n">
        <f aca="false">F24+F26+F28+F30</f>
        <v>3215133</v>
      </c>
      <c r="G23" s="61" t="n">
        <f aca="false">G24+G26+G28+G30</f>
        <v>3215133</v>
      </c>
      <c r="H23" s="61" t="n">
        <f aca="false">H24+H26+H28+H30</f>
        <v>2037084</v>
      </c>
      <c r="I23" s="61" t="n">
        <f aca="false">I24+I26+I28+I30</f>
        <v>70700</v>
      </c>
      <c r="J23" s="61" t="n">
        <f aca="false">J24+J26+J28+J30</f>
        <v>0</v>
      </c>
      <c r="K23" s="61" t="n">
        <f aca="false">K24+K26+K28+K30</f>
        <v>0</v>
      </c>
      <c r="L23" s="61" t="n">
        <f aca="false">L24+L26+L28+L30</f>
        <v>0</v>
      </c>
      <c r="M23" s="61" t="n">
        <f aca="false">M24+M26+M28+M30</f>
        <v>0</v>
      </c>
      <c r="N23" s="61" t="n">
        <f aca="false">N24+N26+N28+N30</f>
        <v>0</v>
      </c>
      <c r="O23" s="61" t="n">
        <f aca="false">O24+O26+O28+O30</f>
        <v>0</v>
      </c>
      <c r="P23" s="61" t="n">
        <f aca="false">P24+P26+P28+P30</f>
        <v>0</v>
      </c>
      <c r="Q23" s="61" t="n">
        <f aca="false">Q24+Q26+Q28+Q30</f>
        <v>3215133</v>
      </c>
    </row>
    <row r="24" customFormat="false" ht="20.25" hidden="false" customHeight="true" outlineLevel="0" collapsed="false">
      <c r="B24" s="24"/>
      <c r="C24" s="63" t="s">
        <v>35</v>
      </c>
      <c r="D24" s="63"/>
      <c r="E24" s="65" t="s">
        <v>36</v>
      </c>
      <c r="F24" s="62" t="n">
        <f aca="false">F25</f>
        <v>2561870</v>
      </c>
      <c r="G24" s="62" t="n">
        <f aca="false">G25</f>
        <v>2561870</v>
      </c>
      <c r="H24" s="62" t="n">
        <f aca="false">H25</f>
        <v>2037084</v>
      </c>
      <c r="I24" s="62" t="n">
        <f aca="false">I25</f>
        <v>70700</v>
      </c>
      <c r="J24" s="61" t="n">
        <f aca="false">J25</f>
        <v>0</v>
      </c>
      <c r="K24" s="61" t="n">
        <f aca="false">K25</f>
        <v>0</v>
      </c>
      <c r="L24" s="61" t="n">
        <v>0</v>
      </c>
      <c r="M24" s="61" t="n">
        <f aca="false">M25</f>
        <v>0</v>
      </c>
      <c r="N24" s="61" t="n">
        <f aca="false">N25</f>
        <v>0</v>
      </c>
      <c r="O24" s="61" t="n">
        <f aca="false">O25</f>
        <v>0</v>
      </c>
      <c r="P24" s="61" t="n">
        <f aca="false">P25</f>
        <v>0</v>
      </c>
      <c r="Q24" s="62" t="n">
        <f aca="false">F24+K24</f>
        <v>2561870</v>
      </c>
    </row>
    <row r="25" customFormat="false" ht="26.25" hidden="false" customHeight="true" outlineLevel="0" collapsed="false">
      <c r="B25" s="24" t="s">
        <v>68</v>
      </c>
      <c r="C25" s="24" t="s">
        <v>69</v>
      </c>
      <c r="D25" s="24" t="s">
        <v>70</v>
      </c>
      <c r="E25" s="25" t="s">
        <v>71</v>
      </c>
      <c r="F25" s="62" t="n">
        <f aca="false">G25</f>
        <v>2561870</v>
      </c>
      <c r="G25" s="62" t="n">
        <f aca="false">2278996+70513-70513+13000+269874</f>
        <v>2561870</v>
      </c>
      <c r="H25" s="62" t="n">
        <f aca="false">1787629+57798-57798+249455</f>
        <v>2037084</v>
      </c>
      <c r="I25" s="62" t="n">
        <v>70700</v>
      </c>
      <c r="J25" s="61" t="n">
        <v>0</v>
      </c>
      <c r="K25" s="62" t="n">
        <v>0</v>
      </c>
      <c r="L25" s="61" t="n">
        <v>0</v>
      </c>
      <c r="M25" s="62" t="n">
        <v>0</v>
      </c>
      <c r="N25" s="62" t="n">
        <v>0</v>
      </c>
      <c r="O25" s="62" t="n">
        <v>0</v>
      </c>
      <c r="P25" s="62" t="n">
        <v>0</v>
      </c>
      <c r="Q25" s="62" t="n">
        <f aca="false">F25+K25</f>
        <v>2561870</v>
      </c>
    </row>
    <row r="26" customFormat="false" ht="21.75" hidden="false" customHeight="true" outlineLevel="0" collapsed="false">
      <c r="B26" s="24"/>
      <c r="C26" s="63" t="s">
        <v>37</v>
      </c>
      <c r="D26" s="63"/>
      <c r="E26" s="65" t="s">
        <v>38</v>
      </c>
      <c r="F26" s="61" t="n">
        <f aca="false">F27</f>
        <v>8100</v>
      </c>
      <c r="G26" s="61" t="n">
        <f aca="false">G27</f>
        <v>8100</v>
      </c>
      <c r="H26" s="61" t="n">
        <f aca="false">H27</f>
        <v>0</v>
      </c>
      <c r="I26" s="61" t="n">
        <f aca="false">I27</f>
        <v>0</v>
      </c>
      <c r="J26" s="61" t="n">
        <f aca="false">J27</f>
        <v>0</v>
      </c>
      <c r="K26" s="61" t="n">
        <f aca="false">K27</f>
        <v>0</v>
      </c>
      <c r="L26" s="61" t="n">
        <v>0</v>
      </c>
      <c r="M26" s="61" t="n">
        <f aca="false">M27</f>
        <v>0</v>
      </c>
      <c r="N26" s="61" t="n">
        <f aca="false">N27</f>
        <v>0</v>
      </c>
      <c r="O26" s="61" t="n">
        <f aca="false">O27</f>
        <v>0</v>
      </c>
      <c r="P26" s="61" t="n">
        <f aca="false">P27</f>
        <v>0</v>
      </c>
      <c r="Q26" s="62" t="n">
        <f aca="false">F26+K26</f>
        <v>8100</v>
      </c>
    </row>
    <row r="27" customFormat="false" ht="25.5" hidden="false" customHeight="true" outlineLevel="0" collapsed="false">
      <c r="B27" s="24" t="s">
        <v>72</v>
      </c>
      <c r="C27" s="24" t="s">
        <v>73</v>
      </c>
      <c r="D27" s="24" t="s">
        <v>70</v>
      </c>
      <c r="E27" s="25" t="s">
        <v>74</v>
      </c>
      <c r="F27" s="61" t="n">
        <f aca="false">G27</f>
        <v>8100</v>
      </c>
      <c r="G27" s="61" t="n">
        <f aca="false">80000-58900-13000</f>
        <v>8100</v>
      </c>
      <c r="H27" s="61" t="n">
        <v>0</v>
      </c>
      <c r="I27" s="61" t="n">
        <v>0</v>
      </c>
      <c r="J27" s="61" t="n">
        <v>0</v>
      </c>
      <c r="K27" s="62" t="n">
        <v>0</v>
      </c>
      <c r="L27" s="61" t="n">
        <v>0</v>
      </c>
      <c r="M27" s="62" t="n">
        <v>0</v>
      </c>
      <c r="N27" s="62" t="n">
        <v>0</v>
      </c>
      <c r="O27" s="62" t="n">
        <v>0</v>
      </c>
      <c r="P27" s="62" t="n">
        <v>0</v>
      </c>
      <c r="Q27" s="62" t="n">
        <f aca="false">F27+K27</f>
        <v>8100</v>
      </c>
    </row>
    <row r="28" customFormat="false" ht="25.5" hidden="false" customHeight="true" outlineLevel="0" collapsed="false">
      <c r="B28" s="24"/>
      <c r="C28" s="63" t="s">
        <v>39</v>
      </c>
      <c r="D28" s="63"/>
      <c r="E28" s="65" t="s">
        <v>40</v>
      </c>
      <c r="F28" s="61" t="n">
        <f aca="false">F29</f>
        <v>212563</v>
      </c>
      <c r="G28" s="61" t="n">
        <f aca="false">G29</f>
        <v>212563</v>
      </c>
      <c r="H28" s="61" t="n">
        <f aca="false">H29</f>
        <v>0</v>
      </c>
      <c r="I28" s="61" t="n">
        <f aca="false">I29</f>
        <v>0</v>
      </c>
      <c r="J28" s="61" t="n">
        <f aca="false">J29</f>
        <v>0</v>
      </c>
      <c r="K28" s="61" t="n">
        <f aca="false">K29</f>
        <v>0</v>
      </c>
      <c r="L28" s="61" t="n">
        <f aca="false">L29</f>
        <v>0</v>
      </c>
      <c r="M28" s="61" t="n">
        <f aca="false">M29</f>
        <v>0</v>
      </c>
      <c r="N28" s="61" t="n">
        <f aca="false">N29</f>
        <v>0</v>
      </c>
      <c r="O28" s="61" t="n">
        <f aca="false">O29</f>
        <v>0</v>
      </c>
      <c r="P28" s="61" t="n">
        <f aca="false">P29</f>
        <v>0</v>
      </c>
      <c r="Q28" s="61" t="n">
        <f aca="false">Q29</f>
        <v>212563</v>
      </c>
    </row>
    <row r="29" customFormat="false" ht="45" hidden="false" customHeight="true" outlineLevel="0" collapsed="false">
      <c r="B29" s="24" t="s">
        <v>75</v>
      </c>
      <c r="C29" s="24" t="s">
        <v>76</v>
      </c>
      <c r="D29" s="24" t="s">
        <v>77</v>
      </c>
      <c r="E29" s="25" t="s">
        <v>78</v>
      </c>
      <c r="F29" s="62" t="n">
        <f aca="false">G29</f>
        <v>212563</v>
      </c>
      <c r="G29" s="62" t="n">
        <f aca="false">207435-155576+123004+37700</f>
        <v>212563</v>
      </c>
      <c r="H29" s="61" t="n">
        <v>0</v>
      </c>
      <c r="I29" s="61" t="n">
        <v>0</v>
      </c>
      <c r="J29" s="61" t="n">
        <v>0</v>
      </c>
      <c r="K29" s="61" t="n">
        <v>0</v>
      </c>
      <c r="L29" s="61" t="n">
        <v>0</v>
      </c>
      <c r="M29" s="61" t="n">
        <v>0</v>
      </c>
      <c r="N29" s="61" t="n">
        <v>0</v>
      </c>
      <c r="O29" s="61" t="n">
        <v>0</v>
      </c>
      <c r="P29" s="61" t="n">
        <v>0</v>
      </c>
      <c r="Q29" s="62" t="n">
        <f aca="false">F29+K29</f>
        <v>212563</v>
      </c>
    </row>
    <row r="30" customFormat="false" ht="24.75" hidden="false" customHeight="true" outlineLevel="0" collapsed="false">
      <c r="B30" s="24"/>
      <c r="C30" s="31" t="s">
        <v>41</v>
      </c>
      <c r="D30" s="37"/>
      <c r="E30" s="38" t="s">
        <v>42</v>
      </c>
      <c r="F30" s="62" t="n">
        <f aca="false">F31</f>
        <v>432600</v>
      </c>
      <c r="G30" s="62" t="n">
        <f aca="false">G31</f>
        <v>432600</v>
      </c>
      <c r="H30" s="62" t="n">
        <f aca="false">H31</f>
        <v>0</v>
      </c>
      <c r="I30" s="62" t="n">
        <f aca="false">I31</f>
        <v>0</v>
      </c>
      <c r="J30" s="62" t="n">
        <f aca="false">J31</f>
        <v>0</v>
      </c>
      <c r="K30" s="62" t="n">
        <f aca="false">K31</f>
        <v>0</v>
      </c>
      <c r="L30" s="62" t="n">
        <f aca="false">L31</f>
        <v>0</v>
      </c>
      <c r="M30" s="62" t="n">
        <f aca="false">M31</f>
        <v>0</v>
      </c>
      <c r="N30" s="62" t="n">
        <f aca="false">N31</f>
        <v>0</v>
      </c>
      <c r="O30" s="62" t="n">
        <f aca="false">O31</f>
        <v>0</v>
      </c>
      <c r="P30" s="62" t="n">
        <f aca="false">P31</f>
        <v>0</v>
      </c>
      <c r="Q30" s="62" t="n">
        <f aca="false">Q31</f>
        <v>432600</v>
      </c>
    </row>
    <row r="31" customFormat="false" ht="35.25" hidden="false" customHeight="true" outlineLevel="0" collapsed="false">
      <c r="B31" s="24" t="s">
        <v>79</v>
      </c>
      <c r="C31" s="30" t="s">
        <v>43</v>
      </c>
      <c r="D31" s="24" t="s">
        <v>44</v>
      </c>
      <c r="E31" s="25" t="s">
        <v>45</v>
      </c>
      <c r="F31" s="62" t="n">
        <f aca="false">G31</f>
        <v>432600</v>
      </c>
      <c r="G31" s="62" t="n">
        <v>432600</v>
      </c>
      <c r="H31" s="61" t="n">
        <v>0</v>
      </c>
      <c r="I31" s="61" t="n">
        <v>0</v>
      </c>
      <c r="J31" s="61" t="n">
        <v>0</v>
      </c>
      <c r="K31" s="61" t="n">
        <v>0</v>
      </c>
      <c r="L31" s="61" t="n">
        <v>0</v>
      </c>
      <c r="M31" s="61" t="n">
        <v>0</v>
      </c>
      <c r="N31" s="61" t="n">
        <v>0</v>
      </c>
      <c r="O31" s="61" t="n">
        <v>0</v>
      </c>
      <c r="P31" s="61" t="n">
        <v>0</v>
      </c>
      <c r="Q31" s="62" t="n">
        <f aca="false">F31+K31</f>
        <v>432600</v>
      </c>
    </row>
    <row r="32" customFormat="false" ht="24.75" hidden="false" customHeight="true" outlineLevel="0" collapsed="false">
      <c r="B32" s="24"/>
      <c r="C32" s="30"/>
      <c r="D32" s="24"/>
      <c r="E32" s="28" t="s">
        <v>29</v>
      </c>
      <c r="F32" s="62"/>
      <c r="G32" s="62"/>
      <c r="H32" s="61"/>
      <c r="I32" s="61"/>
      <c r="J32" s="61"/>
      <c r="K32" s="61"/>
      <c r="L32" s="61"/>
      <c r="M32" s="61"/>
      <c r="N32" s="61"/>
      <c r="O32" s="61"/>
      <c r="P32" s="61"/>
      <c r="Q32" s="62"/>
    </row>
    <row r="33" customFormat="false" ht="37.5" hidden="false" customHeight="true" outlineLevel="0" collapsed="false">
      <c r="B33" s="24"/>
      <c r="C33" s="30"/>
      <c r="D33" s="24"/>
      <c r="E33" s="28" t="s">
        <v>80</v>
      </c>
      <c r="F33" s="62" t="n">
        <f aca="false">G33</f>
        <v>420000</v>
      </c>
      <c r="G33" s="62" t="n">
        <v>420000</v>
      </c>
      <c r="H33" s="61" t="n">
        <v>0</v>
      </c>
      <c r="I33" s="61" t="n">
        <v>0</v>
      </c>
      <c r="J33" s="61" t="n">
        <v>0</v>
      </c>
      <c r="K33" s="61" t="n">
        <v>0</v>
      </c>
      <c r="L33" s="61" t="n">
        <v>0</v>
      </c>
      <c r="M33" s="61" t="n">
        <v>0</v>
      </c>
      <c r="N33" s="61" t="n">
        <v>0</v>
      </c>
      <c r="O33" s="61" t="n">
        <v>0</v>
      </c>
      <c r="P33" s="61" t="n">
        <v>0</v>
      </c>
      <c r="Q33" s="62" t="n">
        <f aca="false">F33+K33</f>
        <v>420000</v>
      </c>
    </row>
    <row r="34" customFormat="false" ht="23.25" hidden="false" customHeight="true" outlineLevel="0" collapsed="false">
      <c r="B34" s="24"/>
      <c r="C34" s="63" t="s">
        <v>46</v>
      </c>
      <c r="D34" s="63"/>
      <c r="E34" s="65" t="s">
        <v>81</v>
      </c>
      <c r="F34" s="61" t="n">
        <f aca="false">F35</f>
        <v>38726</v>
      </c>
      <c r="G34" s="61" t="n">
        <f aca="false">G35</f>
        <v>38726</v>
      </c>
      <c r="H34" s="61" t="n">
        <f aca="false">H35</f>
        <v>0</v>
      </c>
      <c r="I34" s="61" t="n">
        <f aca="false">I35</f>
        <v>0</v>
      </c>
      <c r="J34" s="61" t="n">
        <v>0</v>
      </c>
      <c r="K34" s="61" t="n">
        <f aca="false">K35</f>
        <v>0</v>
      </c>
      <c r="L34" s="61" t="n">
        <v>0</v>
      </c>
      <c r="M34" s="61" t="n">
        <f aca="false">M35</f>
        <v>0</v>
      </c>
      <c r="N34" s="61" t="n">
        <f aca="false">N35</f>
        <v>0</v>
      </c>
      <c r="O34" s="61" t="n">
        <f aca="false">O35</f>
        <v>0</v>
      </c>
      <c r="P34" s="61" t="n">
        <f aca="false">P35</f>
        <v>0</v>
      </c>
      <c r="Q34" s="62" t="n">
        <f aca="false">F34+K34</f>
        <v>38726</v>
      </c>
    </row>
    <row r="35" customFormat="false" ht="21.75" hidden="false" customHeight="true" outlineLevel="0" collapsed="false">
      <c r="B35" s="24"/>
      <c r="C35" s="66" t="s">
        <v>82</v>
      </c>
      <c r="D35" s="66"/>
      <c r="E35" s="67" t="s">
        <v>83</v>
      </c>
      <c r="F35" s="61" t="n">
        <f aca="false">F36</f>
        <v>38726</v>
      </c>
      <c r="G35" s="61" t="n">
        <f aca="false">G36</f>
        <v>38726</v>
      </c>
      <c r="H35" s="61" t="n">
        <v>0</v>
      </c>
      <c r="I35" s="61" t="n">
        <v>0</v>
      </c>
      <c r="J35" s="61" t="n">
        <v>0</v>
      </c>
      <c r="K35" s="62" t="n">
        <v>0</v>
      </c>
      <c r="L35" s="61" t="n">
        <v>0</v>
      </c>
      <c r="M35" s="62" t="n">
        <v>0</v>
      </c>
      <c r="N35" s="62" t="n">
        <v>0</v>
      </c>
      <c r="O35" s="62" t="n">
        <v>0</v>
      </c>
      <c r="P35" s="62" t="n">
        <v>0</v>
      </c>
      <c r="Q35" s="62" t="n">
        <f aca="false">F35+K35</f>
        <v>38726</v>
      </c>
    </row>
    <row r="36" customFormat="false" ht="23.25" hidden="false" customHeight="true" outlineLevel="0" collapsed="false">
      <c r="B36" s="24" t="s">
        <v>84</v>
      </c>
      <c r="C36" s="24" t="s">
        <v>85</v>
      </c>
      <c r="D36" s="24" t="s">
        <v>47</v>
      </c>
      <c r="E36" s="25" t="s">
        <v>86</v>
      </c>
      <c r="F36" s="61" t="n">
        <f aca="false">G36</f>
        <v>38726</v>
      </c>
      <c r="G36" s="61" t="n">
        <f aca="false">79426-63926+60926-37700</f>
        <v>38726</v>
      </c>
      <c r="H36" s="61" t="n">
        <v>0</v>
      </c>
      <c r="I36" s="61" t="n">
        <v>0</v>
      </c>
      <c r="J36" s="61" t="n">
        <v>0</v>
      </c>
      <c r="K36" s="62" t="n">
        <v>0</v>
      </c>
      <c r="L36" s="61" t="n">
        <v>0</v>
      </c>
      <c r="M36" s="62" t="n">
        <v>0</v>
      </c>
      <c r="N36" s="62" t="n">
        <v>0</v>
      </c>
      <c r="O36" s="62" t="n">
        <v>0</v>
      </c>
      <c r="P36" s="62" t="n">
        <v>0</v>
      </c>
      <c r="Q36" s="62" t="n">
        <f aca="false">F36+K36</f>
        <v>38726</v>
      </c>
    </row>
    <row r="37" customFormat="false" ht="21.75" hidden="true" customHeight="true" outlineLevel="0" collapsed="false">
      <c r="B37" s="24"/>
      <c r="C37" s="63" t="s">
        <v>87</v>
      </c>
      <c r="D37" s="63"/>
      <c r="E37" s="65" t="s">
        <v>48</v>
      </c>
      <c r="F37" s="61" t="n">
        <f aca="false">G37</f>
        <v>0</v>
      </c>
      <c r="G37" s="61" t="n">
        <f aca="false">G38</f>
        <v>0</v>
      </c>
      <c r="H37" s="61" t="n">
        <f aca="false">H38</f>
        <v>0</v>
      </c>
      <c r="I37" s="61" t="n">
        <f aca="false">I38</f>
        <v>0</v>
      </c>
      <c r="J37" s="61" t="n">
        <f aca="false">J38</f>
        <v>0</v>
      </c>
      <c r="K37" s="61" t="n">
        <f aca="false">K38</f>
        <v>0</v>
      </c>
      <c r="L37" s="61" t="n">
        <v>0</v>
      </c>
      <c r="M37" s="61" t="n">
        <f aca="false">M38</f>
        <v>0</v>
      </c>
      <c r="N37" s="61" t="n">
        <f aca="false">N38</f>
        <v>0</v>
      </c>
      <c r="O37" s="61" t="n">
        <f aca="false">O38</f>
        <v>0</v>
      </c>
      <c r="P37" s="61" t="n">
        <f aca="false">P38</f>
        <v>0</v>
      </c>
      <c r="Q37" s="62" t="n">
        <f aca="false">F37+K37</f>
        <v>0</v>
      </c>
    </row>
    <row r="38" customFormat="false" ht="0.75" hidden="true" customHeight="true" outlineLevel="0" collapsed="false">
      <c r="B38" s="24" t="s">
        <v>88</v>
      </c>
      <c r="C38" s="24" t="s">
        <v>89</v>
      </c>
      <c r="D38" s="24" t="s">
        <v>49</v>
      </c>
      <c r="E38" s="25" t="s">
        <v>90</v>
      </c>
      <c r="F38" s="61" t="n">
        <f aca="false">G38</f>
        <v>0</v>
      </c>
      <c r="G38" s="61"/>
      <c r="H38" s="61" t="n">
        <v>0</v>
      </c>
      <c r="I38" s="61" t="n">
        <v>0</v>
      </c>
      <c r="J38" s="61" t="n">
        <v>0</v>
      </c>
      <c r="K38" s="61" t="n">
        <v>0</v>
      </c>
      <c r="L38" s="61" t="n">
        <v>0</v>
      </c>
      <c r="M38" s="61" t="n">
        <v>0</v>
      </c>
      <c r="N38" s="61" t="n">
        <v>0</v>
      </c>
      <c r="O38" s="61" t="n">
        <v>0</v>
      </c>
      <c r="P38" s="61" t="n">
        <v>0</v>
      </c>
      <c r="Q38" s="62" t="n">
        <f aca="false">F38+K38</f>
        <v>0</v>
      </c>
    </row>
    <row r="39" customFormat="false" ht="23.25" hidden="true" customHeight="true" outlineLevel="0" collapsed="false">
      <c r="B39" s="24"/>
      <c r="C39" s="24"/>
      <c r="D39" s="24"/>
      <c r="E39" s="28" t="s">
        <v>91</v>
      </c>
      <c r="F39" s="61" t="n">
        <f aca="false">G39</f>
        <v>0</v>
      </c>
      <c r="G39" s="61"/>
      <c r="H39" s="61" t="n">
        <v>0</v>
      </c>
      <c r="I39" s="61" t="n">
        <v>0</v>
      </c>
      <c r="J39" s="61" t="n">
        <v>0</v>
      </c>
      <c r="K39" s="61" t="n">
        <v>0</v>
      </c>
      <c r="L39" s="61" t="n">
        <v>0</v>
      </c>
      <c r="M39" s="61" t="n">
        <v>0</v>
      </c>
      <c r="N39" s="61" t="n">
        <v>0</v>
      </c>
      <c r="O39" s="61" t="n">
        <v>0</v>
      </c>
      <c r="P39" s="61" t="n">
        <v>0</v>
      </c>
      <c r="Q39" s="62" t="n">
        <f aca="false">F39+K39</f>
        <v>0</v>
      </c>
    </row>
    <row r="40" customFormat="false" ht="23.25" hidden="false" customHeight="true" outlineLevel="0" collapsed="false">
      <c r="B40" s="24"/>
      <c r="C40" s="19" t="s">
        <v>87</v>
      </c>
      <c r="D40" s="24"/>
      <c r="E40" s="42" t="s">
        <v>48</v>
      </c>
      <c r="F40" s="61" t="n">
        <f aca="false">F41</f>
        <v>50000</v>
      </c>
      <c r="G40" s="61" t="n">
        <f aca="false">G41</f>
        <v>50000</v>
      </c>
      <c r="H40" s="61" t="n">
        <f aca="false">H41</f>
        <v>0</v>
      </c>
      <c r="I40" s="61" t="n">
        <f aca="false">I41</f>
        <v>0</v>
      </c>
      <c r="J40" s="61" t="n">
        <f aca="false">J41</f>
        <v>0</v>
      </c>
      <c r="K40" s="61" t="n">
        <f aca="false">K41</f>
        <v>0</v>
      </c>
      <c r="L40" s="61" t="n">
        <f aca="false">L41</f>
        <v>0</v>
      </c>
      <c r="M40" s="61" t="n">
        <f aca="false">M41</f>
        <v>0</v>
      </c>
      <c r="N40" s="61" t="n">
        <f aca="false">N41</f>
        <v>0</v>
      </c>
      <c r="O40" s="61" t="n">
        <f aca="false">O41</f>
        <v>0</v>
      </c>
      <c r="P40" s="61" t="n">
        <f aca="false">P41</f>
        <v>0</v>
      </c>
      <c r="Q40" s="61" t="n">
        <f aca="false">Q41</f>
        <v>50000</v>
      </c>
    </row>
    <row r="41" customFormat="false" ht="23.25" hidden="false" customHeight="true" outlineLevel="0" collapsed="false">
      <c r="B41" s="24" t="s">
        <v>88</v>
      </c>
      <c r="C41" s="24" t="s">
        <v>89</v>
      </c>
      <c r="D41" s="24" t="s">
        <v>49</v>
      </c>
      <c r="E41" s="28" t="s">
        <v>50</v>
      </c>
      <c r="F41" s="61" t="n">
        <f aca="false">F43</f>
        <v>50000</v>
      </c>
      <c r="G41" s="61" t="n">
        <f aca="false">G43</f>
        <v>50000</v>
      </c>
      <c r="H41" s="61" t="n">
        <f aca="false">H43</f>
        <v>0</v>
      </c>
      <c r="I41" s="61" t="n">
        <f aca="false">I43</f>
        <v>0</v>
      </c>
      <c r="J41" s="61" t="n">
        <f aca="false">J43</f>
        <v>0</v>
      </c>
      <c r="K41" s="61" t="n">
        <f aca="false">K43</f>
        <v>0</v>
      </c>
      <c r="L41" s="61" t="n">
        <f aca="false">L43</f>
        <v>0</v>
      </c>
      <c r="M41" s="61" t="n">
        <f aca="false">M43</f>
        <v>0</v>
      </c>
      <c r="N41" s="61" t="n">
        <f aca="false">N43</f>
        <v>0</v>
      </c>
      <c r="O41" s="61" t="n">
        <f aca="false">O43</f>
        <v>0</v>
      </c>
      <c r="P41" s="61" t="n">
        <f aca="false">P43</f>
        <v>0</v>
      </c>
      <c r="Q41" s="61" t="n">
        <f aca="false">Q43</f>
        <v>50000</v>
      </c>
    </row>
    <row r="42" customFormat="false" ht="23.25" hidden="false" customHeight="true" outlineLevel="0" collapsed="false">
      <c r="B42" s="24"/>
      <c r="C42" s="24"/>
      <c r="D42" s="24"/>
      <c r="E42" s="28" t="s">
        <v>29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</row>
    <row r="43" customFormat="false" ht="46.5" hidden="false" customHeight="true" outlineLevel="0" collapsed="false">
      <c r="B43" s="24"/>
      <c r="C43" s="24"/>
      <c r="D43" s="24"/>
      <c r="E43" s="28" t="s">
        <v>51</v>
      </c>
      <c r="F43" s="61" t="n">
        <f aca="false">G43</f>
        <v>50000</v>
      </c>
      <c r="G43" s="61" t="n">
        <v>50000</v>
      </c>
      <c r="H43" s="61" t="n">
        <v>0</v>
      </c>
      <c r="I43" s="61" t="n">
        <v>0</v>
      </c>
      <c r="J43" s="61" t="n">
        <v>0</v>
      </c>
      <c r="K43" s="61" t="n">
        <v>0</v>
      </c>
      <c r="L43" s="61" t="n">
        <v>0</v>
      </c>
      <c r="M43" s="61" t="n">
        <v>0</v>
      </c>
      <c r="N43" s="61" t="n">
        <v>0</v>
      </c>
      <c r="O43" s="61" t="n">
        <v>0</v>
      </c>
      <c r="P43" s="61" t="n">
        <v>0</v>
      </c>
      <c r="Q43" s="62" t="n">
        <f aca="false">F43+K43</f>
        <v>50000</v>
      </c>
    </row>
    <row r="44" customFormat="false" ht="36" hidden="false" customHeight="true" outlineLevel="0" collapsed="false">
      <c r="B44" s="30" t="s">
        <v>92</v>
      </c>
      <c r="C44" s="11"/>
      <c r="D44" s="68"/>
      <c r="E44" s="21" t="s">
        <v>93</v>
      </c>
      <c r="F44" s="61" t="n">
        <f aca="false">F47+F50+F48</f>
        <v>2400900</v>
      </c>
      <c r="G44" s="61" t="n">
        <f aca="false">G47+G50</f>
        <v>2400900</v>
      </c>
      <c r="H44" s="61" t="n">
        <f aca="false">H47+H50+H48</f>
        <v>1837535</v>
      </c>
      <c r="I44" s="61" t="n">
        <f aca="false">I47+I50+I48</f>
        <v>48660</v>
      </c>
      <c r="J44" s="61" t="n">
        <f aca="false">J47+J50+J48</f>
        <v>0</v>
      </c>
      <c r="K44" s="61" t="n">
        <f aca="false">K47+K50+K48</f>
        <v>0</v>
      </c>
      <c r="L44" s="61" t="n">
        <v>0</v>
      </c>
      <c r="M44" s="61" t="n">
        <f aca="false">M47+M50+M48</f>
        <v>0</v>
      </c>
      <c r="N44" s="61" t="n">
        <f aca="false">N47+N50+N48</f>
        <v>0</v>
      </c>
      <c r="O44" s="61" t="n">
        <f aca="false">O47+O50+O48</f>
        <v>0</v>
      </c>
      <c r="P44" s="61" t="n">
        <f aca="false">P47+P50+P48</f>
        <v>0</v>
      </c>
      <c r="Q44" s="62" t="n">
        <f aca="false">F44+K44</f>
        <v>2400900</v>
      </c>
    </row>
    <row r="45" customFormat="false" ht="24" hidden="false" customHeight="true" outlineLevel="0" collapsed="false">
      <c r="B45" s="11"/>
      <c r="C45" s="11"/>
      <c r="D45" s="68"/>
      <c r="E45" s="25" t="s">
        <v>29</v>
      </c>
      <c r="F45" s="61"/>
      <c r="G45" s="61"/>
      <c r="H45" s="61"/>
      <c r="I45" s="61"/>
      <c r="J45" s="61"/>
      <c r="K45" s="62"/>
      <c r="L45" s="61"/>
      <c r="M45" s="62"/>
      <c r="N45" s="62"/>
      <c r="O45" s="62"/>
      <c r="P45" s="62"/>
      <c r="Q45" s="62"/>
    </row>
    <row r="46" customFormat="false" ht="21.75" hidden="false" customHeight="true" outlineLevel="0" collapsed="false">
      <c r="B46" s="24"/>
      <c r="C46" s="63" t="s">
        <v>22</v>
      </c>
      <c r="D46" s="69"/>
      <c r="E46" s="65" t="s">
        <v>63</v>
      </c>
      <c r="F46" s="61" t="n">
        <f aca="false">F47</f>
        <v>2302700</v>
      </c>
      <c r="G46" s="61" t="n">
        <f aca="false">G47</f>
        <v>2302700</v>
      </c>
      <c r="H46" s="61" t="n">
        <f aca="false">H47</f>
        <v>1837535</v>
      </c>
      <c r="I46" s="61" t="n">
        <f aca="false">I47</f>
        <v>48660</v>
      </c>
      <c r="J46" s="61" t="n">
        <v>0</v>
      </c>
      <c r="K46" s="62" t="n">
        <f aca="false">K47</f>
        <v>0</v>
      </c>
      <c r="L46" s="61" t="n">
        <v>0</v>
      </c>
      <c r="M46" s="62" t="n">
        <v>0</v>
      </c>
      <c r="N46" s="62" t="n">
        <v>0</v>
      </c>
      <c r="O46" s="62" t="n">
        <v>0</v>
      </c>
      <c r="P46" s="62" t="n">
        <f aca="false">P47</f>
        <v>0</v>
      </c>
      <c r="Q46" s="62" t="n">
        <f aca="false">F46+K46</f>
        <v>2302700</v>
      </c>
    </row>
    <row r="47" customFormat="false" ht="48" hidden="false" customHeight="true" outlineLevel="0" collapsed="false">
      <c r="B47" s="24" t="s">
        <v>94</v>
      </c>
      <c r="C47" s="24" t="s">
        <v>24</v>
      </c>
      <c r="D47" s="24" t="s">
        <v>25</v>
      </c>
      <c r="E47" s="25" t="s">
        <v>65</v>
      </c>
      <c r="F47" s="62" t="n">
        <f aca="false">G47</f>
        <v>2302700</v>
      </c>
      <c r="G47" s="62" t="n">
        <f aca="false">2005086+3000+13200+281414</f>
        <v>2302700</v>
      </c>
      <c r="H47" s="62" t="n">
        <f aca="false">1585048+252487</f>
        <v>1837535</v>
      </c>
      <c r="I47" s="62" t="n">
        <v>48660</v>
      </c>
      <c r="J47" s="61" t="n">
        <v>0</v>
      </c>
      <c r="K47" s="62" t="n">
        <v>0</v>
      </c>
      <c r="L47" s="61" t="n">
        <v>0</v>
      </c>
      <c r="M47" s="62" t="n">
        <v>0</v>
      </c>
      <c r="N47" s="62" t="n">
        <v>0</v>
      </c>
      <c r="O47" s="62" t="n">
        <v>0</v>
      </c>
      <c r="P47" s="62" t="n">
        <v>0</v>
      </c>
      <c r="Q47" s="62" t="n">
        <f aca="false">F47+K47</f>
        <v>2302700</v>
      </c>
    </row>
    <row r="48" customFormat="false" ht="20.25" hidden="true" customHeight="true" outlineLevel="0" collapsed="false">
      <c r="B48" s="24"/>
      <c r="C48" s="63" t="s">
        <v>95</v>
      </c>
      <c r="D48" s="24"/>
      <c r="E48" s="65" t="s">
        <v>96</v>
      </c>
      <c r="F48" s="61" t="n">
        <f aca="false">G48</f>
        <v>0</v>
      </c>
      <c r="G48" s="61" t="n">
        <f aca="false">G49</f>
        <v>0</v>
      </c>
      <c r="H48" s="61" t="n">
        <v>0</v>
      </c>
      <c r="I48" s="61" t="n">
        <v>0</v>
      </c>
      <c r="J48" s="61" t="n">
        <v>0</v>
      </c>
      <c r="K48" s="62" t="n">
        <v>0</v>
      </c>
      <c r="L48" s="61" t="n">
        <v>0</v>
      </c>
      <c r="M48" s="62" t="n">
        <v>0</v>
      </c>
      <c r="N48" s="62" t="n">
        <v>0</v>
      </c>
      <c r="O48" s="62" t="n">
        <v>0</v>
      </c>
      <c r="P48" s="62" t="n">
        <v>0</v>
      </c>
      <c r="Q48" s="62" t="n">
        <f aca="false">F48+K48</f>
        <v>0</v>
      </c>
    </row>
    <row r="49" customFormat="false" ht="48" hidden="true" customHeight="true" outlineLevel="0" collapsed="false">
      <c r="B49" s="24" t="s">
        <v>97</v>
      </c>
      <c r="C49" s="24" t="s">
        <v>98</v>
      </c>
      <c r="D49" s="24" t="s">
        <v>99</v>
      </c>
      <c r="E49" s="25" t="s">
        <v>100</v>
      </c>
      <c r="F49" s="61" t="n">
        <f aca="false">G49</f>
        <v>0</v>
      </c>
      <c r="G49" s="61"/>
      <c r="H49" s="61" t="n">
        <v>0</v>
      </c>
      <c r="I49" s="61" t="n">
        <v>0</v>
      </c>
      <c r="J49" s="61" t="n">
        <v>0</v>
      </c>
      <c r="K49" s="62" t="n">
        <v>0</v>
      </c>
      <c r="L49" s="61" t="n">
        <v>0</v>
      </c>
      <c r="M49" s="62" t="n">
        <v>0</v>
      </c>
      <c r="N49" s="62" t="n">
        <v>0</v>
      </c>
      <c r="O49" s="62" t="n">
        <v>0</v>
      </c>
      <c r="P49" s="62" t="n">
        <v>0</v>
      </c>
      <c r="Q49" s="62" t="n">
        <f aca="false">F49+K49</f>
        <v>0</v>
      </c>
    </row>
    <row r="50" customFormat="false" ht="24" hidden="false" customHeight="true" outlineLevel="0" collapsed="false">
      <c r="B50" s="24"/>
      <c r="C50" s="63" t="s">
        <v>31</v>
      </c>
      <c r="D50" s="19"/>
      <c r="E50" s="65" t="s">
        <v>67</v>
      </c>
      <c r="F50" s="61" t="n">
        <f aca="false">F52+F54</f>
        <v>98200</v>
      </c>
      <c r="G50" s="61" t="n">
        <f aca="false">G52+G54</f>
        <v>98200</v>
      </c>
      <c r="H50" s="61" t="n">
        <f aca="false">H52+H54</f>
        <v>0</v>
      </c>
      <c r="I50" s="61" t="n">
        <f aca="false">I52+I54</f>
        <v>0</v>
      </c>
      <c r="J50" s="61" t="n">
        <f aca="false">J52+J54</f>
        <v>0</v>
      </c>
      <c r="K50" s="61" t="n">
        <f aca="false">K52+K54</f>
        <v>0</v>
      </c>
      <c r="L50" s="61" t="n">
        <f aca="false">L52+L54</f>
        <v>0</v>
      </c>
      <c r="M50" s="61" t="n">
        <f aca="false">M52+M54</f>
        <v>0</v>
      </c>
      <c r="N50" s="61" t="n">
        <f aca="false">N52+N54</f>
        <v>0</v>
      </c>
      <c r="O50" s="61" t="n">
        <f aca="false">O52+O54</f>
        <v>0</v>
      </c>
      <c r="P50" s="61" t="n">
        <f aca="false">P52+P54</f>
        <v>0</v>
      </c>
      <c r="Q50" s="61" t="n">
        <f aca="false">Q52+Q54</f>
        <v>98200</v>
      </c>
    </row>
    <row r="51" customFormat="false" ht="22.5" hidden="false" customHeight="true" outlineLevel="0" collapsed="false">
      <c r="B51" s="24"/>
      <c r="C51" s="63" t="s">
        <v>101</v>
      </c>
      <c r="D51" s="19"/>
      <c r="E51" s="65" t="s">
        <v>34</v>
      </c>
      <c r="F51" s="61" t="n">
        <f aca="false">F52</f>
        <v>23200</v>
      </c>
      <c r="G51" s="61" t="n">
        <f aca="false">G52</f>
        <v>23200</v>
      </c>
      <c r="H51" s="61" t="n">
        <f aca="false">H52</f>
        <v>0</v>
      </c>
      <c r="I51" s="61" t="n">
        <f aca="false">I52</f>
        <v>0</v>
      </c>
      <c r="J51" s="61" t="n">
        <f aca="false">J52</f>
        <v>0</v>
      </c>
      <c r="K51" s="61" t="n">
        <f aca="false">K52</f>
        <v>0</v>
      </c>
      <c r="L51" s="61" t="n">
        <v>0</v>
      </c>
      <c r="M51" s="61" t="n">
        <f aca="false">M52</f>
        <v>0</v>
      </c>
      <c r="N51" s="61" t="n">
        <f aca="false">N52</f>
        <v>0</v>
      </c>
      <c r="O51" s="61" t="n">
        <f aca="false">O52</f>
        <v>0</v>
      </c>
      <c r="P51" s="61" t="n">
        <f aca="false">P52</f>
        <v>0</v>
      </c>
      <c r="Q51" s="62" t="n">
        <f aca="false">F51+K51</f>
        <v>23200</v>
      </c>
    </row>
    <row r="52" customFormat="false" ht="24.75" hidden="false" customHeight="true" outlineLevel="0" collapsed="false">
      <c r="B52" s="24" t="s">
        <v>102</v>
      </c>
      <c r="C52" s="24" t="s">
        <v>103</v>
      </c>
      <c r="D52" s="24" t="s">
        <v>70</v>
      </c>
      <c r="E52" s="25" t="s">
        <v>104</v>
      </c>
      <c r="F52" s="61" t="n">
        <f aca="false">G52</f>
        <v>23200</v>
      </c>
      <c r="G52" s="61" t="n">
        <v>23200</v>
      </c>
      <c r="H52" s="61" t="n">
        <v>0</v>
      </c>
      <c r="I52" s="61" t="n">
        <v>0</v>
      </c>
      <c r="J52" s="61" t="n">
        <v>0</v>
      </c>
      <c r="K52" s="61" t="n">
        <v>0</v>
      </c>
      <c r="L52" s="61" t="n">
        <v>0</v>
      </c>
      <c r="M52" s="62" t="n">
        <v>0</v>
      </c>
      <c r="N52" s="62" t="n">
        <v>0</v>
      </c>
      <c r="O52" s="62" t="n">
        <v>0</v>
      </c>
      <c r="P52" s="62" t="n">
        <v>0</v>
      </c>
      <c r="Q52" s="62" t="n">
        <f aca="false">F52+K52</f>
        <v>23200</v>
      </c>
    </row>
    <row r="53" customFormat="false" ht="24.75" hidden="false" customHeight="true" outlineLevel="0" collapsed="false">
      <c r="B53" s="24"/>
      <c r="C53" s="19" t="s">
        <v>41</v>
      </c>
      <c r="D53" s="24"/>
      <c r="E53" s="38" t="s">
        <v>42</v>
      </c>
      <c r="F53" s="61" t="n">
        <f aca="false">G53</f>
        <v>75000</v>
      </c>
      <c r="G53" s="61" t="n">
        <f aca="false">G54</f>
        <v>75000</v>
      </c>
      <c r="H53" s="61" t="n">
        <v>0</v>
      </c>
      <c r="I53" s="61" t="n">
        <v>0</v>
      </c>
      <c r="J53" s="61" t="n">
        <v>0</v>
      </c>
      <c r="K53" s="61" t="n">
        <v>0</v>
      </c>
      <c r="L53" s="61" t="n">
        <v>0</v>
      </c>
      <c r="M53" s="61" t="n">
        <v>0</v>
      </c>
      <c r="N53" s="61" t="n">
        <v>0</v>
      </c>
      <c r="O53" s="61" t="n">
        <v>0</v>
      </c>
      <c r="P53" s="61" t="n">
        <v>0</v>
      </c>
      <c r="Q53" s="62" t="n">
        <f aca="false">F53+K53</f>
        <v>75000</v>
      </c>
    </row>
    <row r="54" customFormat="false" ht="24.75" hidden="false" customHeight="true" outlineLevel="0" collapsed="false">
      <c r="B54" s="24" t="s">
        <v>105</v>
      </c>
      <c r="C54" s="24" t="s">
        <v>43</v>
      </c>
      <c r="D54" s="24" t="s">
        <v>44</v>
      </c>
      <c r="E54" s="25" t="s">
        <v>45</v>
      </c>
      <c r="F54" s="61" t="n">
        <f aca="false">G54</f>
        <v>75000</v>
      </c>
      <c r="G54" s="61" t="n">
        <v>75000</v>
      </c>
      <c r="H54" s="61" t="n">
        <v>0</v>
      </c>
      <c r="I54" s="61" t="n">
        <v>0</v>
      </c>
      <c r="J54" s="61" t="n">
        <v>0</v>
      </c>
      <c r="K54" s="61" t="n">
        <v>0</v>
      </c>
      <c r="L54" s="61" t="n">
        <v>0</v>
      </c>
      <c r="M54" s="61" t="n">
        <v>0</v>
      </c>
      <c r="N54" s="61" t="n">
        <v>0</v>
      </c>
      <c r="O54" s="61" t="n">
        <v>0</v>
      </c>
      <c r="P54" s="61" t="n">
        <v>0</v>
      </c>
      <c r="Q54" s="62" t="n">
        <f aca="false">F54+K54</f>
        <v>75000</v>
      </c>
    </row>
    <row r="55" customFormat="false" ht="31.5" hidden="false" customHeight="true" outlineLevel="0" collapsed="false">
      <c r="B55" s="24" t="s">
        <v>106</v>
      </c>
      <c r="C55" s="70"/>
      <c r="D55" s="68"/>
      <c r="E55" s="21" t="s">
        <v>107</v>
      </c>
      <c r="F55" s="61" t="n">
        <f aca="false">F57+F59+F64</f>
        <v>1989346</v>
      </c>
      <c r="G55" s="61" t="n">
        <f aca="false">G57+G59+G64</f>
        <v>1989346</v>
      </c>
      <c r="H55" s="61" t="n">
        <f aca="false">H57+H59+H64</f>
        <v>686015</v>
      </c>
      <c r="I55" s="61" t="n">
        <f aca="false">I57+I59+I64</f>
        <v>21829</v>
      </c>
      <c r="J55" s="61" t="n">
        <f aca="false">J57+J59+J64</f>
        <v>0</v>
      </c>
      <c r="K55" s="61" t="n">
        <f aca="false">K57+K59+K64</f>
        <v>0</v>
      </c>
      <c r="L55" s="61" t="n">
        <f aca="false">L57+L59+L64</f>
        <v>0</v>
      </c>
      <c r="M55" s="61" t="n">
        <f aca="false">M57+M59+M64</f>
        <v>0</v>
      </c>
      <c r="N55" s="61" t="n">
        <f aca="false">N57+N59+N64</f>
        <v>0</v>
      </c>
      <c r="O55" s="61" t="n">
        <f aca="false">O57+O59+O64</f>
        <v>0</v>
      </c>
      <c r="P55" s="61" t="n">
        <f aca="false">P57+P59+P64</f>
        <v>0</v>
      </c>
      <c r="Q55" s="61" t="n">
        <f aca="false">Q57+Q59+Q64</f>
        <v>1989346</v>
      </c>
    </row>
    <row r="56" customFormat="false" ht="25.5" hidden="false" customHeight="true" outlineLevel="0" collapsed="false">
      <c r="B56" s="24"/>
      <c r="C56" s="24"/>
      <c r="D56" s="68"/>
      <c r="E56" s="25" t="s">
        <v>29</v>
      </c>
      <c r="F56" s="61"/>
      <c r="G56" s="61"/>
      <c r="H56" s="61"/>
      <c r="I56" s="61"/>
      <c r="J56" s="61"/>
      <c r="K56" s="62"/>
      <c r="L56" s="61"/>
      <c r="M56" s="62"/>
      <c r="N56" s="62"/>
      <c r="O56" s="62"/>
      <c r="P56" s="62"/>
      <c r="Q56" s="62"/>
    </row>
    <row r="57" customFormat="false" ht="22.5" hidden="false" customHeight="true" outlineLevel="0" collapsed="false">
      <c r="B57" s="24"/>
      <c r="C57" s="63" t="s">
        <v>22</v>
      </c>
      <c r="D57" s="63"/>
      <c r="E57" s="65" t="s">
        <v>63</v>
      </c>
      <c r="F57" s="61" t="n">
        <f aca="false">F58</f>
        <v>868216</v>
      </c>
      <c r="G57" s="61" t="n">
        <f aca="false">G58</f>
        <v>868216</v>
      </c>
      <c r="H57" s="61" t="n">
        <f aca="false">H58</f>
        <v>686015</v>
      </c>
      <c r="I57" s="61" t="n">
        <f aca="false">I58</f>
        <v>13803</v>
      </c>
      <c r="J57" s="61" t="n">
        <v>0</v>
      </c>
      <c r="K57" s="61" t="n">
        <f aca="false">K58</f>
        <v>0</v>
      </c>
      <c r="L57" s="61" t="n">
        <v>0</v>
      </c>
      <c r="M57" s="61" t="n">
        <f aca="false">M58</f>
        <v>0</v>
      </c>
      <c r="N57" s="61" t="n">
        <f aca="false">N58</f>
        <v>0</v>
      </c>
      <c r="O57" s="61" t="n">
        <f aca="false">O58</f>
        <v>0</v>
      </c>
      <c r="P57" s="61" t="n">
        <f aca="false">P58</f>
        <v>0</v>
      </c>
      <c r="Q57" s="62" t="n">
        <f aca="false">F57+K57</f>
        <v>868216</v>
      </c>
    </row>
    <row r="58" customFormat="false" ht="49.5" hidden="false" customHeight="true" outlineLevel="0" collapsed="false">
      <c r="B58" s="24" t="s">
        <v>108</v>
      </c>
      <c r="C58" s="24" t="s">
        <v>24</v>
      </c>
      <c r="D58" s="24" t="s">
        <v>25</v>
      </c>
      <c r="E58" s="25" t="s">
        <v>65</v>
      </c>
      <c r="F58" s="62" t="n">
        <f aca="false">G58</f>
        <v>868216</v>
      </c>
      <c r="G58" s="62" t="n">
        <f aca="false">781490+1000+73752+11974</f>
        <v>868216</v>
      </c>
      <c r="H58" s="62" t="n">
        <f aca="false">607160+69040+9815</f>
        <v>686015</v>
      </c>
      <c r="I58" s="62" t="n">
        <v>13803</v>
      </c>
      <c r="J58" s="61" t="n">
        <v>0</v>
      </c>
      <c r="K58" s="62" t="n">
        <v>0</v>
      </c>
      <c r="L58" s="61" t="n">
        <v>0</v>
      </c>
      <c r="M58" s="62" t="n">
        <v>0</v>
      </c>
      <c r="N58" s="62" t="n">
        <v>0</v>
      </c>
      <c r="O58" s="62" t="n">
        <v>0</v>
      </c>
      <c r="P58" s="62" t="n">
        <v>0</v>
      </c>
      <c r="Q58" s="62" t="n">
        <f aca="false">F58+K58</f>
        <v>868216</v>
      </c>
    </row>
    <row r="59" customFormat="false" ht="21.75" hidden="false" customHeight="true" outlineLevel="0" collapsed="false">
      <c r="B59" s="24"/>
      <c r="C59" s="63" t="s">
        <v>31</v>
      </c>
      <c r="D59" s="19"/>
      <c r="E59" s="65" t="s">
        <v>67</v>
      </c>
      <c r="F59" s="62" t="n">
        <f aca="false">G59</f>
        <v>333290</v>
      </c>
      <c r="G59" s="62" t="n">
        <f aca="false">G60</f>
        <v>333290</v>
      </c>
      <c r="H59" s="62" t="n">
        <f aca="false">H60</f>
        <v>0</v>
      </c>
      <c r="I59" s="62" t="n">
        <f aca="false">I60</f>
        <v>0</v>
      </c>
      <c r="J59" s="62" t="n">
        <f aca="false">J60</f>
        <v>0</v>
      </c>
      <c r="K59" s="62" t="n">
        <f aca="false">K60</f>
        <v>0</v>
      </c>
      <c r="L59" s="62" t="n">
        <f aca="false">L60</f>
        <v>0</v>
      </c>
      <c r="M59" s="62" t="n">
        <f aca="false">M60</f>
        <v>0</v>
      </c>
      <c r="N59" s="62" t="n">
        <f aca="false">N60</f>
        <v>0</v>
      </c>
      <c r="O59" s="62" t="n">
        <f aca="false">O60</f>
        <v>0</v>
      </c>
      <c r="P59" s="62" t="n">
        <f aca="false">P60</f>
        <v>0</v>
      </c>
      <c r="Q59" s="62" t="n">
        <f aca="false">F59+K59</f>
        <v>333290</v>
      </c>
    </row>
    <row r="60" customFormat="false" ht="25.5" hidden="false" customHeight="true" outlineLevel="0" collapsed="false">
      <c r="B60" s="24"/>
      <c r="C60" s="19" t="s">
        <v>41</v>
      </c>
      <c r="D60" s="24"/>
      <c r="E60" s="38" t="s">
        <v>42</v>
      </c>
      <c r="F60" s="62" t="n">
        <f aca="false">G60</f>
        <v>333290</v>
      </c>
      <c r="G60" s="62" t="n">
        <f aca="false">G61</f>
        <v>333290</v>
      </c>
      <c r="H60" s="62" t="n">
        <f aca="false">H61</f>
        <v>0</v>
      </c>
      <c r="I60" s="62" t="n">
        <f aca="false">I61</f>
        <v>0</v>
      </c>
      <c r="J60" s="62" t="n">
        <f aca="false">J61</f>
        <v>0</v>
      </c>
      <c r="K60" s="62" t="n">
        <f aca="false">K61</f>
        <v>0</v>
      </c>
      <c r="L60" s="62" t="n">
        <f aca="false">L61</f>
        <v>0</v>
      </c>
      <c r="M60" s="62" t="n">
        <f aca="false">M61</f>
        <v>0</v>
      </c>
      <c r="N60" s="62" t="n">
        <f aca="false">N61</f>
        <v>0</v>
      </c>
      <c r="O60" s="62" t="n">
        <f aca="false">O61</f>
        <v>0</v>
      </c>
      <c r="P60" s="62" t="n">
        <f aca="false">P61</f>
        <v>0</v>
      </c>
      <c r="Q60" s="62" t="n">
        <f aca="false">F60+K60</f>
        <v>333290</v>
      </c>
    </row>
    <row r="61" customFormat="false" ht="24" hidden="false" customHeight="true" outlineLevel="0" collapsed="false">
      <c r="B61" s="24" t="s">
        <v>109</v>
      </c>
      <c r="C61" s="24" t="s">
        <v>43</v>
      </c>
      <c r="D61" s="24" t="s">
        <v>44</v>
      </c>
      <c r="E61" s="25" t="s">
        <v>45</v>
      </c>
      <c r="F61" s="62" t="n">
        <f aca="false">G61</f>
        <v>333290</v>
      </c>
      <c r="G61" s="62" t="n">
        <v>333290</v>
      </c>
      <c r="H61" s="62" t="n">
        <v>0</v>
      </c>
      <c r="I61" s="62" t="n">
        <v>0</v>
      </c>
      <c r="J61" s="62" t="n">
        <v>0</v>
      </c>
      <c r="K61" s="62" t="n">
        <v>0</v>
      </c>
      <c r="L61" s="62" t="n">
        <v>0</v>
      </c>
      <c r="M61" s="62" t="n">
        <v>0</v>
      </c>
      <c r="N61" s="62" t="n">
        <v>0</v>
      </c>
      <c r="O61" s="62" t="n">
        <v>0</v>
      </c>
      <c r="P61" s="62" t="n">
        <v>0</v>
      </c>
      <c r="Q61" s="62" t="n">
        <f aca="false">F61+K61</f>
        <v>333290</v>
      </c>
    </row>
    <row r="62" customFormat="false" ht="26.25" hidden="false" customHeight="true" outlineLevel="0" collapsed="false">
      <c r="B62" s="24"/>
      <c r="C62" s="24"/>
      <c r="D62" s="24"/>
      <c r="E62" s="28" t="s">
        <v>29</v>
      </c>
      <c r="F62" s="62"/>
      <c r="G62" s="62"/>
      <c r="H62" s="62"/>
      <c r="I62" s="62"/>
      <c r="J62" s="61"/>
      <c r="K62" s="62"/>
      <c r="L62" s="61"/>
      <c r="M62" s="62"/>
      <c r="N62" s="62"/>
      <c r="O62" s="62"/>
      <c r="P62" s="62"/>
      <c r="Q62" s="62"/>
    </row>
    <row r="63" customFormat="false" ht="37.5" hidden="false" customHeight="true" outlineLevel="0" collapsed="false">
      <c r="B63" s="24"/>
      <c r="C63" s="24"/>
      <c r="D63" s="24"/>
      <c r="E63" s="28" t="s">
        <v>110</v>
      </c>
      <c r="F63" s="62" t="n">
        <f aca="false">G63</f>
        <v>333290</v>
      </c>
      <c r="G63" s="62" t="n">
        <v>333290</v>
      </c>
      <c r="H63" s="62" t="n">
        <v>0</v>
      </c>
      <c r="I63" s="62" t="n">
        <v>0</v>
      </c>
      <c r="J63" s="62" t="n">
        <v>0</v>
      </c>
      <c r="K63" s="62" t="n">
        <v>0</v>
      </c>
      <c r="L63" s="62" t="n">
        <v>0</v>
      </c>
      <c r="M63" s="62" t="n">
        <v>0</v>
      </c>
      <c r="N63" s="62" t="n">
        <v>0</v>
      </c>
      <c r="O63" s="62" t="n">
        <v>0</v>
      </c>
      <c r="P63" s="62" t="n">
        <v>0</v>
      </c>
      <c r="Q63" s="62" t="n">
        <f aca="false">F63+K63</f>
        <v>333290</v>
      </c>
    </row>
    <row r="64" customFormat="false" ht="18.75" hidden="false" customHeight="true" outlineLevel="0" collapsed="false">
      <c r="B64" s="24"/>
      <c r="C64" s="19" t="s">
        <v>87</v>
      </c>
      <c r="D64" s="19"/>
      <c r="E64" s="42" t="s">
        <v>48</v>
      </c>
      <c r="F64" s="62" t="n">
        <f aca="false">F65</f>
        <v>787840</v>
      </c>
      <c r="G64" s="62" t="n">
        <f aca="false">G65</f>
        <v>787840</v>
      </c>
      <c r="H64" s="62" t="n">
        <f aca="false">H65</f>
        <v>0</v>
      </c>
      <c r="I64" s="62" t="n">
        <f aca="false">I65</f>
        <v>8026</v>
      </c>
      <c r="J64" s="62" t="n">
        <f aca="false">J65</f>
        <v>0</v>
      </c>
      <c r="K64" s="62" t="n">
        <f aca="false">K65</f>
        <v>0</v>
      </c>
      <c r="L64" s="62" t="n">
        <f aca="false">L65</f>
        <v>0</v>
      </c>
      <c r="M64" s="62" t="n">
        <f aca="false">M65</f>
        <v>0</v>
      </c>
      <c r="N64" s="62" t="n">
        <f aca="false">N65</f>
        <v>0</v>
      </c>
      <c r="O64" s="62" t="n">
        <f aca="false">O65</f>
        <v>0</v>
      </c>
      <c r="P64" s="62" t="n">
        <f aca="false">P65</f>
        <v>0</v>
      </c>
      <c r="Q64" s="62" t="n">
        <f aca="false">F64+K64</f>
        <v>787840</v>
      </c>
    </row>
    <row r="65" customFormat="false" ht="24.75" hidden="false" customHeight="true" outlineLevel="0" collapsed="false">
      <c r="B65" s="24" t="s">
        <v>111</v>
      </c>
      <c r="C65" s="24" t="s">
        <v>112</v>
      </c>
      <c r="D65" s="24" t="s">
        <v>49</v>
      </c>
      <c r="E65" s="28" t="s">
        <v>52</v>
      </c>
      <c r="F65" s="62" t="n">
        <f aca="false">G65</f>
        <v>787840</v>
      </c>
      <c r="G65" s="62" t="n">
        <f aca="false">799814-11974</f>
        <v>787840</v>
      </c>
      <c r="H65" s="62" t="n">
        <v>0</v>
      </c>
      <c r="I65" s="62" t="n">
        <f aca="false">20000-11974</f>
        <v>8026</v>
      </c>
      <c r="J65" s="62" t="n">
        <v>0</v>
      </c>
      <c r="K65" s="62" t="n">
        <v>0</v>
      </c>
      <c r="L65" s="62" t="n">
        <v>0</v>
      </c>
      <c r="M65" s="62" t="n">
        <v>0</v>
      </c>
      <c r="N65" s="62" t="n">
        <v>0</v>
      </c>
      <c r="O65" s="62" t="n">
        <v>0</v>
      </c>
      <c r="P65" s="62" t="n">
        <v>0</v>
      </c>
      <c r="Q65" s="62" t="n">
        <f aca="false">F65+K65</f>
        <v>787840</v>
      </c>
    </row>
    <row r="66" customFormat="false" ht="24.75" hidden="false" customHeight="true" outlineLevel="0" collapsed="false">
      <c r="B66" s="24"/>
      <c r="C66" s="24"/>
      <c r="D66" s="24"/>
      <c r="E66" s="28" t="s">
        <v>29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customFormat="false" ht="37.5" hidden="false" customHeight="true" outlineLevel="0" collapsed="false">
      <c r="B67" s="24"/>
      <c r="C67" s="24"/>
      <c r="D67" s="24"/>
      <c r="E67" s="28" t="s">
        <v>53</v>
      </c>
      <c r="F67" s="62" t="n">
        <f aca="false">G67</f>
        <v>499814</v>
      </c>
      <c r="G67" s="62" t="n">
        <v>499814</v>
      </c>
      <c r="H67" s="62" t="n">
        <v>0</v>
      </c>
      <c r="I67" s="62" t="n">
        <v>0</v>
      </c>
      <c r="J67" s="62" t="n">
        <v>0</v>
      </c>
      <c r="K67" s="62" t="n">
        <v>0</v>
      </c>
      <c r="L67" s="62" t="n">
        <v>0</v>
      </c>
      <c r="M67" s="62" t="n">
        <v>0</v>
      </c>
      <c r="N67" s="62" t="n">
        <v>0</v>
      </c>
      <c r="O67" s="62" t="n">
        <v>0</v>
      </c>
      <c r="P67" s="62" t="n">
        <v>0</v>
      </c>
      <c r="Q67" s="62" t="n">
        <f aca="false">F67+K67</f>
        <v>499814</v>
      </c>
    </row>
    <row r="68" customFormat="false" ht="24" hidden="false" customHeight="true" outlineLevel="0" collapsed="false">
      <c r="B68" s="24" t="s">
        <v>113</v>
      </c>
      <c r="C68" s="24"/>
      <c r="D68" s="68"/>
      <c r="E68" s="21" t="s">
        <v>114</v>
      </c>
      <c r="F68" s="61" t="n">
        <f aca="false">F71</f>
        <v>1903763</v>
      </c>
      <c r="G68" s="61" t="n">
        <f aca="false">G71</f>
        <v>1903763</v>
      </c>
      <c r="H68" s="61" t="n">
        <f aca="false">H71</f>
        <v>1511547</v>
      </c>
      <c r="I68" s="61" t="n">
        <f aca="false">I71</f>
        <v>31597</v>
      </c>
      <c r="J68" s="61" t="n">
        <v>0</v>
      </c>
      <c r="K68" s="62" t="n">
        <f aca="false">K71</f>
        <v>0</v>
      </c>
      <c r="L68" s="61" t="n">
        <v>0</v>
      </c>
      <c r="M68" s="62" t="n">
        <f aca="false">M71</f>
        <v>0</v>
      </c>
      <c r="N68" s="62" t="n">
        <f aca="false">N71</f>
        <v>0</v>
      </c>
      <c r="O68" s="62" t="n">
        <f aca="false">O71</f>
        <v>0</v>
      </c>
      <c r="P68" s="62" t="n">
        <f aca="false">P71</f>
        <v>0</v>
      </c>
      <c r="Q68" s="62" t="n">
        <f aca="false">F68+K68</f>
        <v>1903763</v>
      </c>
    </row>
    <row r="69" customFormat="false" ht="21.75" hidden="false" customHeight="true" outlineLevel="0" collapsed="false">
      <c r="B69" s="24"/>
      <c r="C69" s="24"/>
      <c r="D69" s="68"/>
      <c r="E69" s="25" t="s">
        <v>29</v>
      </c>
      <c r="F69" s="61"/>
      <c r="G69" s="61"/>
      <c r="H69" s="61"/>
      <c r="I69" s="61"/>
      <c r="J69" s="61"/>
      <c r="K69" s="62"/>
      <c r="L69" s="61"/>
      <c r="M69" s="62"/>
      <c r="N69" s="62"/>
      <c r="O69" s="62"/>
      <c r="P69" s="62"/>
      <c r="Q69" s="62"/>
    </row>
    <row r="70" customFormat="false" ht="24.75" hidden="false" customHeight="true" outlineLevel="0" collapsed="false">
      <c r="B70" s="24"/>
      <c r="C70" s="63" t="s">
        <v>22</v>
      </c>
      <c r="D70" s="63"/>
      <c r="E70" s="65" t="s">
        <v>63</v>
      </c>
      <c r="F70" s="62" t="n">
        <f aca="false">F71</f>
        <v>1903763</v>
      </c>
      <c r="G70" s="62" t="n">
        <f aca="false">G71</f>
        <v>1903763</v>
      </c>
      <c r="H70" s="62" t="n">
        <f aca="false">H71</f>
        <v>1511547</v>
      </c>
      <c r="I70" s="62" t="n">
        <f aca="false">I71</f>
        <v>31597</v>
      </c>
      <c r="J70" s="61" t="n">
        <v>0</v>
      </c>
      <c r="K70" s="62" t="n">
        <f aca="false">K71</f>
        <v>0</v>
      </c>
      <c r="L70" s="61" t="n">
        <v>0</v>
      </c>
      <c r="M70" s="62" t="n">
        <f aca="false">M71</f>
        <v>0</v>
      </c>
      <c r="N70" s="62" t="n">
        <f aca="false">N71</f>
        <v>0</v>
      </c>
      <c r="O70" s="62" t="n">
        <f aca="false">O71</f>
        <v>0</v>
      </c>
      <c r="P70" s="62" t="n">
        <f aca="false">P71</f>
        <v>0</v>
      </c>
      <c r="Q70" s="62" t="n">
        <f aca="false">F70+K70</f>
        <v>1903763</v>
      </c>
    </row>
    <row r="71" customFormat="false" ht="48.75" hidden="false" customHeight="true" outlineLevel="0" collapsed="false">
      <c r="B71" s="24" t="s">
        <v>115</v>
      </c>
      <c r="C71" s="24" t="s">
        <v>24</v>
      </c>
      <c r="D71" s="24" t="s">
        <v>25</v>
      </c>
      <c r="E71" s="25" t="s">
        <v>65</v>
      </c>
      <c r="F71" s="62" t="n">
        <f aca="false">G71</f>
        <v>1903763</v>
      </c>
      <c r="G71" s="62" t="n">
        <f aca="false">1420268+127984+355511</f>
        <v>1903763</v>
      </c>
      <c r="H71" s="62" t="n">
        <f aca="false">1111053+43430+47950+309114</f>
        <v>1511547</v>
      </c>
      <c r="I71" s="62" t="n">
        <f aca="false">40597-9000</f>
        <v>31597</v>
      </c>
      <c r="J71" s="61" t="n">
        <v>0</v>
      </c>
      <c r="K71" s="62" t="n">
        <v>0</v>
      </c>
      <c r="L71" s="61" t="n">
        <v>0</v>
      </c>
      <c r="M71" s="62" t="n">
        <v>0</v>
      </c>
      <c r="N71" s="62" t="n">
        <v>0</v>
      </c>
      <c r="O71" s="62" t="n">
        <v>0</v>
      </c>
      <c r="P71" s="62" t="n">
        <v>0</v>
      </c>
      <c r="Q71" s="62" t="n">
        <f aca="false">F71+K71</f>
        <v>1903763</v>
      </c>
    </row>
    <row r="72" customFormat="false" ht="23.25" hidden="false" customHeight="true" outlineLevel="0" collapsed="false">
      <c r="B72" s="43"/>
      <c r="C72" s="43"/>
      <c r="D72" s="44"/>
      <c r="E72" s="21" t="s">
        <v>54</v>
      </c>
      <c r="F72" s="61" t="n">
        <f aca="false">F68+F55+F44+F16</f>
        <v>21899652</v>
      </c>
      <c r="G72" s="61" t="n">
        <f aca="false">G68+G55+G44+G16</f>
        <v>21899652</v>
      </c>
      <c r="H72" s="61" t="n">
        <f aca="false">H68+H55+H44+H16</f>
        <v>15185916</v>
      </c>
      <c r="I72" s="61" t="n">
        <f aca="false">I68+I55+I44+I16</f>
        <v>795171</v>
      </c>
      <c r="J72" s="61" t="n">
        <f aca="false">J68+J55+J44+J16</f>
        <v>0</v>
      </c>
      <c r="K72" s="61" t="n">
        <f aca="false">K68+K55+K44+K16</f>
        <v>0</v>
      </c>
      <c r="L72" s="61" t="n">
        <f aca="false">L68+L55+L44+L16</f>
        <v>0</v>
      </c>
      <c r="M72" s="61" t="n">
        <f aca="false">M68+M55+M44+M16</f>
        <v>0</v>
      </c>
      <c r="N72" s="61" t="n">
        <f aca="false">N68+N55+N44+N16</f>
        <v>0</v>
      </c>
      <c r="O72" s="61" t="n">
        <f aca="false">O68+O55+O44+O16</f>
        <v>0</v>
      </c>
      <c r="P72" s="61" t="n">
        <f aca="false">P68+P55+P44+P16</f>
        <v>0</v>
      </c>
      <c r="Q72" s="61" t="n">
        <f aca="false">Q68+Q55+Q44+Q16</f>
        <v>21899652</v>
      </c>
    </row>
    <row r="73" customFormat="false" ht="23.25" hidden="false" customHeight="true" outlineLevel="0" collapsed="false">
      <c r="B73" s="71"/>
      <c r="C73" s="71"/>
      <c r="D73" s="72"/>
      <c r="E73" s="73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customFormat="false" ht="26.25" hidden="false" customHeight="true" outlineLevel="0" collapsed="false">
      <c r="B74" s="46"/>
      <c r="C74" s="46"/>
      <c r="D74" s="47"/>
      <c r="E74" s="52" t="s">
        <v>116</v>
      </c>
      <c r="F74" s="53"/>
      <c r="G74" s="53"/>
      <c r="H74" s="53"/>
      <c r="I74" s="53"/>
      <c r="J74" s="53"/>
      <c r="K74" s="54"/>
      <c r="L74" s="54"/>
      <c r="M74" s="54" t="s">
        <v>56</v>
      </c>
      <c r="N74" s="51"/>
      <c r="O74" s="51"/>
      <c r="P74" s="46"/>
      <c r="Q74" s="46"/>
    </row>
    <row r="75" customFormat="false" ht="27.75" hidden="false" customHeight="true" outlineLevel="0" collapsed="false">
      <c r="B75" s="46"/>
      <c r="C75" s="46"/>
      <c r="D75" s="47"/>
      <c r="E75" s="48"/>
      <c r="F75" s="46"/>
      <c r="G75" s="46"/>
      <c r="H75" s="49"/>
      <c r="I75" s="49"/>
      <c r="J75" s="49"/>
      <c r="K75" s="50"/>
      <c r="L75" s="50"/>
      <c r="M75" s="50"/>
      <c r="N75" s="51"/>
      <c r="O75" s="51"/>
      <c r="P75" s="46"/>
      <c r="Q75" s="46"/>
    </row>
    <row r="76" customFormat="false" ht="20.25" hidden="false" customHeight="true" outlineLevel="0" collapsed="false">
      <c r="D76" s="75"/>
      <c r="F76" s="76"/>
    </row>
    <row r="77" customFormat="false" ht="33" hidden="false" customHeight="true" outlineLevel="0" collapsed="false">
      <c r="D77" s="77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customFormat="false" ht="74.25" hidden="false" customHeight="true" outlineLevel="0" collapsed="false">
      <c r="D78" s="47"/>
      <c r="E78" s="79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customFormat="false" ht="117" hidden="false" customHeight="true" outlineLevel="0" collapsed="false">
      <c r="D79" s="47"/>
      <c r="E79" s="79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customFormat="false" ht="111" hidden="false" customHeight="true" outlineLevel="0" collapsed="false">
      <c r="D80" s="47"/>
      <c r="E80" s="79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customFormat="false" ht="26.25" hidden="false" customHeight="true" outlineLevel="0" collapsed="false">
      <c r="D81" s="75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customFormat="false" ht="26.25" hidden="false" customHeight="true" outlineLevel="0" collapsed="false">
      <c r="D82" s="75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customFormat="false" ht="26.25" hidden="false" customHeight="true" outlineLevel="0" collapsed="false">
      <c r="D83" s="75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customFormat="false" ht="26.25" hidden="false" customHeight="true" outlineLevel="0" collapsed="false">
      <c r="D84" s="75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customFormat="false" ht="26.25" hidden="false" customHeight="true" outlineLevel="0" collapsed="false">
      <c r="D85" s="75"/>
      <c r="F85" s="76"/>
      <c r="G85" s="78"/>
    </row>
    <row r="86" customFormat="false" ht="28.5" hidden="false" customHeight="true" outlineLevel="0" collapsed="false">
      <c r="D86" s="75"/>
      <c r="F86" s="76"/>
      <c r="G86" s="76"/>
    </row>
    <row r="87" customFormat="false" ht="29.25" hidden="false" customHeight="true" outlineLevel="0" collapsed="false">
      <c r="D87" s="75"/>
      <c r="E87" s="80" t="s">
        <v>117</v>
      </c>
      <c r="F87" s="81" t="e">
        <f aca="false">$BI$61+$BL$64</f>
        <v>#REF!</v>
      </c>
      <c r="G87" s="78"/>
    </row>
    <row r="88" customFormat="false" ht="35.25" hidden="false" customHeight="true" outlineLevel="0" collapsed="false">
      <c r="D88" s="75"/>
      <c r="E88" s="80" t="s">
        <v>118</v>
      </c>
      <c r="F88" s="82" t="e">
        <f aca="false">$DX$128</f>
        <v>#REF!</v>
      </c>
      <c r="G88" s="83"/>
    </row>
    <row r="89" customFormat="false" ht="25.5" hidden="false" customHeight="true" outlineLevel="0" collapsed="false">
      <c r="D89" s="75"/>
      <c r="E89" s="80" t="s">
        <v>119</v>
      </c>
      <c r="F89" s="84" t="e">
        <f aca="false">$CC$81+$CF$84+$CI$87+$CL$90+$CO$93+$CR$96+$CU$99+$CY$103+$DB$106+$DE$109+$DH$112+$DK$115</f>
        <v>#REF!</v>
      </c>
      <c r="G89" s="78"/>
      <c r="H89" s="76"/>
    </row>
    <row r="90" customFormat="false" ht="33" hidden="false" customHeight="true" outlineLevel="0" collapsed="false">
      <c r="D90" s="75"/>
      <c r="E90" s="80" t="s">
        <v>120</v>
      </c>
      <c r="F90" s="76" t="e">
        <f aca="false">$BP$68+$BR$70</f>
        <v>#REF!</v>
      </c>
      <c r="G90" s="76"/>
      <c r="H90" s="76"/>
      <c r="I90" s="76"/>
    </row>
    <row r="91" customFormat="false" ht="33" hidden="false" customHeight="true" outlineLevel="0" collapsed="false">
      <c r="D91" s="75"/>
      <c r="E91" s="85"/>
      <c r="F91" s="76"/>
      <c r="G91" s="76"/>
      <c r="H91" s="76"/>
      <c r="I91" s="76"/>
    </row>
    <row r="92" customFormat="false" ht="18" hidden="false" customHeight="true" outlineLevel="0" collapsed="false">
      <c r="D92" s="75"/>
      <c r="E92" s="80" t="s">
        <v>121</v>
      </c>
      <c r="F92" s="76" t="e">
        <f aca="false">F19+$BA$53+F58+F71+F47</f>
        <v>#REF!</v>
      </c>
      <c r="G92" s="76" t="e">
        <f aca="false">G19+$BA$53+G58+G71+G47</f>
        <v>#REF!</v>
      </c>
      <c r="H92" s="76" t="e">
        <f aca="false">H19+$BA$53+H58+H71+H47</f>
        <v>#REF!</v>
      </c>
      <c r="I92" s="76" t="e">
        <f aca="false">I19+$BA$53+I58+I71+I47</f>
        <v>#REF!</v>
      </c>
      <c r="J92" s="76" t="e">
        <f aca="false">J19+$BA$53+J58+J71+J47</f>
        <v>#REF!</v>
      </c>
      <c r="K92" s="76" t="e">
        <f aca="false">K19+$BA$53+K58+K71+K47</f>
        <v>#REF!</v>
      </c>
      <c r="L92" s="76"/>
      <c r="M92" s="76" t="e">
        <f aca="false">M19+$BA$53+M58+M71+M47</f>
        <v>#REF!</v>
      </c>
    </row>
    <row r="93" customFormat="false" ht="37.5" hidden="false" customHeight="true" outlineLevel="0" collapsed="false"/>
    <row r="94" customFormat="false" ht="33.75" hidden="false" customHeight="true" outlineLevel="0" collapsed="false"/>
    <row r="95" customFormat="false" ht="33.75" hidden="false" customHeight="true" outlineLevel="0" collapsed="false"/>
    <row r="96" customFormat="false" ht="29.25" hidden="false" customHeight="true" outlineLevel="0" collapsed="false"/>
    <row r="97" customFormat="false" ht="32.25" hidden="false" customHeight="true" outlineLevel="0" collapsed="false"/>
    <row r="98" customFormat="false" ht="37.5" hidden="false" customHeight="true" outlineLevel="0" collapsed="false"/>
    <row r="99" customFormat="false" ht="37.5" hidden="false" customHeight="true" outlineLevel="0" collapsed="false"/>
    <row r="100" customFormat="false" ht="45.75" hidden="false" customHeight="true" outlineLevel="0" collapsed="false"/>
    <row r="101" customFormat="false" ht="28.5" hidden="false" customHeight="true" outlineLevel="0" collapsed="false"/>
    <row r="102" customFormat="false" ht="45.75" hidden="false" customHeight="true" outlineLevel="0" collapsed="false"/>
    <row r="103" customFormat="false" ht="25.5" hidden="false" customHeight="true" outlineLevel="0" collapsed="false"/>
    <row r="104" customFormat="false" ht="25.5" hidden="false" customHeight="true" outlineLevel="0" collapsed="false"/>
    <row r="105" customFormat="false" ht="25.5" hidden="false" customHeight="true" outlineLevel="0" collapsed="false"/>
    <row r="106" customFormat="false" ht="25.5" hidden="false" customHeight="true" outlineLevel="0" collapsed="false"/>
    <row r="107" customFormat="false" ht="25.5" hidden="false" customHeight="true" outlineLevel="0" collapsed="false"/>
    <row r="108" customFormat="false" ht="33" hidden="false" customHeight="true" outlineLevel="0" collapsed="false"/>
    <row r="109" customFormat="false" ht="25.5" hidden="false" customHeight="true" outlineLevel="0" collapsed="false"/>
    <row r="110" customFormat="false" ht="25.5" hidden="false" customHeight="true" outlineLevel="0" collapsed="false"/>
    <row r="111" customFormat="false" ht="34.5" hidden="false" customHeight="true" outlineLevel="0" collapsed="false"/>
    <row r="112" customFormat="false" ht="23.25" hidden="false" customHeight="true" outlineLevel="0" collapsed="false"/>
    <row r="113" customFormat="false" ht="26.25" hidden="false" customHeight="true" outlineLevel="0" collapsed="false"/>
    <row r="114" customFormat="false" ht="45" hidden="false" customHeight="true" outlineLevel="0" collapsed="false"/>
    <row r="115" customFormat="false" ht="31.5" hidden="false" customHeight="true" outlineLevel="0" collapsed="false"/>
    <row r="116" customFormat="false" ht="24" hidden="false" customHeight="true" outlineLevel="0" collapsed="false"/>
    <row r="117" customFormat="false" ht="33.75" hidden="false" customHeight="true" outlineLevel="0" collapsed="false"/>
    <row r="118" customFormat="false" ht="31.5" hidden="false" customHeight="true" outlineLevel="0" collapsed="false"/>
    <row r="119" customFormat="false" ht="24" hidden="false" customHeight="true" outlineLevel="0" collapsed="false"/>
    <row r="120" customFormat="false" ht="20.25" hidden="false" customHeight="true" outlineLevel="0" collapsed="false"/>
    <row r="121" customFormat="false" ht="22.5" hidden="false" customHeight="true" outlineLevel="0" collapsed="false"/>
    <row r="122" customFormat="false" ht="17.25" hidden="false" customHeight="true" outlineLevel="0" collapsed="false"/>
    <row r="123" customFormat="false" ht="18.75" hidden="false" customHeight="true" outlineLevel="0" collapsed="false"/>
  </sheetData>
  <mergeCells count="21">
    <mergeCell ref="B10:B13"/>
    <mergeCell ref="C10:C13"/>
    <mergeCell ref="D10:D13"/>
    <mergeCell ref="E10:E13"/>
    <mergeCell ref="F10:J10"/>
    <mergeCell ref="K10:P10"/>
    <mergeCell ref="Q10:Q13"/>
    <mergeCell ref="F11:F13"/>
    <mergeCell ref="G11:G13"/>
    <mergeCell ref="H11:I11"/>
    <mergeCell ref="J11:J13"/>
    <mergeCell ref="K11:K13"/>
    <mergeCell ref="L11:L13"/>
    <mergeCell ref="M11:M13"/>
    <mergeCell ref="N11:O11"/>
    <mergeCell ref="P11:P13"/>
    <mergeCell ref="H12:H13"/>
    <mergeCell ref="I12:I13"/>
    <mergeCell ref="N12:N13"/>
    <mergeCell ref="O12:O13"/>
    <mergeCell ref="D77:E77"/>
  </mergeCells>
  <printOptions headings="false" gridLines="false" gridLinesSet="true" horizontalCentered="false" verticalCentered="false"/>
  <pageMargins left="0.236111111111111" right="0.157638888888889" top="0.315277777777778" bottom="0.196527777777778" header="0.511805555555555" footer="0.511805555555555"/>
  <pageSetup paperSize="9" scale="4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2016-03-21T16:24:29Z</dcterms:created>
  <dc:creator>User</dc:creator>
  <dc:language>ru-RU</dc:language>
  <cp:lastPrinted>2020-10-23T14:32:54Z</cp:lastPrinted>
  <dcterms:modified xsi:type="dcterms:W3CDTF">2020-10-26T15:24:17Z</dcterms:modified>
  <cp:revision>2</cp:revision>
</cp:coreProperties>
</file>